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7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Chuva!$A$2:$AH$39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F22" i="13" l="1"/>
  <c r="AF7" i="13" l="1"/>
  <c r="AE32" i="15" l="1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2" i="14" l="1"/>
  <c r="AF22" i="14"/>
  <c r="AH22" i="14"/>
  <c r="AF7" i="4"/>
  <c r="AF7" i="15"/>
  <c r="AF10" i="4"/>
  <c r="AF7" i="12"/>
  <c r="AG7" i="5"/>
  <c r="AF7" i="5"/>
  <c r="AG7" i="6"/>
  <c r="AF7" i="6"/>
  <c r="AF7" i="7"/>
  <c r="AG7" i="8"/>
  <c r="AF7" i="8"/>
  <c r="AF7" i="9"/>
  <c r="AG7" i="9"/>
  <c r="AF8" i="14"/>
  <c r="AG7" i="14"/>
  <c r="AH7" i="14"/>
  <c r="AF7" i="14"/>
  <c r="H30" i="16"/>
  <c r="AG6" i="14" l="1"/>
  <c r="AF6" i="14"/>
  <c r="AF8" i="4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18" i="14"/>
  <c r="AH26" i="14"/>
  <c r="AH25" i="14"/>
  <c r="AH24" i="14"/>
  <c r="AH23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19" i="9" l="1"/>
  <c r="AG19" i="14"/>
  <c r="AF19" i="14"/>
  <c r="AG19" i="8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1" i="5"/>
  <c r="AG11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1" i="14"/>
  <c r="AF20" i="15"/>
  <c r="AF21" i="15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0" i="6"/>
  <c r="AG20" i="8"/>
  <c r="AF28" i="14"/>
  <c r="AG21" i="6"/>
  <c r="AF29" i="7"/>
  <c r="AF28" i="12"/>
  <c r="AF24" i="6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G5" i="9"/>
  <c r="AF29" i="12"/>
  <c r="AF24" i="7"/>
  <c r="AF24" i="5"/>
  <c r="AF21" i="8"/>
  <c r="AF20" i="4"/>
  <c r="AF17" i="14"/>
  <c r="AF17" i="8"/>
  <c r="AG13" i="14"/>
  <c r="AG13" i="8"/>
  <c r="AG13" i="9"/>
  <c r="AG13" i="6"/>
  <c r="AF6" i="15"/>
  <c r="AF6" i="7"/>
  <c r="AF6" i="9"/>
  <c r="AF5" i="15"/>
  <c r="AF29" i="15"/>
  <c r="AF28" i="8"/>
  <c r="AF16" i="7"/>
  <c r="AF16" i="14"/>
  <c r="AF12" i="12"/>
  <c r="AF11" i="9"/>
  <c r="AF10" i="8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18" i="4" l="1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<sst xmlns="http://schemas.openxmlformats.org/spreadsheetml/2006/main" count="643" uniqueCount="146">
  <si>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</si>
  <si>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</si>
  <si>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</si>
  <si>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</si>
  <si>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</si>
  <si>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</si>
  <si>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</si>
  <si>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</si>
  <si>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</si>
  <si>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</si>
  <si>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</si>
  <si>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</si>
  <si>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</si>
  <si>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</si>
  <si>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</si>
  <si>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</si>
  <si>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</si>
  <si>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</si>
  <si>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</si>
  <si>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</si>
  <si>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</si>
  <si>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</si>
  <si>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</si>
  <si>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</si>
  <si>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</si>
  <si>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</si>
  <si>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</si>
  <si>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</si>
  <si>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</si>
  <si>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</si>
  <si>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</si>
  <si>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</si>
  <si>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</si>
  <si>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</si>
  <si>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</si>
  <si>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</si>
  <si>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</si>
  <si>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</si>
  <si>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</si>
  <si>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</si>
  <si>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</si>
  <si>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</si>
  <si>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</si>
  <si>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</si>
  <si>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</si>
  <si>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</si>
  <si>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</si>
  <si>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</si>
  <si>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</si>
  <si>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</si>
  <si>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</si>
  <si>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</si>
  <si>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</si>
  <si>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</si>
  <si>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</si>
  <si>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</si>
  <si>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</si>
  <si>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</si>
  <si>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</si>
  <si>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</si>
  <si>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</si>
  <si>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</si>
  <si>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</si>
  <si>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</si>
  <si>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</si>
  <si>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</si>
  <si>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</si>
  <si>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</si>
  <si>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</si>
  <si>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</si>
  <si>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</si>
  <si>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</si>
  <si>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</si>
  <si>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</si>
  <si>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</si>
  <si>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</si>
  <si>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</si>
  <si>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</si>
  <si>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</si>
  <si>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</si>
  <si>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</si>
  <si>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</si>
  <si>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</si>
  <si>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</si>
  <si>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</si>
  <si>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</si>
  <si>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</si>
  <si>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</si>
  <si>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</si>
  <si>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</si>
  <si>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</si>
  <si>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</si>
  <si>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</si>
  <si>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</si>
  <si>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</si>
  <si>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</si>
  <si>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</si>
  <si>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</si>
  <si>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</si>
  <si>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</si>
  <si>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</si>
  <si>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</si>
  <si>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</si>
  <si>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</si>
  <si>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</si>
  <si>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</si>
  <si>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</si>
  <si>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</si>
  <si>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</si>
  <si>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</si>
  <si>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</si>
  <si>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</si>
  <si>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</si>
  <si>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</si>
  <si>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</si>
  <si>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</si>
  <si>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</si>
  <si>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</si>
  <si>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</si>
  <si>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</si>
  <si>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</si>
  <si>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</si>
  <si>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</si>
  <si>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</si>
  <si>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</si>
  <si>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</si>
  <si>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</si>
  <si>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</si>
  <si>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</si>
  <si>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</si>
  <si>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</si>
  <si>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</si>
  <si>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</si>
  <si>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</si>
  <si>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</si>
  <si>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</si>
  <si>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>SO</t>
  </si>
  <si>
    <t>Junho/2017</t>
  </si>
  <si>
    <t>(*) Nenhuma Infotmação Disponivel pelo INMET</t>
  </si>
  <si>
    <t>Ma. Franciane Rodrigues</t>
  </si>
  <si>
    <t>CoordenadoraTécnica/Cemtec</t>
  </si>
  <si>
    <t>NO</t>
  </si>
  <si>
    <t>N</t>
  </si>
  <si>
    <t>SE</t>
  </si>
  <si>
    <t>L</t>
  </si>
  <si>
    <t>Fonte : Inmet/Semagro/Agraer/Cemtec-MS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</si>
</sst>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3" xfId="0" applyFill="1" applyBorder="1"/>
    <xf numFmtId="0" fontId="20" fillId="7" borderId="0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9" xfId="0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2" fontId="8" fillId="1" borderId="11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4" fontId="16" fillId="0" borderId="11" xfId="0" applyNumberFormat="1" applyFont="1" applyBorder="1" applyAlignment="1">
      <alignment horizontal="center"/>
    </xf>
    <xf numFmtId="0" fontId="16" fillId="1" borderId="11" xfId="0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2" fontId="4" fillId="2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6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4" borderId="19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31749</xdr:colOff>
      <xdr:row>33</xdr:row>
      <xdr:rowOff>105833</xdr:rowOff>
    </xdr:from>
    <xdr:to>
      <xdr:col>31</xdr:col>
      <xdr:colOff>394757</xdr:colOff>
      <xdr:row>36</xdr:row>
      <xdr:rowOff>114362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9" y="7249583"/>
          <a:ext cx="1802341" cy="4847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36</xdr:row>
      <xdr:rowOff>84667</xdr:rowOff>
    </xdr:from>
    <xdr:to>
      <xdr:col>8</xdr:col>
      <xdr:colOff>285748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35</xdr:row>
      <xdr:rowOff>42333</xdr:rowOff>
    </xdr:from>
    <xdr:to>
      <xdr:col>32</xdr:col>
      <xdr:colOff>384175</xdr:colOff>
      <xdr:row>38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1157816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33</xdr:row>
      <xdr:rowOff>74083</xdr:rowOff>
    </xdr:from>
    <xdr:to>
      <xdr:col>31</xdr:col>
      <xdr:colOff>394757</xdr:colOff>
      <xdr:row>36</xdr:row>
      <xdr:rowOff>82612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1250" y="7217833"/>
          <a:ext cx="1876424" cy="484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32</xdr:col>
      <xdr:colOff>384174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7309908"/>
          <a:ext cx="1736724" cy="4943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26</xdr:col>
      <xdr:colOff>254000</xdr:colOff>
      <xdr:row>33</xdr:row>
      <xdr:rowOff>105833</xdr:rowOff>
    </xdr:from>
    <xdr:to>
      <xdr:col>31</xdr:col>
      <xdr:colOff>320673</xdr:colOff>
      <xdr:row>36</xdr:row>
      <xdr:rowOff>114362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00" y="7249583"/>
          <a:ext cx="1865840" cy="4847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36</xdr:row>
      <xdr:rowOff>10584</xdr:rowOff>
    </xdr:from>
    <xdr:to>
      <xdr:col>0</xdr:col>
      <xdr:colOff>1195916</xdr:colOff>
      <xdr:row>38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36</xdr:row>
      <xdr:rowOff>84667</xdr:rowOff>
    </xdr:from>
    <xdr:to>
      <xdr:col>8</xdr:col>
      <xdr:colOff>238124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35</xdr:row>
      <xdr:rowOff>42333</xdr:rowOff>
    </xdr:from>
    <xdr:to>
      <xdr:col>31</xdr:col>
      <xdr:colOff>994834</xdr:colOff>
      <xdr:row>38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833" y="5418666"/>
          <a:ext cx="1629834" cy="4847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35</xdr:row>
      <xdr:rowOff>10584</xdr:rowOff>
    </xdr:from>
    <xdr:to>
      <xdr:col>0</xdr:col>
      <xdr:colOff>1195916</xdr:colOff>
      <xdr:row>37</xdr:row>
      <xdr:rowOff>28938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440084"/>
          <a:ext cx="1111250" cy="342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116417</xdr:colOff>
      <xdr:row>35</xdr:row>
      <xdr:rowOff>84667</xdr:rowOff>
    </xdr:from>
    <xdr:to>
      <xdr:col>8</xdr:col>
      <xdr:colOff>285749</xdr:colOff>
      <xdr:row>37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567" y="7514167"/>
          <a:ext cx="1255182" cy="345016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42333</xdr:rowOff>
    </xdr:from>
    <xdr:to>
      <xdr:col>31</xdr:col>
      <xdr:colOff>476250</xdr:colOff>
      <xdr:row>37</xdr:row>
      <xdr:rowOff>50862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0083" y="7344833"/>
          <a:ext cx="1513417" cy="4847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18.445833333333333</v>
          </cell>
          <cell r="C5">
            <v>22.6</v>
          </cell>
          <cell r="D5">
            <v>15.4</v>
          </cell>
          <cell r="E5">
            <v>76</v>
          </cell>
          <cell r="F5">
            <v>91</v>
          </cell>
          <cell r="G5">
            <v>53</v>
          </cell>
          <cell r="H5">
            <v>11.520000000000001</v>
          </cell>
          <cell r="I5" t="str">
            <v>N</v>
          </cell>
          <cell r="J5">
            <v>24.840000000000003</v>
          </cell>
          <cell r="K5">
            <v>0</v>
          </cell>
        </row>
        <row r="6">
          <cell r="B6">
            <v>15.229166666666664</v>
          </cell>
          <cell r="C6">
            <v>23.7</v>
          </cell>
          <cell r="D6">
            <v>9.1999999999999993</v>
          </cell>
          <cell r="E6">
            <v>84.25</v>
          </cell>
          <cell r="F6">
            <v>100</v>
          </cell>
          <cell r="G6">
            <v>50</v>
          </cell>
          <cell r="H6">
            <v>7.2</v>
          </cell>
          <cell r="I6" t="str">
            <v>O</v>
          </cell>
          <cell r="J6">
            <v>17.64</v>
          </cell>
          <cell r="K6">
            <v>0</v>
          </cell>
        </row>
        <row r="7">
          <cell r="B7">
            <v>19.054166666666667</v>
          </cell>
          <cell r="C7">
            <v>30.5</v>
          </cell>
          <cell r="D7">
            <v>11.4</v>
          </cell>
          <cell r="E7">
            <v>79.666666666666671</v>
          </cell>
          <cell r="F7">
            <v>99</v>
          </cell>
          <cell r="G7">
            <v>43</v>
          </cell>
          <cell r="H7">
            <v>10.8</v>
          </cell>
          <cell r="I7" t="str">
            <v>O</v>
          </cell>
          <cell r="J7">
            <v>21.96</v>
          </cell>
          <cell r="K7">
            <v>0</v>
          </cell>
        </row>
        <row r="8">
          <cell r="B8">
            <v>23.579166666666666</v>
          </cell>
          <cell r="C8">
            <v>34</v>
          </cell>
          <cell r="D8">
            <v>16</v>
          </cell>
          <cell r="E8">
            <v>76.416666666666671</v>
          </cell>
          <cell r="F8">
            <v>100</v>
          </cell>
          <cell r="G8">
            <v>37</v>
          </cell>
          <cell r="H8">
            <v>9.7200000000000006</v>
          </cell>
          <cell r="I8" t="str">
            <v>O</v>
          </cell>
          <cell r="J8">
            <v>28.44</v>
          </cell>
          <cell r="K8">
            <v>0</v>
          </cell>
        </row>
        <row r="9">
          <cell r="B9">
            <v>24.45</v>
          </cell>
          <cell r="C9">
            <v>33.4</v>
          </cell>
          <cell r="D9">
            <v>19.3</v>
          </cell>
          <cell r="E9">
            <v>80.916666666666671</v>
          </cell>
          <cell r="F9">
            <v>97</v>
          </cell>
          <cell r="G9">
            <v>46</v>
          </cell>
          <cell r="H9">
            <v>12.6</v>
          </cell>
          <cell r="I9" t="str">
            <v>N</v>
          </cell>
          <cell r="J9">
            <v>27.720000000000002</v>
          </cell>
          <cell r="K9">
            <v>0</v>
          </cell>
        </row>
        <row r="10">
          <cell r="B10">
            <v>24.95</v>
          </cell>
          <cell r="C10">
            <v>33.200000000000003</v>
          </cell>
          <cell r="D10">
            <v>19.600000000000001</v>
          </cell>
          <cell r="E10">
            <v>81.875</v>
          </cell>
          <cell r="F10">
            <v>100</v>
          </cell>
          <cell r="G10">
            <v>44</v>
          </cell>
          <cell r="H10">
            <v>8.2799999999999994</v>
          </cell>
          <cell r="I10" t="str">
            <v>NE</v>
          </cell>
          <cell r="J10">
            <v>21.96</v>
          </cell>
          <cell r="K10">
            <v>0</v>
          </cell>
        </row>
        <row r="11">
          <cell r="B11">
            <v>25.05</v>
          </cell>
          <cell r="C11">
            <v>33.9</v>
          </cell>
          <cell r="D11">
            <v>19.600000000000001</v>
          </cell>
          <cell r="E11">
            <v>77.083333333333329</v>
          </cell>
          <cell r="F11">
            <v>100</v>
          </cell>
          <cell r="G11">
            <v>34</v>
          </cell>
          <cell r="H11">
            <v>11.879999999999999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24.94583333333334</v>
          </cell>
          <cell r="C12">
            <v>33.200000000000003</v>
          </cell>
          <cell r="D12">
            <v>18.100000000000001</v>
          </cell>
          <cell r="E12">
            <v>66.833333333333329</v>
          </cell>
          <cell r="F12">
            <v>92</v>
          </cell>
          <cell r="G12">
            <v>33</v>
          </cell>
          <cell r="H12">
            <v>18.36</v>
          </cell>
          <cell r="I12" t="str">
            <v>NE</v>
          </cell>
          <cell r="J12">
            <v>47.88</v>
          </cell>
          <cell r="K12">
            <v>0</v>
          </cell>
        </row>
        <row r="13">
          <cell r="B13">
            <v>17.358333333333338</v>
          </cell>
          <cell r="C13">
            <v>24.4</v>
          </cell>
          <cell r="D13">
            <v>14.3</v>
          </cell>
          <cell r="E13">
            <v>82.416666666666671</v>
          </cell>
          <cell r="F13">
            <v>95</v>
          </cell>
          <cell r="G13">
            <v>67</v>
          </cell>
          <cell r="H13">
            <v>15.120000000000001</v>
          </cell>
          <cell r="I13" t="str">
            <v>NO</v>
          </cell>
          <cell r="J13">
            <v>36.72</v>
          </cell>
          <cell r="K13">
            <v>1.7999999999999998</v>
          </cell>
        </row>
        <row r="14">
          <cell r="B14">
            <v>12.834782608695654</v>
          </cell>
          <cell r="C14">
            <v>20.5</v>
          </cell>
          <cell r="D14">
            <v>4.5999999999999996</v>
          </cell>
          <cell r="E14">
            <v>75.913043478260875</v>
          </cell>
          <cell r="F14">
            <v>100</v>
          </cell>
          <cell r="G14">
            <v>35</v>
          </cell>
          <cell r="H14">
            <v>8.64</v>
          </cell>
          <cell r="I14" t="str">
            <v>S</v>
          </cell>
          <cell r="J14">
            <v>18</v>
          </cell>
          <cell r="K14">
            <v>0</v>
          </cell>
        </row>
        <row r="15">
          <cell r="B15">
            <v>13.208695652173915</v>
          </cell>
          <cell r="C15">
            <v>26</v>
          </cell>
          <cell r="D15">
            <v>3.3</v>
          </cell>
          <cell r="E15">
            <v>76.391304347826093</v>
          </cell>
          <cell r="F15">
            <v>100</v>
          </cell>
          <cell r="G15">
            <v>32</v>
          </cell>
          <cell r="H15">
            <v>8.2799999999999994</v>
          </cell>
          <cell r="I15" t="str">
            <v>O</v>
          </cell>
          <cell r="J15">
            <v>19.079999999999998</v>
          </cell>
          <cell r="K15">
            <v>0.2</v>
          </cell>
        </row>
        <row r="16">
          <cell r="B16">
            <v>17.275000000000002</v>
          </cell>
          <cell r="C16">
            <v>23.3</v>
          </cell>
          <cell r="D16">
            <v>14.7</v>
          </cell>
          <cell r="E16">
            <v>85.625</v>
          </cell>
          <cell r="F16">
            <v>97</v>
          </cell>
          <cell r="G16">
            <v>66</v>
          </cell>
          <cell r="H16">
            <v>6.48</v>
          </cell>
          <cell r="I16" t="str">
            <v>O</v>
          </cell>
          <cell r="J16">
            <v>19.079999999999998</v>
          </cell>
          <cell r="K16">
            <v>2.8</v>
          </cell>
        </row>
        <row r="17">
          <cell r="B17">
            <v>21.237500000000001</v>
          </cell>
          <cell r="C17">
            <v>29.6</v>
          </cell>
          <cell r="D17">
            <v>16.5</v>
          </cell>
          <cell r="E17">
            <v>83.041666666666671</v>
          </cell>
          <cell r="F17">
            <v>100</v>
          </cell>
          <cell r="G17">
            <v>47</v>
          </cell>
          <cell r="H17">
            <v>9.7200000000000006</v>
          </cell>
          <cell r="I17" t="str">
            <v>O</v>
          </cell>
          <cell r="J17">
            <v>18.720000000000002</v>
          </cell>
          <cell r="K17">
            <v>1.8</v>
          </cell>
        </row>
        <row r="18">
          <cell r="B18">
            <v>22.150000000000006</v>
          </cell>
          <cell r="C18">
            <v>28.9</v>
          </cell>
          <cell r="D18">
            <v>17</v>
          </cell>
          <cell r="E18">
            <v>80</v>
          </cell>
          <cell r="F18">
            <v>99</v>
          </cell>
          <cell r="G18">
            <v>50</v>
          </cell>
          <cell r="H18">
            <v>10.44</v>
          </cell>
          <cell r="I18" t="str">
            <v>O</v>
          </cell>
          <cell r="J18">
            <v>25.56</v>
          </cell>
          <cell r="K18">
            <v>0</v>
          </cell>
        </row>
        <row r="19">
          <cell r="B19">
            <v>21.058333333333334</v>
          </cell>
          <cell r="C19">
            <v>28.9</v>
          </cell>
          <cell r="D19">
            <v>15.3</v>
          </cell>
          <cell r="E19">
            <v>82</v>
          </cell>
          <cell r="F19">
            <v>100</v>
          </cell>
          <cell r="G19">
            <v>48</v>
          </cell>
          <cell r="H19">
            <v>14.4</v>
          </cell>
          <cell r="I19" t="str">
            <v>O</v>
          </cell>
          <cell r="J19">
            <v>27.720000000000002</v>
          </cell>
          <cell r="K19">
            <v>0</v>
          </cell>
        </row>
        <row r="20">
          <cell r="B20">
            <v>21.317391304347826</v>
          </cell>
          <cell r="C20">
            <v>31.2</v>
          </cell>
          <cell r="D20">
            <v>13.7</v>
          </cell>
          <cell r="E20">
            <v>75.391304347826093</v>
          </cell>
          <cell r="F20">
            <v>100</v>
          </cell>
          <cell r="G20">
            <v>30</v>
          </cell>
          <cell r="H20">
            <v>10.44</v>
          </cell>
          <cell r="I20" t="str">
            <v>O</v>
          </cell>
          <cell r="J20">
            <v>30.96</v>
          </cell>
          <cell r="K20">
            <v>0.2</v>
          </cell>
        </row>
        <row r="21">
          <cell r="B21">
            <v>21.670833333333334</v>
          </cell>
          <cell r="C21">
            <v>32.4</v>
          </cell>
          <cell r="D21">
            <v>13.2</v>
          </cell>
          <cell r="E21">
            <v>67.75</v>
          </cell>
          <cell r="F21">
            <v>98</v>
          </cell>
          <cell r="G21">
            <v>26</v>
          </cell>
          <cell r="H21">
            <v>13.32</v>
          </cell>
          <cell r="I21" t="str">
            <v>SE</v>
          </cell>
          <cell r="J21">
            <v>33.840000000000003</v>
          </cell>
          <cell r="K21">
            <v>0</v>
          </cell>
        </row>
        <row r="22">
          <cell r="B22">
            <v>21.004166666666666</v>
          </cell>
          <cell r="C22">
            <v>32.4</v>
          </cell>
          <cell r="D22">
            <v>12.2</v>
          </cell>
          <cell r="E22">
            <v>67.708333333333329</v>
          </cell>
          <cell r="F22">
            <v>97</v>
          </cell>
          <cell r="G22">
            <v>21</v>
          </cell>
          <cell r="H22">
            <v>10.08</v>
          </cell>
          <cell r="I22" t="str">
            <v>O</v>
          </cell>
          <cell r="J22">
            <v>23.400000000000002</v>
          </cell>
          <cell r="K22">
            <v>0</v>
          </cell>
        </row>
        <row r="23">
          <cell r="B23">
            <v>19.8125</v>
          </cell>
          <cell r="C23">
            <v>29.5</v>
          </cell>
          <cell r="D23">
            <v>14.1</v>
          </cell>
          <cell r="E23">
            <v>77.875</v>
          </cell>
          <cell r="F23">
            <v>96</v>
          </cell>
          <cell r="G23">
            <v>38</v>
          </cell>
          <cell r="H23">
            <v>15.120000000000001</v>
          </cell>
          <cell r="I23" t="str">
            <v>NO</v>
          </cell>
          <cell r="J23">
            <v>34.56</v>
          </cell>
          <cell r="K23">
            <v>0.2</v>
          </cell>
        </row>
        <row r="24">
          <cell r="B24">
            <v>14.954166666666664</v>
          </cell>
          <cell r="C24">
            <v>21.4</v>
          </cell>
          <cell r="D24">
            <v>11.7</v>
          </cell>
          <cell r="E24">
            <v>84.875</v>
          </cell>
          <cell r="F24">
            <v>96</v>
          </cell>
          <cell r="G24">
            <v>67</v>
          </cell>
          <cell r="H24">
            <v>13.32</v>
          </cell>
          <cell r="I24" t="str">
            <v>NO</v>
          </cell>
          <cell r="J24">
            <v>28.08</v>
          </cell>
          <cell r="K24">
            <v>0</v>
          </cell>
        </row>
        <row r="25">
          <cell r="B25">
            <v>18.204166666666669</v>
          </cell>
          <cell r="C25">
            <v>28.1</v>
          </cell>
          <cell r="D25">
            <v>12.5</v>
          </cell>
          <cell r="E25">
            <v>82.916666666666671</v>
          </cell>
          <cell r="F25">
            <v>100</v>
          </cell>
          <cell r="G25">
            <v>42</v>
          </cell>
          <cell r="H25">
            <v>9.3600000000000012</v>
          </cell>
          <cell r="I25" t="str">
            <v>O</v>
          </cell>
          <cell r="J25">
            <v>19.8</v>
          </cell>
          <cell r="K25">
            <v>0.2</v>
          </cell>
        </row>
        <row r="26">
          <cell r="B26">
            <v>20.020833333333332</v>
          </cell>
          <cell r="C26">
            <v>29.4</v>
          </cell>
          <cell r="D26">
            <v>13.8</v>
          </cell>
          <cell r="E26">
            <v>75.291666666666671</v>
          </cell>
          <cell r="F26">
            <v>99</v>
          </cell>
          <cell r="G26">
            <v>34</v>
          </cell>
          <cell r="H26">
            <v>12.96</v>
          </cell>
          <cell r="I26" t="str">
            <v>O</v>
          </cell>
          <cell r="J26">
            <v>30.240000000000002</v>
          </cell>
          <cell r="K26">
            <v>0</v>
          </cell>
        </row>
        <row r="27">
          <cell r="B27">
            <v>21.925000000000001</v>
          </cell>
          <cell r="C27">
            <v>30.4</v>
          </cell>
          <cell r="D27">
            <v>14.9</v>
          </cell>
          <cell r="E27">
            <v>63.666666666666664</v>
          </cell>
          <cell r="F27">
            <v>93</v>
          </cell>
          <cell r="G27">
            <v>31</v>
          </cell>
          <cell r="H27">
            <v>18</v>
          </cell>
          <cell r="I27" t="str">
            <v>S</v>
          </cell>
          <cell r="J27">
            <v>42.12</v>
          </cell>
          <cell r="K27">
            <v>0</v>
          </cell>
        </row>
        <row r="28">
          <cell r="B28">
            <v>21.695833333333336</v>
          </cell>
          <cell r="C28">
            <v>29.4</v>
          </cell>
          <cell r="D28">
            <v>17.3</v>
          </cell>
          <cell r="E28">
            <v>66.666666666666671</v>
          </cell>
          <cell r="F28">
            <v>87</v>
          </cell>
          <cell r="G28">
            <v>30</v>
          </cell>
          <cell r="H28">
            <v>13.32</v>
          </cell>
          <cell r="I28" t="str">
            <v>O</v>
          </cell>
          <cell r="J28">
            <v>28.44</v>
          </cell>
          <cell r="K28">
            <v>0</v>
          </cell>
        </row>
        <row r="29">
          <cell r="B29">
            <v>20.870833333333334</v>
          </cell>
          <cell r="C29">
            <v>28.8</v>
          </cell>
          <cell r="D29">
            <v>13.4</v>
          </cell>
          <cell r="E29">
            <v>64.458333333333329</v>
          </cell>
          <cell r="F29">
            <v>93</v>
          </cell>
          <cell r="G29">
            <v>27</v>
          </cell>
          <cell r="H29">
            <v>14.4</v>
          </cell>
          <cell r="I29" t="str">
            <v>O</v>
          </cell>
          <cell r="J29">
            <v>27.36</v>
          </cell>
          <cell r="K29">
            <v>0</v>
          </cell>
        </row>
        <row r="30">
          <cell r="B30">
            <v>19.774999999999999</v>
          </cell>
          <cell r="C30">
            <v>29.4</v>
          </cell>
          <cell r="D30">
            <v>11.8</v>
          </cell>
          <cell r="E30">
            <v>63.75</v>
          </cell>
          <cell r="F30">
            <v>91</v>
          </cell>
          <cell r="G30">
            <v>32</v>
          </cell>
          <cell r="H30">
            <v>18</v>
          </cell>
          <cell r="I30" t="str">
            <v>O</v>
          </cell>
          <cell r="J30">
            <v>34.56</v>
          </cell>
          <cell r="K30">
            <v>0</v>
          </cell>
        </row>
        <row r="31">
          <cell r="B31">
            <v>20.187499999999996</v>
          </cell>
          <cell r="C31">
            <v>30</v>
          </cell>
          <cell r="D31">
            <v>11.9</v>
          </cell>
          <cell r="E31">
            <v>67.458333333333329</v>
          </cell>
          <cell r="F31">
            <v>96</v>
          </cell>
          <cell r="G31">
            <v>34</v>
          </cell>
          <cell r="H31">
            <v>15.48</v>
          </cell>
          <cell r="I31" t="str">
            <v>O</v>
          </cell>
          <cell r="J31">
            <v>35.64</v>
          </cell>
          <cell r="K31">
            <v>0</v>
          </cell>
        </row>
        <row r="32">
          <cell r="B32">
            <v>20.920833333333334</v>
          </cell>
          <cell r="C32">
            <v>30.1</v>
          </cell>
          <cell r="D32">
            <v>13.1</v>
          </cell>
          <cell r="E32">
            <v>61.208333333333336</v>
          </cell>
          <cell r="F32">
            <v>90</v>
          </cell>
          <cell r="G32">
            <v>25</v>
          </cell>
          <cell r="H32">
            <v>13.32</v>
          </cell>
          <cell r="I32" t="str">
            <v>O</v>
          </cell>
          <cell r="J32">
            <v>30.240000000000002</v>
          </cell>
          <cell r="K32">
            <v>0</v>
          </cell>
        </row>
        <row r="33">
          <cell r="B33">
            <v>22.262500000000003</v>
          </cell>
          <cell r="C33">
            <v>31.7</v>
          </cell>
          <cell r="D33">
            <v>16.899999999999999</v>
          </cell>
          <cell r="E33">
            <v>58.166666666666664</v>
          </cell>
          <cell r="F33">
            <v>83</v>
          </cell>
          <cell r="G33">
            <v>23</v>
          </cell>
          <cell r="H33">
            <v>13.68</v>
          </cell>
          <cell r="I33" t="str">
            <v>O</v>
          </cell>
          <cell r="J33">
            <v>28.44</v>
          </cell>
          <cell r="K33">
            <v>0</v>
          </cell>
        </row>
        <row r="34">
          <cell r="B34">
            <v>22.779166666666669</v>
          </cell>
          <cell r="C34">
            <v>30.8</v>
          </cell>
          <cell r="D34">
            <v>18.2</v>
          </cell>
          <cell r="E34">
            <v>62.958333333333336</v>
          </cell>
          <cell r="F34">
            <v>87</v>
          </cell>
          <cell r="G34">
            <v>30</v>
          </cell>
          <cell r="H34">
            <v>10.08</v>
          </cell>
          <cell r="I34" t="str">
            <v>O</v>
          </cell>
          <cell r="J34">
            <v>22.68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17.445833333333333</v>
          </cell>
          <cell r="C5">
            <v>21.2</v>
          </cell>
          <cell r="D5">
            <v>15</v>
          </cell>
          <cell r="E5">
            <v>87.833333333333329</v>
          </cell>
          <cell r="F5">
            <v>96</v>
          </cell>
          <cell r="G5">
            <v>69</v>
          </cell>
          <cell r="H5">
            <v>17.64</v>
          </cell>
          <cell r="I5" t="str">
            <v>O</v>
          </cell>
          <cell r="J5">
            <v>28.08</v>
          </cell>
          <cell r="K5">
            <v>0</v>
          </cell>
        </row>
        <row r="6">
          <cell r="B6">
            <v>17.979166666666668</v>
          </cell>
          <cell r="C6">
            <v>26.5</v>
          </cell>
          <cell r="D6">
            <v>12.3</v>
          </cell>
          <cell r="E6">
            <v>81.791666666666671</v>
          </cell>
          <cell r="F6">
            <v>98</v>
          </cell>
          <cell r="G6">
            <v>48</v>
          </cell>
          <cell r="H6">
            <v>15.48</v>
          </cell>
          <cell r="I6" t="str">
            <v>NE</v>
          </cell>
          <cell r="J6">
            <v>23.400000000000002</v>
          </cell>
          <cell r="K6">
            <v>0</v>
          </cell>
        </row>
        <row r="7">
          <cell r="B7">
            <v>21.275000000000002</v>
          </cell>
          <cell r="C7">
            <v>30.2</v>
          </cell>
          <cell r="D7">
            <v>15.3</v>
          </cell>
          <cell r="E7">
            <v>73.666666666666671</v>
          </cell>
          <cell r="F7">
            <v>93</v>
          </cell>
          <cell r="G7">
            <v>39</v>
          </cell>
          <cell r="H7">
            <v>24.12</v>
          </cell>
          <cell r="I7" t="str">
            <v>NE</v>
          </cell>
          <cell r="J7">
            <v>35.64</v>
          </cell>
          <cell r="K7">
            <v>0</v>
          </cell>
        </row>
        <row r="8">
          <cell r="B8">
            <v>23.55</v>
          </cell>
          <cell r="C8">
            <v>31.3</v>
          </cell>
          <cell r="D8">
            <v>17.100000000000001</v>
          </cell>
          <cell r="E8">
            <v>68.208333333333329</v>
          </cell>
          <cell r="F8">
            <v>88</v>
          </cell>
          <cell r="G8">
            <v>41</v>
          </cell>
          <cell r="H8">
            <v>20.16</v>
          </cell>
          <cell r="I8" t="str">
            <v>NE</v>
          </cell>
          <cell r="J8">
            <v>32.76</v>
          </cell>
          <cell r="K8">
            <v>0</v>
          </cell>
        </row>
        <row r="9">
          <cell r="B9">
            <v>24.074999999999999</v>
          </cell>
          <cell r="C9">
            <v>31.1</v>
          </cell>
          <cell r="D9">
            <v>17.899999999999999</v>
          </cell>
          <cell r="E9">
            <v>68.708333333333329</v>
          </cell>
          <cell r="F9">
            <v>91</v>
          </cell>
          <cell r="G9">
            <v>35</v>
          </cell>
          <cell r="H9">
            <v>24.12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23.841666666666665</v>
          </cell>
          <cell r="C10">
            <v>31.2</v>
          </cell>
          <cell r="D10">
            <v>17.600000000000001</v>
          </cell>
          <cell r="E10">
            <v>68.083333333333329</v>
          </cell>
          <cell r="F10">
            <v>91</v>
          </cell>
          <cell r="G10">
            <v>39</v>
          </cell>
          <cell r="H10">
            <v>16.920000000000002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23.654166666666665</v>
          </cell>
          <cell r="C11">
            <v>31</v>
          </cell>
          <cell r="D11">
            <v>18.100000000000001</v>
          </cell>
          <cell r="E11">
            <v>66.291666666666671</v>
          </cell>
          <cell r="F11">
            <v>91</v>
          </cell>
          <cell r="G11">
            <v>31</v>
          </cell>
          <cell r="H11">
            <v>23.400000000000002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22.954166666666669</v>
          </cell>
          <cell r="C12">
            <v>30.1</v>
          </cell>
          <cell r="D12">
            <v>16.3</v>
          </cell>
          <cell r="E12">
            <v>65.791666666666671</v>
          </cell>
          <cell r="F12">
            <v>89</v>
          </cell>
          <cell r="G12">
            <v>37</v>
          </cell>
          <cell r="H12">
            <v>25.2</v>
          </cell>
          <cell r="I12" t="str">
            <v>N</v>
          </cell>
          <cell r="J12">
            <v>38.880000000000003</v>
          </cell>
          <cell r="K12">
            <v>0</v>
          </cell>
        </row>
        <row r="13">
          <cell r="B13">
            <v>17.175000000000001</v>
          </cell>
          <cell r="C13">
            <v>22.8</v>
          </cell>
          <cell r="D13">
            <v>13.4</v>
          </cell>
          <cell r="E13">
            <v>88.333333333333329</v>
          </cell>
          <cell r="F13">
            <v>97</v>
          </cell>
          <cell r="G13">
            <v>68</v>
          </cell>
          <cell r="H13">
            <v>19.079999999999998</v>
          </cell>
          <cell r="I13" t="str">
            <v>NE</v>
          </cell>
          <cell r="J13">
            <v>32.4</v>
          </cell>
          <cell r="K13">
            <v>5.2</v>
          </cell>
        </row>
        <row r="14">
          <cell r="B14">
            <v>14.300000000000002</v>
          </cell>
          <cell r="C14">
            <v>22.1</v>
          </cell>
          <cell r="D14">
            <v>8.3000000000000007</v>
          </cell>
          <cell r="E14">
            <v>70.416666666666671</v>
          </cell>
          <cell r="F14">
            <v>95</v>
          </cell>
          <cell r="G14">
            <v>29</v>
          </cell>
          <cell r="H14">
            <v>16.559999999999999</v>
          </cell>
          <cell r="I14" t="str">
            <v>SE</v>
          </cell>
          <cell r="J14">
            <v>27</v>
          </cell>
          <cell r="K14">
            <v>0</v>
          </cell>
        </row>
        <row r="15">
          <cell r="B15">
            <v>16.987500000000001</v>
          </cell>
          <cell r="C15">
            <v>28.2</v>
          </cell>
          <cell r="D15">
            <v>8.1999999999999993</v>
          </cell>
          <cell r="E15">
            <v>62.958333333333336</v>
          </cell>
          <cell r="F15">
            <v>84</v>
          </cell>
          <cell r="G15">
            <v>42</v>
          </cell>
          <cell r="H15">
            <v>25.56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19.524999999999995</v>
          </cell>
          <cell r="C16">
            <v>24</v>
          </cell>
          <cell r="D16">
            <v>16.7</v>
          </cell>
          <cell r="E16">
            <v>86.083333333333329</v>
          </cell>
          <cell r="F16">
            <v>96</v>
          </cell>
          <cell r="G16">
            <v>67</v>
          </cell>
          <cell r="H16">
            <v>16.559999999999999</v>
          </cell>
          <cell r="I16" t="str">
            <v>NE</v>
          </cell>
          <cell r="J16">
            <v>19.079999999999998</v>
          </cell>
          <cell r="K16">
            <v>4.8</v>
          </cell>
        </row>
        <row r="17">
          <cell r="B17">
            <v>21.304166666666671</v>
          </cell>
          <cell r="C17">
            <v>29.8</v>
          </cell>
          <cell r="D17">
            <v>15.8</v>
          </cell>
          <cell r="E17">
            <v>74.166666666666671</v>
          </cell>
          <cell r="F17">
            <v>95</v>
          </cell>
          <cell r="G17">
            <v>36</v>
          </cell>
          <cell r="H17">
            <v>19.079999999999998</v>
          </cell>
          <cell r="I17" t="str">
            <v>NE</v>
          </cell>
          <cell r="J17">
            <v>24.12</v>
          </cell>
          <cell r="K17">
            <v>0</v>
          </cell>
        </row>
        <row r="18">
          <cell r="B18">
            <v>21.679166666666664</v>
          </cell>
          <cell r="C18">
            <v>28.9</v>
          </cell>
          <cell r="D18">
            <v>16.8</v>
          </cell>
          <cell r="E18">
            <v>73.375</v>
          </cell>
          <cell r="F18">
            <v>95</v>
          </cell>
          <cell r="G18">
            <v>37</v>
          </cell>
          <cell r="H18">
            <v>16.2</v>
          </cell>
          <cell r="I18" t="str">
            <v>L</v>
          </cell>
          <cell r="J18">
            <v>26.64</v>
          </cell>
          <cell r="K18">
            <v>0</v>
          </cell>
        </row>
        <row r="19">
          <cell r="B19">
            <v>22.25</v>
          </cell>
          <cell r="C19">
            <v>29.1</v>
          </cell>
          <cell r="D19">
            <v>16.3</v>
          </cell>
          <cell r="E19">
            <v>66.958333333333329</v>
          </cell>
          <cell r="F19">
            <v>91</v>
          </cell>
          <cell r="G19">
            <v>34</v>
          </cell>
          <cell r="H19">
            <v>21.6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>
            <v>21.675000000000001</v>
          </cell>
          <cell r="C20">
            <v>29.2</v>
          </cell>
          <cell r="D20">
            <v>14.7</v>
          </cell>
          <cell r="E20">
            <v>63.625</v>
          </cell>
          <cell r="F20">
            <v>90</v>
          </cell>
          <cell r="G20">
            <v>30</v>
          </cell>
          <cell r="H20">
            <v>24.48</v>
          </cell>
          <cell r="I20" t="str">
            <v>NE</v>
          </cell>
          <cell r="J20">
            <v>36.72</v>
          </cell>
          <cell r="K20">
            <v>0</v>
          </cell>
        </row>
        <row r="21">
          <cell r="B21">
            <v>21.345833333333331</v>
          </cell>
          <cell r="C21">
            <v>29.1</v>
          </cell>
          <cell r="D21">
            <v>14.5</v>
          </cell>
          <cell r="E21">
            <v>59</v>
          </cell>
          <cell r="F21">
            <v>87</v>
          </cell>
          <cell r="G21">
            <v>28</v>
          </cell>
          <cell r="H21">
            <v>20.52</v>
          </cell>
          <cell r="I21" t="str">
            <v>NE</v>
          </cell>
          <cell r="J21">
            <v>49.680000000000007</v>
          </cell>
          <cell r="K21">
            <v>0</v>
          </cell>
        </row>
        <row r="22">
          <cell r="B22">
            <v>20.883333333333329</v>
          </cell>
          <cell r="C22">
            <v>29</v>
          </cell>
          <cell r="D22">
            <v>14.7</v>
          </cell>
          <cell r="E22">
            <v>51.375</v>
          </cell>
          <cell r="F22">
            <v>70</v>
          </cell>
          <cell r="G22">
            <v>26</v>
          </cell>
          <cell r="H22">
            <v>19.440000000000001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20.604166666666668</v>
          </cell>
          <cell r="C23">
            <v>29.4</v>
          </cell>
          <cell r="D23">
            <v>14.1</v>
          </cell>
          <cell r="E23">
            <v>59.75</v>
          </cell>
          <cell r="F23">
            <v>85</v>
          </cell>
          <cell r="G23">
            <v>25</v>
          </cell>
          <cell r="H23">
            <v>22.32</v>
          </cell>
          <cell r="I23" t="str">
            <v>NE</v>
          </cell>
          <cell r="J23">
            <v>38.159999999999997</v>
          </cell>
          <cell r="K23">
            <v>0</v>
          </cell>
        </row>
        <row r="24">
          <cell r="B24">
            <v>17.537500000000001</v>
          </cell>
          <cell r="C24">
            <v>25.2</v>
          </cell>
          <cell r="D24">
            <v>13.3</v>
          </cell>
          <cell r="E24">
            <v>84.583333333333329</v>
          </cell>
          <cell r="F24">
            <v>98</v>
          </cell>
          <cell r="G24">
            <v>56</v>
          </cell>
          <cell r="H24">
            <v>15.120000000000001</v>
          </cell>
          <cell r="I24" t="str">
            <v>SO</v>
          </cell>
          <cell r="J24">
            <v>25.92</v>
          </cell>
          <cell r="K24">
            <v>0.2</v>
          </cell>
        </row>
        <row r="25">
          <cell r="B25">
            <v>19.45</v>
          </cell>
          <cell r="C25">
            <v>28.3</v>
          </cell>
          <cell r="D25">
            <v>12.7</v>
          </cell>
          <cell r="E25">
            <v>68.166666666666671</v>
          </cell>
          <cell r="F25">
            <v>95</v>
          </cell>
          <cell r="G25">
            <v>26</v>
          </cell>
          <cell r="H25">
            <v>17.64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20.820833333333333</v>
          </cell>
          <cell r="C26">
            <v>27.6</v>
          </cell>
          <cell r="D26">
            <v>15.2</v>
          </cell>
          <cell r="E26">
            <v>54.083333333333336</v>
          </cell>
          <cell r="F26">
            <v>79</v>
          </cell>
          <cell r="G26">
            <v>26</v>
          </cell>
          <cell r="H26">
            <v>27.36</v>
          </cell>
          <cell r="I26" t="str">
            <v>L</v>
          </cell>
          <cell r="J26">
            <v>42.12</v>
          </cell>
          <cell r="K26">
            <v>0</v>
          </cell>
        </row>
        <row r="27">
          <cell r="B27">
            <v>19.554166666666671</v>
          </cell>
          <cell r="C27">
            <v>27.8</v>
          </cell>
          <cell r="D27">
            <v>12.4</v>
          </cell>
          <cell r="E27">
            <v>56.291666666666664</v>
          </cell>
          <cell r="F27">
            <v>82</v>
          </cell>
          <cell r="G27">
            <v>29</v>
          </cell>
          <cell r="H27">
            <v>26.64</v>
          </cell>
          <cell r="I27" t="str">
            <v>NE</v>
          </cell>
          <cell r="J27">
            <v>43.92</v>
          </cell>
          <cell r="K27">
            <v>0</v>
          </cell>
        </row>
        <row r="28">
          <cell r="B28">
            <v>21.287499999999998</v>
          </cell>
          <cell r="C28">
            <v>27.7</v>
          </cell>
          <cell r="D28">
            <v>16</v>
          </cell>
          <cell r="E28">
            <v>56.083333333333336</v>
          </cell>
          <cell r="F28">
            <v>79</v>
          </cell>
          <cell r="G28">
            <v>31</v>
          </cell>
          <cell r="H28">
            <v>23.400000000000002</v>
          </cell>
          <cell r="I28" t="str">
            <v>L</v>
          </cell>
          <cell r="J28">
            <v>42.84</v>
          </cell>
          <cell r="K28">
            <v>0</v>
          </cell>
        </row>
        <row r="29">
          <cell r="B29">
            <v>20.345833333333331</v>
          </cell>
          <cell r="C29">
            <v>27.5</v>
          </cell>
          <cell r="D29">
            <v>13.3</v>
          </cell>
          <cell r="E29">
            <v>52.916666666666664</v>
          </cell>
          <cell r="F29">
            <v>81</v>
          </cell>
          <cell r="G29">
            <v>26</v>
          </cell>
          <cell r="H29">
            <v>19.8</v>
          </cell>
          <cell r="I29" t="str">
            <v>L</v>
          </cell>
          <cell r="J29">
            <v>31.680000000000003</v>
          </cell>
          <cell r="K29">
            <v>0</v>
          </cell>
        </row>
        <row r="30">
          <cell r="B30">
            <v>19.150000000000002</v>
          </cell>
          <cell r="C30">
            <v>27.5</v>
          </cell>
          <cell r="D30">
            <v>11.6</v>
          </cell>
          <cell r="E30">
            <v>53.833333333333336</v>
          </cell>
          <cell r="F30">
            <v>80</v>
          </cell>
          <cell r="G30">
            <v>29</v>
          </cell>
          <cell r="H30">
            <v>24.12</v>
          </cell>
          <cell r="I30" t="str">
            <v>NE</v>
          </cell>
          <cell r="J30">
            <v>36</v>
          </cell>
          <cell r="K30">
            <v>0</v>
          </cell>
        </row>
        <row r="31">
          <cell r="B31">
            <v>19.362500000000001</v>
          </cell>
          <cell r="C31">
            <v>28.4</v>
          </cell>
          <cell r="D31">
            <v>12.3</v>
          </cell>
          <cell r="E31">
            <v>59.166666666666664</v>
          </cell>
          <cell r="F31">
            <v>87</v>
          </cell>
          <cell r="G31">
            <v>27</v>
          </cell>
          <cell r="H31">
            <v>23.400000000000002</v>
          </cell>
          <cell r="I31" t="str">
            <v>NE</v>
          </cell>
          <cell r="J31">
            <v>36.72</v>
          </cell>
          <cell r="K31">
            <v>0</v>
          </cell>
        </row>
        <row r="32">
          <cell r="B32">
            <v>20.516666666666666</v>
          </cell>
          <cell r="C32">
            <v>27.8</v>
          </cell>
          <cell r="D32">
            <v>13.6</v>
          </cell>
          <cell r="E32">
            <v>53</v>
          </cell>
          <cell r="F32">
            <v>81</v>
          </cell>
          <cell r="G32">
            <v>26</v>
          </cell>
          <cell r="H32">
            <v>20.88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21.895833333333332</v>
          </cell>
          <cell r="C33">
            <v>28.4</v>
          </cell>
          <cell r="D33">
            <v>16.8</v>
          </cell>
          <cell r="E33">
            <v>49.125</v>
          </cell>
          <cell r="F33">
            <v>71</v>
          </cell>
          <cell r="G33">
            <v>27</v>
          </cell>
          <cell r="H33">
            <v>20.16</v>
          </cell>
          <cell r="I33" t="str">
            <v>NE</v>
          </cell>
          <cell r="J33">
            <v>33.480000000000004</v>
          </cell>
          <cell r="K33">
            <v>0</v>
          </cell>
        </row>
        <row r="34">
          <cell r="B34">
            <v>21.670833333333334</v>
          </cell>
          <cell r="C34">
            <v>30.1</v>
          </cell>
          <cell r="D34">
            <v>15.7</v>
          </cell>
          <cell r="E34">
            <v>51.083333333333336</v>
          </cell>
          <cell r="F34">
            <v>78</v>
          </cell>
          <cell r="G34">
            <v>19</v>
          </cell>
          <cell r="H34">
            <v>22.32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18.174999999999994</v>
          </cell>
          <cell r="C5">
            <v>23</v>
          </cell>
          <cell r="D5">
            <v>15.2</v>
          </cell>
          <cell r="E5">
            <v>77.791666666666671</v>
          </cell>
          <cell r="F5">
            <v>93</v>
          </cell>
          <cell r="G5">
            <v>53</v>
          </cell>
          <cell r="H5">
            <v>11.16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17.183333333333334</v>
          </cell>
          <cell r="C6">
            <v>26.9</v>
          </cell>
          <cell r="D6">
            <v>11</v>
          </cell>
          <cell r="E6">
            <v>80.125</v>
          </cell>
          <cell r="F6">
            <v>98</v>
          </cell>
          <cell r="G6">
            <v>42</v>
          </cell>
          <cell r="H6">
            <v>10.08</v>
          </cell>
          <cell r="I6" t="str">
            <v>SE</v>
          </cell>
          <cell r="J6">
            <v>16.920000000000002</v>
          </cell>
          <cell r="K6">
            <v>0</v>
          </cell>
        </row>
        <row r="7">
          <cell r="B7">
            <v>21.0625</v>
          </cell>
          <cell r="C7">
            <v>31.6</v>
          </cell>
          <cell r="D7">
            <v>14.7</v>
          </cell>
          <cell r="E7">
            <v>78.833333333333329</v>
          </cell>
          <cell r="F7">
            <v>96</v>
          </cell>
          <cell r="G7">
            <v>46</v>
          </cell>
          <cell r="H7">
            <v>6.48</v>
          </cell>
          <cell r="I7" t="str">
            <v>L</v>
          </cell>
          <cell r="J7">
            <v>17.28</v>
          </cell>
          <cell r="K7">
            <v>0</v>
          </cell>
        </row>
        <row r="8">
          <cell r="B8">
            <v>24.162499999999998</v>
          </cell>
          <cell r="C8">
            <v>33.700000000000003</v>
          </cell>
          <cell r="D8">
            <v>17.899999999999999</v>
          </cell>
          <cell r="E8">
            <v>80.041666666666671</v>
          </cell>
          <cell r="F8">
            <v>97</v>
          </cell>
          <cell r="G8">
            <v>43</v>
          </cell>
          <cell r="H8">
            <v>8.2799999999999994</v>
          </cell>
          <cell r="I8" t="str">
            <v>L</v>
          </cell>
          <cell r="J8">
            <v>27.720000000000002</v>
          </cell>
          <cell r="K8">
            <v>0</v>
          </cell>
        </row>
        <row r="9">
          <cell r="B9">
            <v>25.220833333333335</v>
          </cell>
          <cell r="C9">
            <v>33.6</v>
          </cell>
          <cell r="D9">
            <v>20.100000000000001</v>
          </cell>
          <cell r="E9">
            <v>79.916666666666671</v>
          </cell>
          <cell r="F9">
            <v>96</v>
          </cell>
          <cell r="G9">
            <v>46</v>
          </cell>
          <cell r="H9">
            <v>14.4</v>
          </cell>
          <cell r="I9" t="str">
            <v>NO</v>
          </cell>
          <cell r="J9">
            <v>27.720000000000002</v>
          </cell>
          <cell r="K9">
            <v>0</v>
          </cell>
        </row>
        <row r="10">
          <cell r="B10">
            <v>25.162500000000005</v>
          </cell>
          <cell r="C10">
            <v>33.6</v>
          </cell>
          <cell r="D10">
            <v>19.3</v>
          </cell>
          <cell r="E10">
            <v>79.208333333333329</v>
          </cell>
          <cell r="F10">
            <v>96</v>
          </cell>
          <cell r="G10">
            <v>44</v>
          </cell>
          <cell r="H10">
            <v>11.16</v>
          </cell>
          <cell r="I10" t="str">
            <v>NO</v>
          </cell>
          <cell r="J10">
            <v>24.840000000000003</v>
          </cell>
          <cell r="K10">
            <v>0</v>
          </cell>
        </row>
        <row r="11">
          <cell r="B11">
            <v>24.975000000000005</v>
          </cell>
          <cell r="C11">
            <v>33.1</v>
          </cell>
          <cell r="D11">
            <v>19.8</v>
          </cell>
          <cell r="E11">
            <v>77.708333333333329</v>
          </cell>
          <cell r="F11">
            <v>97</v>
          </cell>
          <cell r="G11">
            <v>34</v>
          </cell>
          <cell r="H11">
            <v>11.16</v>
          </cell>
          <cell r="I11" t="str">
            <v>L</v>
          </cell>
          <cell r="J11">
            <v>26.64</v>
          </cell>
          <cell r="K11">
            <v>0</v>
          </cell>
        </row>
        <row r="12">
          <cell r="B12">
            <v>23.683333333333334</v>
          </cell>
          <cell r="C12">
            <v>32.299999999999997</v>
          </cell>
          <cell r="D12">
            <v>17.2</v>
          </cell>
          <cell r="E12">
            <v>76.5</v>
          </cell>
          <cell r="F12">
            <v>96</v>
          </cell>
          <cell r="G12">
            <v>41</v>
          </cell>
          <cell r="H12">
            <v>19.8</v>
          </cell>
          <cell r="I12" t="str">
            <v>NO</v>
          </cell>
          <cell r="J12">
            <v>38.519999999999996</v>
          </cell>
          <cell r="K12">
            <v>0</v>
          </cell>
        </row>
        <row r="13">
          <cell r="B13">
            <v>19.033333333333335</v>
          </cell>
          <cell r="C13">
            <v>23.8</v>
          </cell>
          <cell r="D13">
            <v>16.5</v>
          </cell>
          <cell r="E13">
            <v>90.083333333333329</v>
          </cell>
          <cell r="F13">
            <v>96</v>
          </cell>
          <cell r="G13">
            <v>79</v>
          </cell>
          <cell r="H13">
            <v>17.28</v>
          </cell>
          <cell r="I13" t="str">
            <v>S</v>
          </cell>
          <cell r="J13">
            <v>42.84</v>
          </cell>
          <cell r="K13">
            <v>22.999999999999996</v>
          </cell>
        </row>
        <row r="14">
          <cell r="B14">
            <v>15.479166666666666</v>
          </cell>
          <cell r="C14">
            <v>21.5</v>
          </cell>
          <cell r="D14">
            <v>10.1</v>
          </cell>
          <cell r="E14">
            <v>75.166666666666671</v>
          </cell>
          <cell r="F14">
            <v>94</v>
          </cell>
          <cell r="G14">
            <v>43</v>
          </cell>
          <cell r="H14">
            <v>15.48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15.983333333333333</v>
          </cell>
          <cell r="C15">
            <v>27.9</v>
          </cell>
          <cell r="D15">
            <v>8.1</v>
          </cell>
          <cell r="E15">
            <v>77.708333333333329</v>
          </cell>
          <cell r="F15">
            <v>97</v>
          </cell>
          <cell r="G15">
            <v>45</v>
          </cell>
          <cell r="H15">
            <v>5.04</v>
          </cell>
          <cell r="I15" t="str">
            <v>SE</v>
          </cell>
          <cell r="J15">
            <v>14.04</v>
          </cell>
          <cell r="K15">
            <v>0.2</v>
          </cell>
        </row>
        <row r="16">
          <cell r="B16">
            <v>21.850000000000005</v>
          </cell>
          <cell r="C16">
            <v>27.5</v>
          </cell>
          <cell r="D16">
            <v>19.100000000000001</v>
          </cell>
          <cell r="E16">
            <v>86.208333333333329</v>
          </cell>
          <cell r="F16">
            <v>96</v>
          </cell>
          <cell r="G16">
            <v>61</v>
          </cell>
          <cell r="H16">
            <v>7.2</v>
          </cell>
          <cell r="I16" t="str">
            <v>L</v>
          </cell>
          <cell r="J16">
            <v>15.840000000000002</v>
          </cell>
          <cell r="K16">
            <v>2</v>
          </cell>
        </row>
        <row r="17">
          <cell r="B17">
            <v>22.737500000000001</v>
          </cell>
          <cell r="C17">
            <v>31.5</v>
          </cell>
          <cell r="D17">
            <v>17.5</v>
          </cell>
          <cell r="E17">
            <v>82.708333333333329</v>
          </cell>
          <cell r="F17">
            <v>97</v>
          </cell>
          <cell r="H17">
            <v>6.12</v>
          </cell>
          <cell r="I17" t="str">
            <v>SE</v>
          </cell>
          <cell r="J17">
            <v>14.04</v>
          </cell>
          <cell r="K17">
            <v>0.2</v>
          </cell>
        </row>
        <row r="18">
          <cell r="B18">
            <v>22.974999999999998</v>
          </cell>
          <cell r="C18">
            <v>31</v>
          </cell>
          <cell r="D18">
            <v>18.399999999999999</v>
          </cell>
          <cell r="E18">
            <v>82.458333333333329</v>
          </cell>
          <cell r="F18">
            <v>96</v>
          </cell>
          <cell r="G18">
            <v>46</v>
          </cell>
          <cell r="H18">
            <v>12.6</v>
          </cell>
          <cell r="I18" t="str">
            <v>SE</v>
          </cell>
          <cell r="J18">
            <v>24.840000000000003</v>
          </cell>
          <cell r="K18">
            <v>0</v>
          </cell>
        </row>
        <row r="19">
          <cell r="B19">
            <v>23.033333333333331</v>
          </cell>
          <cell r="C19">
            <v>31.3</v>
          </cell>
          <cell r="D19">
            <v>17.899999999999999</v>
          </cell>
          <cell r="E19">
            <v>78.708333333333329</v>
          </cell>
          <cell r="F19">
            <v>95</v>
          </cell>
          <cell r="G19">
            <v>46</v>
          </cell>
          <cell r="H19">
            <v>9.3600000000000012</v>
          </cell>
          <cell r="I19" t="str">
            <v>SE</v>
          </cell>
          <cell r="J19">
            <v>20.52</v>
          </cell>
          <cell r="K19">
            <v>0</v>
          </cell>
        </row>
        <row r="20">
          <cell r="B20">
            <v>22.941666666666666</v>
          </cell>
          <cell r="C20">
            <v>31.8</v>
          </cell>
          <cell r="D20">
            <v>17</v>
          </cell>
          <cell r="E20">
            <v>77.25</v>
          </cell>
          <cell r="F20">
            <v>95</v>
          </cell>
          <cell r="G20">
            <v>41</v>
          </cell>
          <cell r="H20">
            <v>7.9200000000000008</v>
          </cell>
          <cell r="I20" t="str">
            <v>SE</v>
          </cell>
          <cell r="J20">
            <v>19.079999999999998</v>
          </cell>
          <cell r="K20">
            <v>0.2</v>
          </cell>
        </row>
        <row r="21">
          <cell r="B21">
            <v>22.570833333333329</v>
          </cell>
          <cell r="C21">
            <v>32.799999999999997</v>
          </cell>
          <cell r="D21">
            <v>15.8</v>
          </cell>
          <cell r="E21">
            <v>73.666666666666671</v>
          </cell>
          <cell r="F21">
            <v>97</v>
          </cell>
          <cell r="G21">
            <v>27</v>
          </cell>
          <cell r="H21">
            <v>12.24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21.004166666666666</v>
          </cell>
          <cell r="C22">
            <v>32.1</v>
          </cell>
          <cell r="D22">
            <v>13.5</v>
          </cell>
          <cell r="E22">
            <v>73.916666666666671</v>
          </cell>
          <cell r="F22">
            <v>97</v>
          </cell>
          <cell r="G22">
            <v>31</v>
          </cell>
          <cell r="H22">
            <v>12.96</v>
          </cell>
          <cell r="I22" t="str">
            <v>SE</v>
          </cell>
          <cell r="J22">
            <v>27.720000000000002</v>
          </cell>
          <cell r="K22">
            <v>0</v>
          </cell>
        </row>
        <row r="23">
          <cell r="B23">
            <v>16.983333333333331</v>
          </cell>
          <cell r="C23">
            <v>20.5</v>
          </cell>
          <cell r="D23">
            <v>13.3</v>
          </cell>
          <cell r="E23">
            <v>88.166666666666671</v>
          </cell>
          <cell r="F23">
            <v>97</v>
          </cell>
          <cell r="G23">
            <v>73</v>
          </cell>
          <cell r="H23">
            <v>19.440000000000001</v>
          </cell>
          <cell r="I23" t="str">
            <v>O</v>
          </cell>
          <cell r="J23">
            <v>33.119999999999997</v>
          </cell>
          <cell r="K23">
            <v>0</v>
          </cell>
        </row>
        <row r="24">
          <cell r="B24">
            <v>15.079166666666666</v>
          </cell>
          <cell r="C24">
            <v>21.1</v>
          </cell>
          <cell r="D24">
            <v>12.4</v>
          </cell>
          <cell r="E24">
            <v>87.333333333333329</v>
          </cell>
          <cell r="F24">
            <v>97</v>
          </cell>
          <cell r="G24">
            <v>67</v>
          </cell>
          <cell r="H24">
            <v>10.44</v>
          </cell>
          <cell r="I24" t="str">
            <v>NO</v>
          </cell>
          <cell r="J24">
            <v>27.36</v>
          </cell>
          <cell r="K24">
            <v>0.60000000000000009</v>
          </cell>
        </row>
        <row r="25">
          <cell r="B25">
            <v>19.066666666666666</v>
          </cell>
          <cell r="C25">
            <v>30.4</v>
          </cell>
          <cell r="D25">
            <v>12.3</v>
          </cell>
          <cell r="E25">
            <v>78.541666666666671</v>
          </cell>
          <cell r="F25">
            <v>97</v>
          </cell>
          <cell r="G25">
            <v>35</v>
          </cell>
          <cell r="H25">
            <v>8.64</v>
          </cell>
          <cell r="I25" t="str">
            <v>SE</v>
          </cell>
          <cell r="J25">
            <v>21.240000000000002</v>
          </cell>
          <cell r="K25">
            <v>0</v>
          </cell>
        </row>
        <row r="26">
          <cell r="B26">
            <v>21.312499999999996</v>
          </cell>
          <cell r="C26">
            <v>31.1</v>
          </cell>
          <cell r="D26">
            <v>14.1</v>
          </cell>
          <cell r="E26">
            <v>69.541666666666671</v>
          </cell>
          <cell r="F26">
            <v>96</v>
          </cell>
          <cell r="G26">
            <v>24</v>
          </cell>
          <cell r="H26">
            <v>11.16</v>
          </cell>
          <cell r="I26" t="str">
            <v>SE</v>
          </cell>
          <cell r="J26">
            <v>23.759999999999998</v>
          </cell>
          <cell r="K26">
            <v>0</v>
          </cell>
        </row>
        <row r="27">
          <cell r="B27">
            <v>19.712500000000002</v>
          </cell>
          <cell r="C27">
            <v>31</v>
          </cell>
          <cell r="D27">
            <v>11.7</v>
          </cell>
          <cell r="E27">
            <v>69.791666666666671</v>
          </cell>
          <cell r="F27">
            <v>95</v>
          </cell>
          <cell r="G27">
            <v>27</v>
          </cell>
          <cell r="H27">
            <v>9.7200000000000006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20.333333333333332</v>
          </cell>
          <cell r="C28">
            <v>31.3</v>
          </cell>
          <cell r="D28">
            <v>12.4</v>
          </cell>
          <cell r="E28">
            <v>71.958333333333329</v>
          </cell>
          <cell r="F28">
            <v>96</v>
          </cell>
          <cell r="G28">
            <v>29</v>
          </cell>
          <cell r="H28">
            <v>11.520000000000001</v>
          </cell>
          <cell r="I28" t="str">
            <v>SE</v>
          </cell>
          <cell r="J28">
            <v>25.2</v>
          </cell>
          <cell r="K28">
            <v>0</v>
          </cell>
        </row>
        <row r="29">
          <cell r="B29">
            <v>22.183333333333334</v>
          </cell>
          <cell r="C29">
            <v>31.2</v>
          </cell>
          <cell r="D29">
            <v>14.8</v>
          </cell>
          <cell r="E29">
            <v>66.125</v>
          </cell>
          <cell r="F29">
            <v>92</v>
          </cell>
          <cell r="G29">
            <v>25</v>
          </cell>
          <cell r="H29">
            <v>9.7200000000000006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19.604166666666664</v>
          </cell>
          <cell r="C30">
            <v>30.6</v>
          </cell>
          <cell r="D30">
            <v>11.3</v>
          </cell>
          <cell r="E30">
            <v>66.875</v>
          </cell>
          <cell r="F30">
            <v>94</v>
          </cell>
          <cell r="G30">
            <v>25</v>
          </cell>
          <cell r="H30">
            <v>9.7200000000000006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19.291666666666668</v>
          </cell>
          <cell r="C31">
            <v>30.5</v>
          </cell>
          <cell r="D31">
            <v>12.3</v>
          </cell>
          <cell r="E31">
            <v>73.791666666666671</v>
          </cell>
          <cell r="F31">
            <v>95</v>
          </cell>
          <cell r="G31">
            <v>32</v>
          </cell>
          <cell r="H31">
            <v>7.2</v>
          </cell>
          <cell r="I31" t="str">
            <v>SE</v>
          </cell>
          <cell r="J31">
            <v>18</v>
          </cell>
          <cell r="K31">
            <v>0</v>
          </cell>
        </row>
        <row r="32">
          <cell r="B32">
            <v>20.675000000000001</v>
          </cell>
          <cell r="C32">
            <v>29.2</v>
          </cell>
          <cell r="D32">
            <v>15.2</v>
          </cell>
          <cell r="E32">
            <v>71.916666666666671</v>
          </cell>
          <cell r="F32">
            <v>93</v>
          </cell>
          <cell r="G32">
            <v>40</v>
          </cell>
          <cell r="H32">
            <v>7.5600000000000005</v>
          </cell>
          <cell r="I32" t="str">
            <v>SE</v>
          </cell>
          <cell r="J32">
            <v>13.68</v>
          </cell>
          <cell r="K32">
            <v>0</v>
          </cell>
        </row>
        <row r="33">
          <cell r="B33">
            <v>22.125</v>
          </cell>
          <cell r="C33">
            <v>31.7</v>
          </cell>
          <cell r="D33">
            <v>15.1</v>
          </cell>
          <cell r="E33">
            <v>65.083333333333329</v>
          </cell>
          <cell r="F33">
            <v>91</v>
          </cell>
          <cell r="G33">
            <v>22</v>
          </cell>
          <cell r="H33">
            <v>6.12</v>
          </cell>
          <cell r="I33" t="str">
            <v>SE</v>
          </cell>
          <cell r="J33">
            <v>14.76</v>
          </cell>
          <cell r="K33">
            <v>0</v>
          </cell>
        </row>
        <row r="34">
          <cell r="B34">
            <v>22.175000000000001</v>
          </cell>
          <cell r="C34">
            <v>31.5</v>
          </cell>
          <cell r="D34">
            <v>17.2</v>
          </cell>
          <cell r="E34">
            <v>65.208333333333329</v>
          </cell>
          <cell r="F34">
            <v>88</v>
          </cell>
          <cell r="G34">
            <v>26</v>
          </cell>
          <cell r="H34">
            <v>5.7600000000000007</v>
          </cell>
          <cell r="I34" t="str">
            <v>SE</v>
          </cell>
          <cell r="J34">
            <v>12.6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14.037500000000001</v>
          </cell>
          <cell r="C5">
            <v>19.899999999999999</v>
          </cell>
          <cell r="D5">
            <v>11.1</v>
          </cell>
          <cell r="E5">
            <v>82.333333333333329</v>
          </cell>
          <cell r="F5">
            <v>97</v>
          </cell>
          <cell r="G5">
            <v>50</v>
          </cell>
          <cell r="H5">
            <v>14.4</v>
          </cell>
          <cell r="I5" t="str">
            <v>N</v>
          </cell>
          <cell r="J5">
            <v>28.8</v>
          </cell>
          <cell r="K5">
            <v>0.2</v>
          </cell>
        </row>
        <row r="6">
          <cell r="B6">
            <v>11.679166666666667</v>
          </cell>
          <cell r="C6">
            <v>17.899999999999999</v>
          </cell>
          <cell r="D6">
            <v>8.1999999999999993</v>
          </cell>
          <cell r="E6">
            <v>91.958333333333329</v>
          </cell>
          <cell r="F6">
            <v>100</v>
          </cell>
          <cell r="G6">
            <v>70</v>
          </cell>
          <cell r="H6">
            <v>6.84</v>
          </cell>
          <cell r="I6" t="str">
            <v>N</v>
          </cell>
          <cell r="J6">
            <v>15.48</v>
          </cell>
          <cell r="K6">
            <v>0</v>
          </cell>
        </row>
        <row r="7">
          <cell r="B7">
            <v>17.341666666666661</v>
          </cell>
          <cell r="C7">
            <v>26</v>
          </cell>
          <cell r="D7">
            <v>11</v>
          </cell>
          <cell r="E7">
            <v>78.375</v>
          </cell>
          <cell r="F7">
            <v>94</v>
          </cell>
          <cell r="G7">
            <v>56</v>
          </cell>
          <cell r="H7">
            <v>14.76</v>
          </cell>
          <cell r="I7" t="str">
            <v>N</v>
          </cell>
          <cell r="J7">
            <v>30.96</v>
          </cell>
          <cell r="K7">
            <v>0.1</v>
          </cell>
        </row>
        <row r="8">
          <cell r="B8">
            <v>22.579166666666666</v>
          </cell>
          <cell r="C8">
            <v>29.7</v>
          </cell>
          <cell r="D8">
            <v>17.5</v>
          </cell>
          <cell r="E8">
            <v>78.75</v>
          </cell>
          <cell r="F8">
            <v>94</v>
          </cell>
          <cell r="G8">
            <v>58</v>
          </cell>
          <cell r="H8">
            <v>17.28</v>
          </cell>
          <cell r="I8" t="str">
            <v>N</v>
          </cell>
          <cell r="J8">
            <v>38.159999999999997</v>
          </cell>
          <cell r="K8">
            <v>0</v>
          </cell>
        </row>
        <row r="9">
          <cell r="B9">
            <v>24.337500000000002</v>
          </cell>
          <cell r="C9">
            <v>29.6</v>
          </cell>
          <cell r="D9">
            <v>21.1</v>
          </cell>
          <cell r="E9">
            <v>81.25</v>
          </cell>
          <cell r="F9">
            <v>94</v>
          </cell>
          <cell r="G9">
            <v>59</v>
          </cell>
          <cell r="H9">
            <v>19.440000000000001</v>
          </cell>
          <cell r="I9" t="str">
            <v>N</v>
          </cell>
          <cell r="J9">
            <v>36.72</v>
          </cell>
          <cell r="K9">
            <v>0</v>
          </cell>
        </row>
        <row r="10">
          <cell r="B10">
            <v>23.395833333333332</v>
          </cell>
          <cell r="C10">
            <v>27.9</v>
          </cell>
          <cell r="D10">
            <v>20.5</v>
          </cell>
          <cell r="E10">
            <v>88</v>
          </cell>
          <cell r="F10">
            <v>100</v>
          </cell>
          <cell r="G10">
            <v>69</v>
          </cell>
          <cell r="H10">
            <v>14.76</v>
          </cell>
          <cell r="I10" t="str">
            <v>N</v>
          </cell>
          <cell r="J10">
            <v>32.04</v>
          </cell>
          <cell r="K10">
            <v>16.5</v>
          </cell>
        </row>
        <row r="11">
          <cell r="B11">
            <v>22.983333333333338</v>
          </cell>
          <cell r="C11">
            <v>29.3</v>
          </cell>
          <cell r="D11">
            <v>19.3</v>
          </cell>
          <cell r="E11">
            <v>88.833333333333329</v>
          </cell>
          <cell r="F11">
            <v>100</v>
          </cell>
          <cell r="G11">
            <v>60</v>
          </cell>
          <cell r="H11">
            <v>18.720000000000002</v>
          </cell>
          <cell r="I11" t="str">
            <v>N</v>
          </cell>
          <cell r="J11">
            <v>37.800000000000004</v>
          </cell>
          <cell r="K11">
            <v>0.1</v>
          </cell>
        </row>
        <row r="12">
          <cell r="B12">
            <v>21.833333333333332</v>
          </cell>
          <cell r="C12">
            <v>28.6</v>
          </cell>
          <cell r="D12">
            <v>16.7</v>
          </cell>
          <cell r="E12">
            <v>84.833333333333329</v>
          </cell>
          <cell r="F12">
            <v>97</v>
          </cell>
          <cell r="G12">
            <v>55</v>
          </cell>
          <cell r="H12">
            <v>30.240000000000002</v>
          </cell>
          <cell r="I12" t="str">
            <v>N</v>
          </cell>
          <cell r="J12">
            <v>60.839999999999996</v>
          </cell>
          <cell r="K12">
            <v>12.3</v>
          </cell>
        </row>
        <row r="13">
          <cell r="B13">
            <v>13.791666666666663</v>
          </cell>
          <cell r="C13">
            <v>16.899999999999999</v>
          </cell>
          <cell r="D13">
            <v>9.5</v>
          </cell>
          <cell r="E13">
            <v>75.75</v>
          </cell>
          <cell r="F13">
            <v>96</v>
          </cell>
          <cell r="G13">
            <v>42</v>
          </cell>
          <cell r="H13">
            <v>20.52</v>
          </cell>
          <cell r="I13" t="str">
            <v>N</v>
          </cell>
          <cell r="J13">
            <v>41.4</v>
          </cell>
          <cell r="K13">
            <v>0</v>
          </cell>
        </row>
        <row r="14">
          <cell r="B14">
            <v>10.266666666666667</v>
          </cell>
          <cell r="C14">
            <v>18.3</v>
          </cell>
          <cell r="D14">
            <v>3.8</v>
          </cell>
          <cell r="E14">
            <v>72.458333333333329</v>
          </cell>
          <cell r="F14">
            <v>96</v>
          </cell>
          <cell r="G14">
            <v>34</v>
          </cell>
          <cell r="H14">
            <v>7.2</v>
          </cell>
          <cell r="I14" t="str">
            <v>N</v>
          </cell>
          <cell r="J14">
            <v>16.2</v>
          </cell>
          <cell r="K14">
            <v>0</v>
          </cell>
        </row>
        <row r="15">
          <cell r="B15">
            <v>13.970833333333331</v>
          </cell>
          <cell r="C15">
            <v>21.4</v>
          </cell>
          <cell r="D15">
            <v>8.8000000000000007</v>
          </cell>
          <cell r="E15">
            <v>65.375</v>
          </cell>
          <cell r="F15">
            <v>82</v>
          </cell>
          <cell r="G15">
            <v>39</v>
          </cell>
          <cell r="H15">
            <v>12.6</v>
          </cell>
          <cell r="I15" t="str">
            <v>N</v>
          </cell>
          <cell r="J15">
            <v>27</v>
          </cell>
          <cell r="K15">
            <v>0</v>
          </cell>
        </row>
        <row r="16">
          <cell r="B16">
            <v>15.679166666666662</v>
          </cell>
          <cell r="C16">
            <v>18.899999999999999</v>
          </cell>
          <cell r="D16">
            <v>12.3</v>
          </cell>
          <cell r="E16">
            <v>87.458333333333329</v>
          </cell>
          <cell r="F16">
            <v>98</v>
          </cell>
          <cell r="G16">
            <v>54</v>
          </cell>
          <cell r="H16">
            <v>14.04</v>
          </cell>
          <cell r="I16" t="str">
            <v>N</v>
          </cell>
          <cell r="J16">
            <v>27.36</v>
          </cell>
          <cell r="K16">
            <v>0</v>
          </cell>
        </row>
        <row r="17">
          <cell r="B17">
            <v>18.962499999999999</v>
          </cell>
          <cell r="C17">
            <v>23.4</v>
          </cell>
          <cell r="D17">
            <v>16.7</v>
          </cell>
          <cell r="E17">
            <v>90.916666666666671</v>
          </cell>
          <cell r="F17">
            <v>98</v>
          </cell>
          <cell r="G17">
            <v>77</v>
          </cell>
          <cell r="H17">
            <v>6.84</v>
          </cell>
          <cell r="I17" t="str">
            <v>N</v>
          </cell>
          <cell r="J17">
            <v>46.800000000000004</v>
          </cell>
          <cell r="K17">
            <v>0</v>
          </cell>
        </row>
        <row r="18">
          <cell r="B18">
            <v>20.55</v>
          </cell>
          <cell r="C18">
            <v>25.4</v>
          </cell>
          <cell r="D18">
            <v>17.600000000000001</v>
          </cell>
          <cell r="E18">
            <v>87.708333333333329</v>
          </cell>
          <cell r="F18">
            <v>100</v>
          </cell>
          <cell r="G18">
            <v>67</v>
          </cell>
          <cell r="H18">
            <v>11.879999999999999</v>
          </cell>
          <cell r="I18" t="str">
            <v>N</v>
          </cell>
          <cell r="J18">
            <v>27</v>
          </cell>
          <cell r="K18">
            <v>0.2</v>
          </cell>
        </row>
        <row r="19">
          <cell r="B19">
            <v>19.495833333333337</v>
          </cell>
          <cell r="C19">
            <v>24.9</v>
          </cell>
          <cell r="D19">
            <v>15.7</v>
          </cell>
          <cell r="E19">
            <v>82.791666666666671</v>
          </cell>
          <cell r="F19">
            <v>96</v>
          </cell>
          <cell r="G19">
            <v>62</v>
          </cell>
          <cell r="H19">
            <v>14.76</v>
          </cell>
          <cell r="I19" t="str">
            <v>N</v>
          </cell>
          <cell r="J19">
            <v>31.680000000000003</v>
          </cell>
          <cell r="K19">
            <v>0.2</v>
          </cell>
        </row>
        <row r="20">
          <cell r="B20">
            <v>20.724999999999998</v>
          </cell>
          <cell r="C20">
            <v>27.7</v>
          </cell>
          <cell r="D20">
            <v>16.3</v>
          </cell>
          <cell r="E20">
            <v>71.75</v>
          </cell>
          <cell r="F20">
            <v>91</v>
          </cell>
          <cell r="G20">
            <v>38</v>
          </cell>
          <cell r="H20">
            <v>18</v>
          </cell>
          <cell r="I20" t="str">
            <v>N</v>
          </cell>
          <cell r="J20">
            <v>34.56</v>
          </cell>
          <cell r="K20">
            <v>0</v>
          </cell>
        </row>
        <row r="21">
          <cell r="B21">
            <v>21.841666666666669</v>
          </cell>
          <cell r="C21">
            <v>29.5</v>
          </cell>
          <cell r="D21">
            <v>16.899999999999999</v>
          </cell>
          <cell r="E21">
            <v>67.5</v>
          </cell>
          <cell r="F21">
            <v>85</v>
          </cell>
          <cell r="G21">
            <v>40</v>
          </cell>
          <cell r="H21">
            <v>24.48</v>
          </cell>
          <cell r="I21" t="str">
            <v>N</v>
          </cell>
          <cell r="J21">
            <v>46.080000000000005</v>
          </cell>
          <cell r="K21">
            <v>0.4</v>
          </cell>
        </row>
        <row r="22">
          <cell r="B22">
            <v>22.750000000000004</v>
          </cell>
          <cell r="C22">
            <v>29.3</v>
          </cell>
          <cell r="D22">
            <v>17.399999999999999</v>
          </cell>
          <cell r="E22">
            <v>63.833333333333336</v>
          </cell>
          <cell r="F22">
            <v>81</v>
          </cell>
          <cell r="G22">
            <v>40</v>
          </cell>
          <cell r="H22">
            <v>14.76</v>
          </cell>
          <cell r="I22" t="str">
            <v>N</v>
          </cell>
          <cell r="J22">
            <v>34.92</v>
          </cell>
          <cell r="K22">
            <v>0</v>
          </cell>
        </row>
        <row r="23">
          <cell r="B23">
            <v>13.195833333333338</v>
          </cell>
          <cell r="C23">
            <v>22.1</v>
          </cell>
          <cell r="D23">
            <v>8.3000000000000007</v>
          </cell>
          <cell r="E23">
            <v>90.041666666666671</v>
          </cell>
          <cell r="F23">
            <v>98</v>
          </cell>
          <cell r="G23">
            <v>70</v>
          </cell>
          <cell r="H23">
            <v>21.240000000000002</v>
          </cell>
          <cell r="I23" t="str">
            <v>N</v>
          </cell>
          <cell r="J23">
            <v>43.56</v>
          </cell>
          <cell r="K23">
            <v>0.4</v>
          </cell>
        </row>
        <row r="24">
          <cell r="B24">
            <v>11.9125</v>
          </cell>
          <cell r="C24">
            <v>20.399999999999999</v>
          </cell>
          <cell r="D24">
            <v>6</v>
          </cell>
          <cell r="E24">
            <v>82.75</v>
          </cell>
          <cell r="F24">
            <v>96</v>
          </cell>
          <cell r="G24">
            <v>58</v>
          </cell>
          <cell r="H24">
            <v>18.720000000000002</v>
          </cell>
          <cell r="I24" t="str">
            <v>N</v>
          </cell>
          <cell r="J24">
            <v>32.76</v>
          </cell>
          <cell r="K24">
            <v>0</v>
          </cell>
        </row>
        <row r="25">
          <cell r="B25">
            <v>16.845833333333335</v>
          </cell>
          <cell r="C25">
            <v>24.1</v>
          </cell>
          <cell r="D25">
            <v>13.2</v>
          </cell>
          <cell r="E25">
            <v>85.625</v>
          </cell>
          <cell r="F25">
            <v>98</v>
          </cell>
          <cell r="G25">
            <v>60</v>
          </cell>
          <cell r="H25">
            <v>13.68</v>
          </cell>
          <cell r="I25" t="str">
            <v>N</v>
          </cell>
          <cell r="J25">
            <v>37.440000000000005</v>
          </cell>
          <cell r="K25">
            <v>0</v>
          </cell>
        </row>
        <row r="26">
          <cell r="B26">
            <v>19.600000000000001</v>
          </cell>
          <cell r="C26">
            <v>26</v>
          </cell>
          <cell r="D26">
            <v>14.8</v>
          </cell>
          <cell r="E26">
            <v>76.375</v>
          </cell>
          <cell r="F26">
            <v>96</v>
          </cell>
          <cell r="G26">
            <v>50</v>
          </cell>
          <cell r="H26">
            <v>17.64</v>
          </cell>
          <cell r="I26" t="str">
            <v>N</v>
          </cell>
          <cell r="J26">
            <v>42.480000000000004</v>
          </cell>
          <cell r="K26">
            <v>0</v>
          </cell>
        </row>
        <row r="27">
          <cell r="B27">
            <v>20.925000000000001</v>
          </cell>
          <cell r="C27">
            <v>26.6</v>
          </cell>
          <cell r="D27">
            <v>16.2</v>
          </cell>
          <cell r="E27">
            <v>66.291666666666671</v>
          </cell>
          <cell r="F27">
            <v>87</v>
          </cell>
          <cell r="G27">
            <v>40</v>
          </cell>
          <cell r="H27">
            <v>20.16</v>
          </cell>
          <cell r="I27" t="str">
            <v>N</v>
          </cell>
          <cell r="J27">
            <v>41.76</v>
          </cell>
          <cell r="K27">
            <v>0</v>
          </cell>
        </row>
        <row r="28">
          <cell r="B28">
            <v>20.666666666666664</v>
          </cell>
          <cell r="C28">
            <v>25.8</v>
          </cell>
          <cell r="D28">
            <v>16.399999999999999</v>
          </cell>
          <cell r="E28">
            <v>66.666666666666671</v>
          </cell>
          <cell r="F28">
            <v>85</v>
          </cell>
          <cell r="G28">
            <v>48</v>
          </cell>
          <cell r="H28">
            <v>16.559999999999999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>
            <v>20.608333333333331</v>
          </cell>
          <cell r="C29">
            <v>26.5</v>
          </cell>
          <cell r="D29">
            <v>15.1</v>
          </cell>
          <cell r="E29">
            <v>64</v>
          </cell>
          <cell r="F29">
            <v>85</v>
          </cell>
          <cell r="G29">
            <v>33</v>
          </cell>
          <cell r="H29">
            <v>15.840000000000002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19.966666666666665</v>
          </cell>
          <cell r="C30">
            <v>26.6</v>
          </cell>
          <cell r="D30">
            <v>14.6</v>
          </cell>
          <cell r="E30">
            <v>60.041666666666664</v>
          </cell>
          <cell r="F30">
            <v>80</v>
          </cell>
          <cell r="G30">
            <v>32</v>
          </cell>
          <cell r="H30">
            <v>19.079999999999998</v>
          </cell>
          <cell r="I30" t="str">
            <v>N</v>
          </cell>
          <cell r="J30">
            <v>36.36</v>
          </cell>
          <cell r="K30">
            <v>0</v>
          </cell>
        </row>
        <row r="31">
          <cell r="B31">
            <v>20.233333333333331</v>
          </cell>
          <cell r="C31">
            <v>27.3</v>
          </cell>
          <cell r="D31">
            <v>14.5</v>
          </cell>
          <cell r="E31">
            <v>64.208333333333329</v>
          </cell>
          <cell r="F31">
            <v>84</v>
          </cell>
          <cell r="G31">
            <v>39</v>
          </cell>
          <cell r="H31">
            <v>17.28</v>
          </cell>
          <cell r="I31" t="str">
            <v>N</v>
          </cell>
          <cell r="J31">
            <v>35.64</v>
          </cell>
          <cell r="K31">
            <v>0</v>
          </cell>
        </row>
        <row r="32">
          <cell r="B32">
            <v>21.229166666666664</v>
          </cell>
          <cell r="C32">
            <v>26.6</v>
          </cell>
          <cell r="D32">
            <v>17</v>
          </cell>
          <cell r="E32">
            <v>61.291666666666664</v>
          </cell>
          <cell r="F32">
            <v>77</v>
          </cell>
          <cell r="G32">
            <v>40</v>
          </cell>
          <cell r="H32">
            <v>16.2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B33">
            <v>21.725000000000005</v>
          </cell>
          <cell r="C33">
            <v>25.8</v>
          </cell>
          <cell r="D33">
            <v>18.7</v>
          </cell>
          <cell r="E33">
            <v>57.75</v>
          </cell>
          <cell r="F33">
            <v>76</v>
          </cell>
          <cell r="G33">
            <v>46</v>
          </cell>
          <cell r="H33">
            <v>13.68</v>
          </cell>
          <cell r="I33" t="str">
            <v>N</v>
          </cell>
          <cell r="J33">
            <v>24.12</v>
          </cell>
          <cell r="K33">
            <v>0</v>
          </cell>
        </row>
        <row r="34">
          <cell r="B34">
            <v>22.333333333333332</v>
          </cell>
          <cell r="C34">
            <v>29</v>
          </cell>
          <cell r="D34">
            <v>14.4</v>
          </cell>
          <cell r="E34">
            <v>60.708333333333336</v>
          </cell>
          <cell r="F34">
            <v>94</v>
          </cell>
          <cell r="G34">
            <v>27</v>
          </cell>
          <cell r="H34">
            <v>10.8</v>
          </cell>
          <cell r="I34" t="str">
            <v>N</v>
          </cell>
          <cell r="J34">
            <v>21.96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14.166666666666666</v>
          </cell>
          <cell r="C5">
            <v>18.899999999999999</v>
          </cell>
          <cell r="D5">
            <v>12.1</v>
          </cell>
          <cell r="E5">
            <v>83.583333333333329</v>
          </cell>
          <cell r="F5">
            <v>97</v>
          </cell>
          <cell r="G5">
            <v>58</v>
          </cell>
          <cell r="H5">
            <v>15.120000000000001</v>
          </cell>
          <cell r="I5" t="str">
            <v>SO</v>
          </cell>
          <cell r="J5">
            <v>28.44</v>
          </cell>
          <cell r="K5">
            <v>0.2</v>
          </cell>
        </row>
        <row r="6">
          <cell r="B6">
            <v>14.595833333333333</v>
          </cell>
          <cell r="C6">
            <v>20.5</v>
          </cell>
          <cell r="D6">
            <v>11.2</v>
          </cell>
          <cell r="E6">
            <v>83.25</v>
          </cell>
          <cell r="F6">
            <v>100</v>
          </cell>
          <cell r="G6">
            <v>57</v>
          </cell>
          <cell r="H6">
            <v>3.24</v>
          </cell>
          <cell r="I6" t="str">
            <v>S</v>
          </cell>
          <cell r="J6">
            <v>15.120000000000001</v>
          </cell>
          <cell r="K6">
            <v>0</v>
          </cell>
        </row>
        <row r="7">
          <cell r="B7">
            <v>16.175000000000001</v>
          </cell>
          <cell r="C7">
            <v>24.1</v>
          </cell>
          <cell r="D7">
            <v>10.9</v>
          </cell>
          <cell r="E7">
            <v>82.583333333333329</v>
          </cell>
          <cell r="F7">
            <v>98</v>
          </cell>
          <cell r="G7">
            <v>60</v>
          </cell>
          <cell r="H7">
            <v>20.88</v>
          </cell>
          <cell r="I7" t="str">
            <v>NE</v>
          </cell>
          <cell r="J7">
            <v>35.64</v>
          </cell>
          <cell r="K7">
            <v>0</v>
          </cell>
        </row>
        <row r="8">
          <cell r="B8">
            <v>22.633333333333336</v>
          </cell>
          <cell r="C8">
            <v>30.2</v>
          </cell>
          <cell r="D8">
            <v>17</v>
          </cell>
          <cell r="E8">
            <v>74.583333333333329</v>
          </cell>
          <cell r="F8">
            <v>91</v>
          </cell>
          <cell r="G8">
            <v>54</v>
          </cell>
          <cell r="H8">
            <v>21.6</v>
          </cell>
          <cell r="I8" t="str">
            <v>N</v>
          </cell>
          <cell r="J8">
            <v>45</v>
          </cell>
          <cell r="K8">
            <v>0</v>
          </cell>
        </row>
        <row r="9">
          <cell r="B9">
            <v>23.683333333333341</v>
          </cell>
          <cell r="C9">
            <v>27.7</v>
          </cell>
          <cell r="D9">
            <v>20.8</v>
          </cell>
          <cell r="E9">
            <v>86.75</v>
          </cell>
          <cell r="F9">
            <v>100</v>
          </cell>
          <cell r="G9">
            <v>72</v>
          </cell>
          <cell r="H9">
            <v>1.4400000000000002</v>
          </cell>
          <cell r="I9" t="str">
            <v>O</v>
          </cell>
          <cell r="J9">
            <v>23.400000000000002</v>
          </cell>
          <cell r="K9">
            <v>4.4000000000000004</v>
          </cell>
        </row>
        <row r="10">
          <cell r="B10">
            <v>23.245833333333337</v>
          </cell>
          <cell r="C10">
            <v>27.8</v>
          </cell>
          <cell r="D10">
            <v>21</v>
          </cell>
          <cell r="E10">
            <v>88.833333333333329</v>
          </cell>
          <cell r="F10">
            <v>100</v>
          </cell>
          <cell r="G10">
            <v>69</v>
          </cell>
          <cell r="H10">
            <v>6.84</v>
          </cell>
          <cell r="I10" t="str">
            <v>N</v>
          </cell>
          <cell r="J10">
            <v>15.120000000000001</v>
          </cell>
          <cell r="K10">
            <v>7.4</v>
          </cell>
        </row>
        <row r="11">
          <cell r="B11">
            <v>23.516666666666666</v>
          </cell>
          <cell r="C11">
            <v>28.8</v>
          </cell>
          <cell r="D11">
            <v>20.3</v>
          </cell>
          <cell r="E11">
            <v>84.941176470588232</v>
          </cell>
          <cell r="F11">
            <v>100</v>
          </cell>
          <cell r="G11">
            <v>67</v>
          </cell>
          <cell r="H11">
            <v>15.840000000000002</v>
          </cell>
          <cell r="I11" t="str">
            <v>N</v>
          </cell>
          <cell r="J11">
            <v>38.519999999999996</v>
          </cell>
          <cell r="K11">
            <v>0</v>
          </cell>
        </row>
        <row r="12">
          <cell r="B12">
            <v>21.150000000000002</v>
          </cell>
          <cell r="C12">
            <v>26.9</v>
          </cell>
          <cell r="D12">
            <v>15.4</v>
          </cell>
          <cell r="E12">
            <v>86.25</v>
          </cell>
          <cell r="F12">
            <v>100</v>
          </cell>
          <cell r="G12">
            <v>68</v>
          </cell>
          <cell r="H12">
            <v>22.32</v>
          </cell>
          <cell r="I12" t="str">
            <v>N</v>
          </cell>
          <cell r="J12">
            <v>46.080000000000005</v>
          </cell>
          <cell r="K12">
            <v>26.400000000000002</v>
          </cell>
        </row>
        <row r="13">
          <cell r="B13">
            <v>13.945833333333335</v>
          </cell>
          <cell r="C13">
            <v>16.7</v>
          </cell>
          <cell r="D13">
            <v>10.1</v>
          </cell>
          <cell r="E13">
            <v>72.25</v>
          </cell>
          <cell r="F13">
            <v>95</v>
          </cell>
          <cell r="G13">
            <v>34</v>
          </cell>
          <cell r="H13">
            <v>15.120000000000001</v>
          </cell>
          <cell r="I13" t="str">
            <v>SO</v>
          </cell>
          <cell r="J13">
            <v>38.880000000000003</v>
          </cell>
          <cell r="K13">
            <v>0</v>
          </cell>
        </row>
        <row r="14">
          <cell r="B14">
            <v>11.283333333333333</v>
          </cell>
          <cell r="C14">
            <v>18.7</v>
          </cell>
          <cell r="D14">
            <v>5.2</v>
          </cell>
          <cell r="E14">
            <v>73.125</v>
          </cell>
          <cell r="F14">
            <v>99</v>
          </cell>
          <cell r="G14">
            <v>42</v>
          </cell>
          <cell r="H14">
            <v>0.36000000000000004</v>
          </cell>
          <cell r="I14" t="str">
            <v>L</v>
          </cell>
          <cell r="J14">
            <v>17.64</v>
          </cell>
          <cell r="K14">
            <v>0</v>
          </cell>
        </row>
        <row r="15">
          <cell r="B15">
            <v>12.995833333333332</v>
          </cell>
          <cell r="C15">
            <v>20.8</v>
          </cell>
          <cell r="D15">
            <v>6.6</v>
          </cell>
          <cell r="E15">
            <v>69.5</v>
          </cell>
          <cell r="F15">
            <v>100</v>
          </cell>
          <cell r="G15">
            <v>41</v>
          </cell>
          <cell r="H15">
            <v>10.8</v>
          </cell>
          <cell r="I15" t="str">
            <v>NE</v>
          </cell>
          <cell r="J15">
            <v>24.12</v>
          </cell>
          <cell r="K15">
            <v>0</v>
          </cell>
        </row>
        <row r="16">
          <cell r="B16">
            <v>15.029166666666667</v>
          </cell>
          <cell r="C16">
            <v>20.8</v>
          </cell>
          <cell r="D16">
            <v>10.7</v>
          </cell>
          <cell r="E16">
            <v>84.708333333333329</v>
          </cell>
          <cell r="F16">
            <v>98</v>
          </cell>
          <cell r="G16">
            <v>59</v>
          </cell>
          <cell r="H16">
            <v>5.04</v>
          </cell>
          <cell r="I16" t="str">
            <v>SE</v>
          </cell>
          <cell r="J16">
            <v>19.8</v>
          </cell>
          <cell r="K16">
            <v>1.4000000000000001</v>
          </cell>
        </row>
        <row r="17">
          <cell r="B17">
            <v>17.429166666666664</v>
          </cell>
          <cell r="C17">
            <v>18.7</v>
          </cell>
          <cell r="D17">
            <v>16.600000000000001</v>
          </cell>
          <cell r="E17">
            <v>94.461538461538467</v>
          </cell>
          <cell r="F17">
            <v>100</v>
          </cell>
          <cell r="G17">
            <v>87</v>
          </cell>
          <cell r="H17">
            <v>0</v>
          </cell>
          <cell r="I17" t="str">
            <v>NE</v>
          </cell>
          <cell r="J17">
            <v>11.16</v>
          </cell>
          <cell r="K17">
            <v>32.800000000000004</v>
          </cell>
        </row>
        <row r="18">
          <cell r="B18">
            <v>17.812499999999996</v>
          </cell>
          <cell r="C18">
            <v>20.2</v>
          </cell>
          <cell r="D18">
            <v>16.8</v>
          </cell>
          <cell r="E18">
            <v>91.571428571428569</v>
          </cell>
          <cell r="F18">
            <v>100</v>
          </cell>
          <cell r="G18">
            <v>86</v>
          </cell>
          <cell r="H18">
            <v>6.84</v>
          </cell>
          <cell r="I18" t="str">
            <v>NE</v>
          </cell>
          <cell r="J18">
            <v>21.6</v>
          </cell>
          <cell r="K18">
            <v>0.4</v>
          </cell>
        </row>
        <row r="19">
          <cell r="B19">
            <v>18.854166666666671</v>
          </cell>
          <cell r="C19">
            <v>24.6</v>
          </cell>
          <cell r="D19">
            <v>15.2</v>
          </cell>
          <cell r="E19">
            <v>77.9375</v>
          </cell>
          <cell r="F19">
            <v>100</v>
          </cell>
          <cell r="G19">
            <v>58</v>
          </cell>
          <cell r="H19">
            <v>20.16</v>
          </cell>
          <cell r="I19" t="str">
            <v>NE</v>
          </cell>
          <cell r="J19">
            <v>34.92</v>
          </cell>
          <cell r="K19">
            <v>0.2</v>
          </cell>
        </row>
        <row r="20">
          <cell r="B20">
            <v>19.720833333333335</v>
          </cell>
          <cell r="C20">
            <v>25.7</v>
          </cell>
          <cell r="D20">
            <v>15.9</v>
          </cell>
          <cell r="E20">
            <v>78.666666666666671</v>
          </cell>
          <cell r="F20">
            <v>91</v>
          </cell>
          <cell r="G20">
            <v>57</v>
          </cell>
          <cell r="H20">
            <v>22.68</v>
          </cell>
          <cell r="I20" t="str">
            <v>NE</v>
          </cell>
          <cell r="J20">
            <v>35.64</v>
          </cell>
          <cell r="K20">
            <v>0</v>
          </cell>
        </row>
        <row r="21">
          <cell r="B21">
            <v>21.25833333333334</v>
          </cell>
          <cell r="C21">
            <v>28.3</v>
          </cell>
          <cell r="D21">
            <v>15.7</v>
          </cell>
          <cell r="E21">
            <v>74.125</v>
          </cell>
          <cell r="F21">
            <v>93</v>
          </cell>
          <cell r="G21">
            <v>49</v>
          </cell>
          <cell r="H21">
            <v>19.079999999999998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23.116666666666664</v>
          </cell>
          <cell r="C22">
            <v>30.1</v>
          </cell>
          <cell r="D22">
            <v>17</v>
          </cell>
          <cell r="E22">
            <v>66.083333333333329</v>
          </cell>
          <cell r="F22">
            <v>88</v>
          </cell>
          <cell r="G22">
            <v>38</v>
          </cell>
          <cell r="H22">
            <v>4.32</v>
          </cell>
          <cell r="I22" t="str">
            <v>N</v>
          </cell>
          <cell r="J22">
            <v>27.720000000000002</v>
          </cell>
          <cell r="K22">
            <v>0</v>
          </cell>
        </row>
        <row r="23">
          <cell r="B23">
            <v>13.408333333333331</v>
          </cell>
          <cell r="C23">
            <v>23.4</v>
          </cell>
          <cell r="D23">
            <v>9.4</v>
          </cell>
          <cell r="E23">
            <v>88.041666666666671</v>
          </cell>
          <cell r="F23">
            <v>98</v>
          </cell>
          <cell r="G23">
            <v>68</v>
          </cell>
          <cell r="H23">
            <v>15.48</v>
          </cell>
          <cell r="I23" t="str">
            <v>S</v>
          </cell>
          <cell r="J23">
            <v>37.440000000000005</v>
          </cell>
          <cell r="K23">
            <v>16.599999999999998</v>
          </cell>
        </row>
        <row r="24">
          <cell r="B24">
            <v>10.625</v>
          </cell>
          <cell r="C24">
            <v>14.1</v>
          </cell>
          <cell r="D24">
            <v>7.5</v>
          </cell>
          <cell r="E24">
            <v>89.5</v>
          </cell>
          <cell r="F24">
            <v>95</v>
          </cell>
          <cell r="G24">
            <v>80</v>
          </cell>
          <cell r="H24">
            <v>3.9600000000000004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16.491666666666664</v>
          </cell>
          <cell r="C25">
            <v>23.8</v>
          </cell>
          <cell r="D25">
            <v>12</v>
          </cell>
          <cell r="E25">
            <v>80.470588235294116</v>
          </cell>
          <cell r="F25">
            <v>100</v>
          </cell>
          <cell r="G25">
            <v>59</v>
          </cell>
          <cell r="H25">
            <v>18.720000000000002</v>
          </cell>
          <cell r="I25" t="str">
            <v>NE</v>
          </cell>
          <cell r="J25">
            <v>28.08</v>
          </cell>
          <cell r="K25">
            <v>0</v>
          </cell>
        </row>
        <row r="26">
          <cell r="B26">
            <v>18.854166666666668</v>
          </cell>
          <cell r="C26">
            <v>25.1</v>
          </cell>
          <cell r="D26">
            <v>14.3</v>
          </cell>
          <cell r="E26">
            <v>80.166666666666671</v>
          </cell>
          <cell r="F26">
            <v>97</v>
          </cell>
          <cell r="G26">
            <v>55</v>
          </cell>
          <cell r="H26">
            <v>26.28</v>
          </cell>
          <cell r="I26" t="str">
            <v>NE</v>
          </cell>
          <cell r="J26">
            <v>41.76</v>
          </cell>
          <cell r="K26">
            <v>0.2</v>
          </cell>
        </row>
        <row r="27">
          <cell r="B27">
            <v>19.954166666666669</v>
          </cell>
          <cell r="C27">
            <v>26.2</v>
          </cell>
          <cell r="D27">
            <v>15.6</v>
          </cell>
          <cell r="E27">
            <v>76.666666666666671</v>
          </cell>
          <cell r="F27">
            <v>94</v>
          </cell>
          <cell r="G27">
            <v>51</v>
          </cell>
          <cell r="H27">
            <v>24.48</v>
          </cell>
          <cell r="I27" t="str">
            <v>NE</v>
          </cell>
          <cell r="J27">
            <v>42.480000000000004</v>
          </cell>
          <cell r="K27">
            <v>0</v>
          </cell>
        </row>
        <row r="28">
          <cell r="B28">
            <v>19.904166666666672</v>
          </cell>
          <cell r="C28">
            <v>24.2</v>
          </cell>
          <cell r="D28">
            <v>16.600000000000001</v>
          </cell>
          <cell r="E28">
            <v>75.708333333333329</v>
          </cell>
          <cell r="F28">
            <v>88</v>
          </cell>
          <cell r="G28">
            <v>58</v>
          </cell>
          <cell r="H28">
            <v>22.68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19.420833333333334</v>
          </cell>
          <cell r="C29">
            <v>25.4</v>
          </cell>
          <cell r="D29">
            <v>15.3</v>
          </cell>
          <cell r="E29">
            <v>74.291666666666671</v>
          </cell>
          <cell r="F29">
            <v>88</v>
          </cell>
          <cell r="G29">
            <v>53</v>
          </cell>
          <cell r="H29">
            <v>24.48</v>
          </cell>
          <cell r="I29" t="str">
            <v>NE</v>
          </cell>
          <cell r="J29">
            <v>41.76</v>
          </cell>
          <cell r="K29">
            <v>0</v>
          </cell>
        </row>
        <row r="30">
          <cell r="B30">
            <v>18.924999999999994</v>
          </cell>
          <cell r="C30">
            <v>25.1</v>
          </cell>
          <cell r="D30">
            <v>13.9</v>
          </cell>
          <cell r="E30">
            <v>74.875</v>
          </cell>
          <cell r="F30">
            <v>91</v>
          </cell>
          <cell r="G30">
            <v>52</v>
          </cell>
          <cell r="H30">
            <v>20.88</v>
          </cell>
          <cell r="I30" t="str">
            <v>NE</v>
          </cell>
          <cell r="J30">
            <v>37.440000000000005</v>
          </cell>
          <cell r="K30">
            <v>0</v>
          </cell>
        </row>
        <row r="31">
          <cell r="B31">
            <v>19.162500000000001</v>
          </cell>
          <cell r="C31">
            <v>26.3</v>
          </cell>
          <cell r="D31">
            <v>14.2</v>
          </cell>
          <cell r="E31">
            <v>75.041666666666671</v>
          </cell>
          <cell r="F31">
            <v>92</v>
          </cell>
          <cell r="G31">
            <v>52</v>
          </cell>
          <cell r="H31">
            <v>16.2</v>
          </cell>
          <cell r="I31" t="str">
            <v>NE</v>
          </cell>
          <cell r="J31">
            <v>28.08</v>
          </cell>
          <cell r="K31">
            <v>0</v>
          </cell>
        </row>
        <row r="32">
          <cell r="B32">
            <v>20.391666666666669</v>
          </cell>
          <cell r="C32">
            <v>27.2</v>
          </cell>
          <cell r="D32">
            <v>13.8</v>
          </cell>
          <cell r="E32">
            <v>68.291666666666671</v>
          </cell>
          <cell r="F32">
            <v>91</v>
          </cell>
          <cell r="G32">
            <v>39</v>
          </cell>
          <cell r="H32">
            <v>14.04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19.383333333333333</v>
          </cell>
          <cell r="C33">
            <v>23.4</v>
          </cell>
          <cell r="D33">
            <v>16.899999999999999</v>
          </cell>
          <cell r="E33">
            <v>72</v>
          </cell>
          <cell r="F33">
            <v>82</v>
          </cell>
          <cell r="G33">
            <v>59</v>
          </cell>
          <cell r="H33">
            <v>10.08</v>
          </cell>
          <cell r="I33" t="str">
            <v>NE</v>
          </cell>
          <cell r="J33">
            <v>24.12</v>
          </cell>
          <cell r="K33">
            <v>0</v>
          </cell>
        </row>
        <row r="34">
          <cell r="B34">
            <v>20.937500000000004</v>
          </cell>
          <cell r="C34">
            <v>28.7</v>
          </cell>
          <cell r="D34">
            <v>15.3</v>
          </cell>
          <cell r="E34">
            <v>74.583333333333329</v>
          </cell>
          <cell r="F34">
            <v>96</v>
          </cell>
          <cell r="G34">
            <v>40</v>
          </cell>
          <cell r="H34">
            <v>0</v>
          </cell>
          <cell r="I34" t="str">
            <v>SE</v>
          </cell>
          <cell r="J34">
            <v>10.8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14.6875</v>
          </cell>
          <cell r="C5">
            <v>20.100000000000001</v>
          </cell>
          <cell r="D5">
            <v>11</v>
          </cell>
          <cell r="E5">
            <v>80.25</v>
          </cell>
          <cell r="F5">
            <v>96</v>
          </cell>
          <cell r="G5">
            <v>50</v>
          </cell>
          <cell r="H5">
            <v>14.76</v>
          </cell>
          <cell r="I5" t="str">
            <v>O</v>
          </cell>
          <cell r="J5">
            <v>32.4</v>
          </cell>
          <cell r="K5">
            <v>0.2</v>
          </cell>
        </row>
        <row r="6">
          <cell r="B6">
            <v>14.712499999999999</v>
          </cell>
          <cell r="C6">
            <v>21.8</v>
          </cell>
          <cell r="D6">
            <v>9.4</v>
          </cell>
          <cell r="E6">
            <v>77.958333333333329</v>
          </cell>
          <cell r="F6">
            <v>100</v>
          </cell>
          <cell r="G6">
            <v>51</v>
          </cell>
          <cell r="H6">
            <v>10.8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18.154166666666665</v>
          </cell>
          <cell r="C7">
            <v>26.6</v>
          </cell>
          <cell r="D7">
            <v>12.1</v>
          </cell>
          <cell r="E7">
            <v>72.416666666666671</v>
          </cell>
          <cell r="F7">
            <v>92</v>
          </cell>
          <cell r="G7">
            <v>50</v>
          </cell>
          <cell r="H7">
            <v>16.2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23.354166666666668</v>
          </cell>
          <cell r="C8">
            <v>31.2</v>
          </cell>
          <cell r="D8">
            <v>17.399999999999999</v>
          </cell>
          <cell r="E8">
            <v>70.666666666666671</v>
          </cell>
          <cell r="F8">
            <v>90</v>
          </cell>
          <cell r="G8">
            <v>47</v>
          </cell>
          <cell r="H8">
            <v>18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25.737499999999997</v>
          </cell>
          <cell r="C9">
            <v>31.1</v>
          </cell>
          <cell r="D9">
            <v>22.1</v>
          </cell>
          <cell r="E9">
            <v>76.041666666666671</v>
          </cell>
          <cell r="F9">
            <v>91</v>
          </cell>
          <cell r="G9">
            <v>52</v>
          </cell>
          <cell r="H9">
            <v>25.56</v>
          </cell>
          <cell r="I9" t="str">
            <v>NO</v>
          </cell>
          <cell r="J9">
            <v>37.800000000000004</v>
          </cell>
          <cell r="K9">
            <v>0</v>
          </cell>
        </row>
        <row r="10">
          <cell r="B10">
            <v>24.920833333333334</v>
          </cell>
          <cell r="C10">
            <v>30.7</v>
          </cell>
          <cell r="D10">
            <v>21.4</v>
          </cell>
          <cell r="E10">
            <v>83.666666666666671</v>
          </cell>
          <cell r="F10">
            <v>99</v>
          </cell>
          <cell r="G10">
            <v>59</v>
          </cell>
          <cell r="H10">
            <v>17.28</v>
          </cell>
          <cell r="I10" t="str">
            <v>NO</v>
          </cell>
          <cell r="J10">
            <v>33.840000000000003</v>
          </cell>
          <cell r="K10">
            <v>5</v>
          </cell>
        </row>
        <row r="11">
          <cell r="B11">
            <v>24.558333333333337</v>
          </cell>
          <cell r="C11">
            <v>30.9</v>
          </cell>
          <cell r="D11">
            <v>19.899999999999999</v>
          </cell>
          <cell r="E11">
            <v>81.583333333333329</v>
          </cell>
          <cell r="F11">
            <v>100</v>
          </cell>
          <cell r="G11">
            <v>52</v>
          </cell>
          <cell r="H11">
            <v>19.440000000000001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23.266666666666666</v>
          </cell>
          <cell r="C12">
            <v>30.6</v>
          </cell>
          <cell r="D12">
            <v>16</v>
          </cell>
          <cell r="E12">
            <v>74.666666666666671</v>
          </cell>
          <cell r="F12">
            <v>96</v>
          </cell>
          <cell r="G12">
            <v>50</v>
          </cell>
          <cell r="H12">
            <v>32.76</v>
          </cell>
          <cell r="I12" t="str">
            <v>N</v>
          </cell>
          <cell r="J12">
            <v>57.960000000000008</v>
          </cell>
          <cell r="K12">
            <v>19</v>
          </cell>
        </row>
        <row r="13">
          <cell r="B13">
            <v>14.470833333333333</v>
          </cell>
          <cell r="C13">
            <v>16.100000000000001</v>
          </cell>
          <cell r="D13">
            <v>12.2</v>
          </cell>
          <cell r="E13">
            <v>74.833333333333329</v>
          </cell>
          <cell r="F13">
            <v>96</v>
          </cell>
          <cell r="G13">
            <v>42</v>
          </cell>
          <cell r="H13">
            <v>21.240000000000002</v>
          </cell>
          <cell r="I13" t="str">
            <v>S</v>
          </cell>
          <cell r="J13">
            <v>43.2</v>
          </cell>
          <cell r="K13">
            <v>8.7999999999999989</v>
          </cell>
        </row>
        <row r="14">
          <cell r="B14">
            <v>11.949999999999998</v>
          </cell>
          <cell r="C14">
            <v>19</v>
          </cell>
          <cell r="D14">
            <v>6.5</v>
          </cell>
          <cell r="E14">
            <v>66.125</v>
          </cell>
          <cell r="F14">
            <v>86</v>
          </cell>
          <cell r="G14">
            <v>37</v>
          </cell>
          <cell r="H14">
            <v>9.3600000000000012</v>
          </cell>
          <cell r="I14" t="str">
            <v>S</v>
          </cell>
          <cell r="J14">
            <v>22.68</v>
          </cell>
          <cell r="K14">
            <v>0</v>
          </cell>
        </row>
        <row r="15">
          <cell r="B15">
            <v>14.770833333333334</v>
          </cell>
          <cell r="C15">
            <v>22.8</v>
          </cell>
          <cell r="D15">
            <v>8.6</v>
          </cell>
          <cell r="E15">
            <v>61.125</v>
          </cell>
          <cell r="F15">
            <v>78</v>
          </cell>
          <cell r="G15">
            <v>33</v>
          </cell>
          <cell r="H15">
            <v>11.520000000000001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16.212500000000002</v>
          </cell>
          <cell r="C16">
            <v>21.3</v>
          </cell>
          <cell r="D16">
            <v>12.2</v>
          </cell>
          <cell r="E16">
            <v>83.125</v>
          </cell>
          <cell r="F16">
            <v>97</v>
          </cell>
          <cell r="G16">
            <v>56</v>
          </cell>
          <cell r="H16">
            <v>15.840000000000002</v>
          </cell>
          <cell r="I16" t="str">
            <v>NE</v>
          </cell>
          <cell r="J16">
            <v>29.16</v>
          </cell>
          <cell r="K16">
            <v>35.400000000000013</v>
          </cell>
        </row>
        <row r="17">
          <cell r="B17">
            <v>18.995833333333334</v>
          </cell>
          <cell r="C17">
            <v>23.2</v>
          </cell>
          <cell r="D17">
            <v>17.100000000000001</v>
          </cell>
          <cell r="E17">
            <v>91.958333333333329</v>
          </cell>
          <cell r="F17">
            <v>97</v>
          </cell>
          <cell r="G17">
            <v>75</v>
          </cell>
          <cell r="H17">
            <v>10.8</v>
          </cell>
          <cell r="I17" t="str">
            <v>L</v>
          </cell>
          <cell r="J17">
            <v>19.8</v>
          </cell>
          <cell r="K17">
            <v>7.2</v>
          </cell>
        </row>
        <row r="18">
          <cell r="B18">
            <v>19.183333333333334</v>
          </cell>
          <cell r="C18">
            <v>24</v>
          </cell>
          <cell r="D18">
            <v>16.2</v>
          </cell>
          <cell r="E18">
            <v>89.083333333333329</v>
          </cell>
          <cell r="F18">
            <v>97</v>
          </cell>
          <cell r="G18">
            <v>70</v>
          </cell>
          <cell r="H18">
            <v>12.6</v>
          </cell>
          <cell r="I18" t="str">
            <v>L</v>
          </cell>
          <cell r="J18">
            <v>24.12</v>
          </cell>
          <cell r="K18">
            <v>0.2</v>
          </cell>
        </row>
        <row r="19">
          <cell r="B19">
            <v>19.908333333333331</v>
          </cell>
          <cell r="C19">
            <v>25.9</v>
          </cell>
          <cell r="D19">
            <v>15.7</v>
          </cell>
          <cell r="E19">
            <v>77.666666666666671</v>
          </cell>
          <cell r="F19">
            <v>93</v>
          </cell>
          <cell r="G19">
            <v>53</v>
          </cell>
          <cell r="H19">
            <v>14.76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21.079166666666666</v>
          </cell>
          <cell r="C20">
            <v>28.3</v>
          </cell>
          <cell r="D20">
            <v>16.3</v>
          </cell>
          <cell r="E20">
            <v>72.125</v>
          </cell>
          <cell r="F20">
            <v>89</v>
          </cell>
          <cell r="G20">
            <v>42</v>
          </cell>
          <cell r="H20">
            <v>14.76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22.454166666666662</v>
          </cell>
          <cell r="C21">
            <v>29.9</v>
          </cell>
          <cell r="D21">
            <v>16.8</v>
          </cell>
          <cell r="E21">
            <v>66.208333333333329</v>
          </cell>
          <cell r="F21">
            <v>89</v>
          </cell>
          <cell r="G21">
            <v>36</v>
          </cell>
          <cell r="H21">
            <v>20.88</v>
          </cell>
          <cell r="I21" t="str">
            <v>NE</v>
          </cell>
          <cell r="J21">
            <v>36.72</v>
          </cell>
          <cell r="K21">
            <v>0</v>
          </cell>
        </row>
        <row r="22">
          <cell r="B22">
            <v>23.412499999999998</v>
          </cell>
          <cell r="C22">
            <v>30.6</v>
          </cell>
          <cell r="D22">
            <v>17.3</v>
          </cell>
          <cell r="E22">
            <v>57.416666666666664</v>
          </cell>
          <cell r="F22">
            <v>79</v>
          </cell>
          <cell r="G22">
            <v>32</v>
          </cell>
          <cell r="H22">
            <v>15.48</v>
          </cell>
          <cell r="I22" t="str">
            <v>NE</v>
          </cell>
          <cell r="J22">
            <v>26.28</v>
          </cell>
          <cell r="K22">
            <v>0</v>
          </cell>
        </row>
        <row r="23">
          <cell r="B23">
            <v>15.341666666666669</v>
          </cell>
          <cell r="C23">
            <v>24.6</v>
          </cell>
          <cell r="D23">
            <v>10.1</v>
          </cell>
          <cell r="E23">
            <v>83.083333333333329</v>
          </cell>
          <cell r="F23">
            <v>95</v>
          </cell>
          <cell r="G23">
            <v>52</v>
          </cell>
          <cell r="H23">
            <v>19.8</v>
          </cell>
          <cell r="I23" t="str">
            <v>SO</v>
          </cell>
          <cell r="J23">
            <v>42.480000000000004</v>
          </cell>
          <cell r="K23">
            <v>4.0000000000000009</v>
          </cell>
        </row>
        <row r="24">
          <cell r="B24">
            <v>11.92</v>
          </cell>
          <cell r="C24">
            <v>14.6</v>
          </cell>
          <cell r="D24">
            <v>9.6</v>
          </cell>
          <cell r="E24">
            <v>87.5</v>
          </cell>
          <cell r="F24">
            <v>95</v>
          </cell>
          <cell r="G24">
            <v>83</v>
          </cell>
          <cell r="H24">
            <v>14.04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21.641666666666669</v>
          </cell>
          <cell r="C25">
            <v>25.5</v>
          </cell>
          <cell r="D25">
            <v>13.6</v>
          </cell>
          <cell r="E25">
            <v>66.166666666666671</v>
          </cell>
          <cell r="F25">
            <v>95</v>
          </cell>
          <cell r="G25">
            <v>52</v>
          </cell>
          <cell r="H25">
            <v>14.4</v>
          </cell>
          <cell r="I25" t="str">
            <v>L</v>
          </cell>
          <cell r="J25">
            <v>28.08</v>
          </cell>
          <cell r="K25">
            <v>0</v>
          </cell>
        </row>
        <row r="26">
          <cell r="B26">
            <v>21.776470588235295</v>
          </cell>
          <cell r="C26">
            <v>26.7</v>
          </cell>
          <cell r="D26">
            <v>15.6</v>
          </cell>
          <cell r="E26">
            <v>67.588235294117652</v>
          </cell>
          <cell r="F26">
            <v>91</v>
          </cell>
          <cell r="G26">
            <v>47</v>
          </cell>
          <cell r="H26">
            <v>16.920000000000002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23.235714285714284</v>
          </cell>
          <cell r="C27">
            <v>27.9</v>
          </cell>
          <cell r="D27">
            <v>16.2</v>
          </cell>
          <cell r="E27">
            <v>58</v>
          </cell>
          <cell r="F27">
            <v>86</v>
          </cell>
          <cell r="G27">
            <v>38</v>
          </cell>
          <cell r="H27">
            <v>19.8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24.950000000000003</v>
          </cell>
          <cell r="C28">
            <v>26.6</v>
          </cell>
          <cell r="D28">
            <v>20.8</v>
          </cell>
          <cell r="E28">
            <v>50.333333333333336</v>
          </cell>
          <cell r="F28">
            <v>68</v>
          </cell>
          <cell r="G28">
            <v>43</v>
          </cell>
          <cell r="H28">
            <v>15.48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24.644444444444446</v>
          </cell>
          <cell r="C29">
            <v>27.1</v>
          </cell>
          <cell r="D29">
            <v>18.100000000000001</v>
          </cell>
          <cell r="E29">
            <v>50.777777777777779</v>
          </cell>
          <cell r="F29">
            <v>81</v>
          </cell>
          <cell r="G29">
            <v>40</v>
          </cell>
          <cell r="H29">
            <v>17.28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24.985714285714284</v>
          </cell>
          <cell r="C30">
            <v>26.7</v>
          </cell>
          <cell r="D30">
            <v>20</v>
          </cell>
          <cell r="E30">
            <v>47.571428571428569</v>
          </cell>
          <cell r="F30">
            <v>64</v>
          </cell>
          <cell r="G30">
            <v>41</v>
          </cell>
          <cell r="H30">
            <v>17.28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26.271428571428572</v>
          </cell>
          <cell r="C31">
            <v>27.8</v>
          </cell>
          <cell r="D31">
            <v>20.3</v>
          </cell>
          <cell r="E31">
            <v>46.571428571428569</v>
          </cell>
          <cell r="F31">
            <v>67</v>
          </cell>
          <cell r="G31">
            <v>40</v>
          </cell>
          <cell r="H31">
            <v>16.559999999999999</v>
          </cell>
          <cell r="I31" t="str">
            <v>NE</v>
          </cell>
          <cell r="J31">
            <v>30.96</v>
          </cell>
          <cell r="K31">
            <v>0</v>
          </cell>
        </row>
        <row r="32">
          <cell r="B32">
            <v>27.666666666666668</v>
          </cell>
          <cell r="C32">
            <v>28.3</v>
          </cell>
          <cell r="D32">
            <v>26.2</v>
          </cell>
          <cell r="E32">
            <v>35.666666666666664</v>
          </cell>
          <cell r="F32">
            <v>44</v>
          </cell>
          <cell r="G32">
            <v>31</v>
          </cell>
          <cell r="H32">
            <v>14.76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15.716666666666669</v>
          </cell>
          <cell r="C5">
            <v>21.4</v>
          </cell>
          <cell r="D5">
            <v>12.1</v>
          </cell>
          <cell r="E5">
            <v>76.666666666666671</v>
          </cell>
          <cell r="F5">
            <v>100</v>
          </cell>
          <cell r="G5">
            <v>47</v>
          </cell>
          <cell r="H5">
            <v>10.8</v>
          </cell>
          <cell r="I5" t="str">
            <v>O</v>
          </cell>
          <cell r="J5">
            <v>27</v>
          </cell>
          <cell r="K5">
            <v>0.4</v>
          </cell>
        </row>
        <row r="6">
          <cell r="B6">
            <v>14.45833333333333</v>
          </cell>
          <cell r="C6">
            <v>23.8</v>
          </cell>
          <cell r="D6">
            <v>7.4</v>
          </cell>
          <cell r="E6">
            <v>81.791666666666671</v>
          </cell>
          <cell r="F6">
            <v>100</v>
          </cell>
          <cell r="G6">
            <v>45</v>
          </cell>
          <cell r="H6">
            <v>7.5600000000000005</v>
          </cell>
          <cell r="I6" t="str">
            <v>SE</v>
          </cell>
          <cell r="J6">
            <v>18</v>
          </cell>
          <cell r="K6">
            <v>0.2</v>
          </cell>
        </row>
        <row r="7">
          <cell r="B7">
            <v>19.445833333333333</v>
          </cell>
          <cell r="C7">
            <v>28.6</v>
          </cell>
          <cell r="D7">
            <v>12.5</v>
          </cell>
          <cell r="E7">
            <v>76.166666666666671</v>
          </cell>
          <cell r="F7">
            <v>100</v>
          </cell>
          <cell r="G7">
            <v>48</v>
          </cell>
          <cell r="H7">
            <v>14.4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24.420833333333334</v>
          </cell>
          <cell r="C8">
            <v>30.5</v>
          </cell>
          <cell r="D8">
            <v>19.100000000000001</v>
          </cell>
          <cell r="E8">
            <v>75.708333333333329</v>
          </cell>
          <cell r="F8">
            <v>96</v>
          </cell>
          <cell r="G8">
            <v>56</v>
          </cell>
          <cell r="H8">
            <v>16.2</v>
          </cell>
          <cell r="I8" t="str">
            <v>N</v>
          </cell>
          <cell r="J8">
            <v>34.92</v>
          </cell>
          <cell r="K8">
            <v>0</v>
          </cell>
        </row>
        <row r="9">
          <cell r="B9">
            <v>25.558333333333334</v>
          </cell>
          <cell r="C9">
            <v>31.6</v>
          </cell>
          <cell r="D9">
            <v>21.8</v>
          </cell>
          <cell r="E9">
            <v>80.708333333333329</v>
          </cell>
          <cell r="F9">
            <v>100</v>
          </cell>
          <cell r="G9">
            <v>51</v>
          </cell>
          <cell r="H9">
            <v>13.68</v>
          </cell>
          <cell r="I9" t="str">
            <v>NO</v>
          </cell>
          <cell r="J9">
            <v>27</v>
          </cell>
          <cell r="K9">
            <v>0</v>
          </cell>
        </row>
        <row r="10">
          <cell r="B10">
            <v>24.945833333333329</v>
          </cell>
          <cell r="C10">
            <v>29.3</v>
          </cell>
          <cell r="D10">
            <v>21.7</v>
          </cell>
          <cell r="E10">
            <v>87.541666666666671</v>
          </cell>
          <cell r="F10">
            <v>100</v>
          </cell>
          <cell r="G10">
            <v>63</v>
          </cell>
          <cell r="H10">
            <v>7.9200000000000008</v>
          </cell>
          <cell r="I10" t="str">
            <v>SE</v>
          </cell>
          <cell r="J10">
            <v>19.8</v>
          </cell>
          <cell r="K10">
            <v>0</v>
          </cell>
        </row>
        <row r="11">
          <cell r="B11">
            <v>25.037499999999998</v>
          </cell>
          <cell r="C11">
            <v>31</v>
          </cell>
          <cell r="D11">
            <v>21.2</v>
          </cell>
          <cell r="E11">
            <v>86.208333333333329</v>
          </cell>
          <cell r="F11">
            <v>100</v>
          </cell>
          <cell r="G11">
            <v>59</v>
          </cell>
          <cell r="H11">
            <v>15.48</v>
          </cell>
          <cell r="I11" t="str">
            <v>N</v>
          </cell>
          <cell r="J11">
            <v>33.480000000000004</v>
          </cell>
          <cell r="K11">
            <v>0.2</v>
          </cell>
        </row>
        <row r="12">
          <cell r="B12">
            <v>23.858333333333331</v>
          </cell>
          <cell r="C12">
            <v>30</v>
          </cell>
          <cell r="D12">
            <v>19.100000000000001</v>
          </cell>
          <cell r="E12">
            <v>86.25</v>
          </cell>
          <cell r="F12">
            <v>100</v>
          </cell>
          <cell r="G12">
            <v>50</v>
          </cell>
          <cell r="H12">
            <v>20.16</v>
          </cell>
          <cell r="I12" t="str">
            <v>N</v>
          </cell>
          <cell r="J12">
            <v>45.72</v>
          </cell>
          <cell r="K12">
            <v>28.8</v>
          </cell>
        </row>
        <row r="13">
          <cell r="B13">
            <v>15.583333333333336</v>
          </cell>
          <cell r="C13">
            <v>19.3</v>
          </cell>
          <cell r="D13">
            <v>11.4</v>
          </cell>
          <cell r="E13">
            <v>73.208333333333329</v>
          </cell>
          <cell r="F13">
            <v>99</v>
          </cell>
          <cell r="G13">
            <v>38</v>
          </cell>
          <cell r="H13">
            <v>11.520000000000001</v>
          </cell>
          <cell r="I13" t="str">
            <v>S</v>
          </cell>
          <cell r="J13">
            <v>33.480000000000004</v>
          </cell>
          <cell r="K13">
            <v>0.60000000000000009</v>
          </cell>
        </row>
        <row r="14">
          <cell r="B14">
            <v>12.033333333333331</v>
          </cell>
          <cell r="C14">
            <v>21.4</v>
          </cell>
          <cell r="D14">
            <v>4.9000000000000004</v>
          </cell>
          <cell r="E14">
            <v>75.291666666666671</v>
          </cell>
          <cell r="F14">
            <v>100</v>
          </cell>
          <cell r="G14">
            <v>32</v>
          </cell>
          <cell r="H14">
            <v>5.04</v>
          </cell>
          <cell r="I14" t="str">
            <v>S</v>
          </cell>
          <cell r="J14">
            <v>16.559999999999999</v>
          </cell>
          <cell r="K14">
            <v>0.2</v>
          </cell>
        </row>
        <row r="15">
          <cell r="B15">
            <v>14.591666666666667</v>
          </cell>
          <cell r="C15">
            <v>24.8</v>
          </cell>
          <cell r="D15">
            <v>6.1</v>
          </cell>
          <cell r="E15">
            <v>71.916666666666671</v>
          </cell>
          <cell r="F15">
            <v>100</v>
          </cell>
          <cell r="G15">
            <v>34</v>
          </cell>
          <cell r="H15">
            <v>8.64</v>
          </cell>
          <cell r="I15" t="str">
            <v>SE</v>
          </cell>
          <cell r="J15">
            <v>19.079999999999998</v>
          </cell>
          <cell r="K15">
            <v>0</v>
          </cell>
        </row>
        <row r="16">
          <cell r="B16">
            <v>17.808333333333334</v>
          </cell>
          <cell r="C16">
            <v>20.7</v>
          </cell>
          <cell r="D16">
            <v>15.2</v>
          </cell>
          <cell r="E16">
            <v>87.416666666666671</v>
          </cell>
          <cell r="F16">
            <v>100</v>
          </cell>
          <cell r="G16">
            <v>60</v>
          </cell>
          <cell r="H16">
            <v>9</v>
          </cell>
          <cell r="I16" t="str">
            <v>SE</v>
          </cell>
          <cell r="J16">
            <v>16.920000000000002</v>
          </cell>
          <cell r="K16">
            <v>4</v>
          </cell>
        </row>
        <row r="17">
          <cell r="B17">
            <v>21.266666666666666</v>
          </cell>
          <cell r="C17">
            <v>26.1</v>
          </cell>
          <cell r="D17">
            <v>18.2</v>
          </cell>
          <cell r="E17">
            <v>89.375</v>
          </cell>
          <cell r="F17">
            <v>100</v>
          </cell>
          <cell r="G17">
            <v>70</v>
          </cell>
          <cell r="H17">
            <v>5.4</v>
          </cell>
          <cell r="I17" t="str">
            <v>L</v>
          </cell>
          <cell r="J17">
            <v>10.8</v>
          </cell>
          <cell r="K17">
            <v>0.60000000000000009</v>
          </cell>
        </row>
        <row r="18">
          <cell r="B18">
            <v>23.016666666666669</v>
          </cell>
          <cell r="C18">
            <v>28.9</v>
          </cell>
          <cell r="D18">
            <v>19</v>
          </cell>
          <cell r="E18">
            <v>84.166666666666671</v>
          </cell>
          <cell r="F18">
            <v>100</v>
          </cell>
          <cell r="G18">
            <v>55</v>
          </cell>
          <cell r="H18">
            <v>11.879999999999999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23.125</v>
          </cell>
          <cell r="C19">
            <v>29.6</v>
          </cell>
          <cell r="D19">
            <v>18.3</v>
          </cell>
          <cell r="E19">
            <v>76.666666666666671</v>
          </cell>
          <cell r="F19">
            <v>97</v>
          </cell>
          <cell r="G19">
            <v>50</v>
          </cell>
          <cell r="H19">
            <v>12.24</v>
          </cell>
          <cell r="I19" t="str">
            <v>SE</v>
          </cell>
          <cell r="J19">
            <v>24.12</v>
          </cell>
          <cell r="K19">
            <v>0.2</v>
          </cell>
        </row>
        <row r="20">
          <cell r="B20">
            <v>23.220833333333331</v>
          </cell>
          <cell r="C20">
            <v>30.2</v>
          </cell>
          <cell r="D20">
            <v>16.600000000000001</v>
          </cell>
          <cell r="E20">
            <v>71.875</v>
          </cell>
          <cell r="F20">
            <v>100</v>
          </cell>
          <cell r="G20">
            <v>44</v>
          </cell>
          <cell r="H20">
            <v>18.36</v>
          </cell>
          <cell r="I20" t="str">
            <v>NE</v>
          </cell>
          <cell r="J20">
            <v>34.200000000000003</v>
          </cell>
          <cell r="K20">
            <v>0</v>
          </cell>
        </row>
        <row r="21">
          <cell r="B21">
            <v>24.029166666666665</v>
          </cell>
          <cell r="C21">
            <v>30.2</v>
          </cell>
          <cell r="D21">
            <v>19.100000000000001</v>
          </cell>
          <cell r="E21">
            <v>69.291666666666671</v>
          </cell>
          <cell r="F21">
            <v>87</v>
          </cell>
          <cell r="G21">
            <v>44</v>
          </cell>
          <cell r="H21">
            <v>19.440000000000001</v>
          </cell>
          <cell r="I21" t="str">
            <v>N</v>
          </cell>
          <cell r="J21">
            <v>43.2</v>
          </cell>
          <cell r="K21">
            <v>0</v>
          </cell>
        </row>
        <row r="22">
          <cell r="B22">
            <v>22.816666666666666</v>
          </cell>
          <cell r="C22">
            <v>29.9</v>
          </cell>
          <cell r="D22">
            <v>15.7</v>
          </cell>
          <cell r="E22">
            <v>72.333333333333329</v>
          </cell>
          <cell r="F22">
            <v>100</v>
          </cell>
          <cell r="G22">
            <v>44</v>
          </cell>
          <cell r="H22">
            <v>12.96</v>
          </cell>
          <cell r="I22" t="str">
            <v>N</v>
          </cell>
          <cell r="J22">
            <v>27.36</v>
          </cell>
          <cell r="K22">
            <v>0</v>
          </cell>
        </row>
        <row r="23">
          <cell r="B23">
            <v>13.641666666666664</v>
          </cell>
          <cell r="C23">
            <v>23.5</v>
          </cell>
          <cell r="D23">
            <v>9.4</v>
          </cell>
          <cell r="E23">
            <v>87.125</v>
          </cell>
          <cell r="F23">
            <v>99</v>
          </cell>
          <cell r="G23">
            <v>72</v>
          </cell>
          <cell r="H23">
            <v>14.4</v>
          </cell>
          <cell r="I23" t="str">
            <v>SO</v>
          </cell>
          <cell r="J23">
            <v>34.200000000000003</v>
          </cell>
          <cell r="K23">
            <v>14.799999999999997</v>
          </cell>
        </row>
        <row r="24">
          <cell r="B24">
            <v>13.912500000000001</v>
          </cell>
          <cell r="C24">
            <v>22.4</v>
          </cell>
          <cell r="D24">
            <v>8</v>
          </cell>
          <cell r="E24">
            <v>72.791666666666671</v>
          </cell>
          <cell r="F24">
            <v>100</v>
          </cell>
          <cell r="G24">
            <v>43</v>
          </cell>
          <cell r="H24">
            <v>4.6800000000000006</v>
          </cell>
          <cell r="I24" t="str">
            <v>S</v>
          </cell>
          <cell r="J24">
            <v>18</v>
          </cell>
          <cell r="K24">
            <v>0.60000000000000009</v>
          </cell>
        </row>
        <row r="25">
          <cell r="B25">
            <v>18.3125</v>
          </cell>
          <cell r="C25">
            <v>27.2</v>
          </cell>
          <cell r="D25">
            <v>12.2</v>
          </cell>
          <cell r="E25">
            <v>81.875</v>
          </cell>
          <cell r="F25">
            <v>100</v>
          </cell>
          <cell r="G25">
            <v>54</v>
          </cell>
          <cell r="H25">
            <v>12.6</v>
          </cell>
          <cell r="I25" t="str">
            <v>SE</v>
          </cell>
          <cell r="J25">
            <v>20.52</v>
          </cell>
          <cell r="K25">
            <v>0</v>
          </cell>
        </row>
        <row r="26">
          <cell r="B26">
            <v>20.9</v>
          </cell>
          <cell r="C26">
            <v>29.6</v>
          </cell>
          <cell r="D26">
            <v>12.3</v>
          </cell>
          <cell r="E26">
            <v>69.875</v>
          </cell>
          <cell r="F26">
            <v>100</v>
          </cell>
          <cell r="G26">
            <v>30</v>
          </cell>
          <cell r="H26">
            <v>21.6</v>
          </cell>
          <cell r="I26" t="str">
            <v>NE</v>
          </cell>
          <cell r="J26">
            <v>41.04</v>
          </cell>
          <cell r="K26">
            <v>0</v>
          </cell>
        </row>
        <row r="27">
          <cell r="B27">
            <v>22.104166666666668</v>
          </cell>
          <cell r="C27">
            <v>29.5</v>
          </cell>
          <cell r="D27">
            <v>16.399999999999999</v>
          </cell>
          <cell r="E27">
            <v>60.791666666666664</v>
          </cell>
          <cell r="F27">
            <v>83</v>
          </cell>
          <cell r="G27">
            <v>32</v>
          </cell>
          <cell r="H27">
            <v>20.52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21.591666666666665</v>
          </cell>
          <cell r="C28">
            <v>29.8</v>
          </cell>
          <cell r="D28">
            <v>13.5</v>
          </cell>
          <cell r="E28">
            <v>66.25</v>
          </cell>
          <cell r="F28">
            <v>100</v>
          </cell>
          <cell r="G28">
            <v>33</v>
          </cell>
          <cell r="H28">
            <v>15.120000000000001</v>
          </cell>
          <cell r="I28" t="str">
            <v>NE</v>
          </cell>
          <cell r="J28">
            <v>29.16</v>
          </cell>
          <cell r="K28">
            <v>0</v>
          </cell>
        </row>
        <row r="29">
          <cell r="B29">
            <v>22.6875</v>
          </cell>
          <cell r="C29">
            <v>29.6</v>
          </cell>
          <cell r="D29">
            <v>15.5</v>
          </cell>
          <cell r="E29">
            <v>57.875</v>
          </cell>
          <cell r="F29">
            <v>89</v>
          </cell>
          <cell r="G29">
            <v>28</v>
          </cell>
          <cell r="H29">
            <v>17.28</v>
          </cell>
          <cell r="I29" t="str">
            <v>NE</v>
          </cell>
          <cell r="J29">
            <v>38.159999999999997</v>
          </cell>
          <cell r="K29">
            <v>0</v>
          </cell>
        </row>
        <row r="30">
          <cell r="B30">
            <v>22.091666666666669</v>
          </cell>
          <cell r="C30">
            <v>29.1</v>
          </cell>
          <cell r="D30">
            <v>16.600000000000001</v>
          </cell>
          <cell r="E30">
            <v>52.875</v>
          </cell>
          <cell r="F30">
            <v>78</v>
          </cell>
          <cell r="G30">
            <v>30</v>
          </cell>
          <cell r="H30">
            <v>18.36</v>
          </cell>
          <cell r="I30" t="str">
            <v>NE</v>
          </cell>
          <cell r="J30">
            <v>36.72</v>
          </cell>
          <cell r="K30">
            <v>0</v>
          </cell>
        </row>
        <row r="31">
          <cell r="B31">
            <v>21.8125</v>
          </cell>
          <cell r="C31">
            <v>29.8</v>
          </cell>
          <cell r="D31">
            <v>15.9</v>
          </cell>
          <cell r="E31">
            <v>57.375</v>
          </cell>
          <cell r="F31">
            <v>78</v>
          </cell>
          <cell r="G31">
            <v>28</v>
          </cell>
          <cell r="H31">
            <v>17.28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20.837500000000002</v>
          </cell>
          <cell r="C32">
            <v>29</v>
          </cell>
          <cell r="D32">
            <v>14.5</v>
          </cell>
          <cell r="E32">
            <v>67.541666666666671</v>
          </cell>
          <cell r="F32">
            <v>89</v>
          </cell>
          <cell r="G32">
            <v>34</v>
          </cell>
          <cell r="H32">
            <v>18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21.279166666666665</v>
          </cell>
          <cell r="C33">
            <v>28.2</v>
          </cell>
          <cell r="D33">
            <v>17.100000000000001</v>
          </cell>
          <cell r="E33">
            <v>72.125</v>
          </cell>
          <cell r="F33">
            <v>97</v>
          </cell>
          <cell r="G33">
            <v>39</v>
          </cell>
          <cell r="H33">
            <v>5.4</v>
          </cell>
          <cell r="I33" t="str">
            <v>S</v>
          </cell>
          <cell r="J33">
            <v>12.6</v>
          </cell>
          <cell r="K33">
            <v>0</v>
          </cell>
        </row>
        <row r="34">
          <cell r="B34">
            <v>20.643478260869564</v>
          </cell>
          <cell r="C34">
            <v>31.1</v>
          </cell>
          <cell r="D34">
            <v>12.4</v>
          </cell>
          <cell r="E34">
            <v>71.739130434782609</v>
          </cell>
          <cell r="F34">
            <v>100</v>
          </cell>
          <cell r="G34">
            <v>24</v>
          </cell>
          <cell r="H34">
            <v>5.04</v>
          </cell>
          <cell r="I34" t="str">
            <v>SE</v>
          </cell>
          <cell r="J34">
            <v>15.120000000000001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14.291666666666666</v>
          </cell>
          <cell r="C5">
            <v>19.5</v>
          </cell>
          <cell r="D5">
            <v>11.9</v>
          </cell>
          <cell r="E5">
            <v>82.625</v>
          </cell>
          <cell r="F5">
            <v>97</v>
          </cell>
          <cell r="G5">
            <v>54</v>
          </cell>
          <cell r="H5">
            <v>11.520000000000001</v>
          </cell>
          <cell r="I5" t="str">
            <v>L</v>
          </cell>
          <cell r="J5">
            <v>24.48</v>
          </cell>
          <cell r="K5">
            <v>0.4</v>
          </cell>
        </row>
        <row r="6">
          <cell r="B6">
            <v>13.870833333333332</v>
          </cell>
          <cell r="C6">
            <v>21</v>
          </cell>
          <cell r="D6">
            <v>9.5</v>
          </cell>
          <cell r="E6">
            <v>83.416666666666671</v>
          </cell>
          <cell r="F6">
            <v>98</v>
          </cell>
          <cell r="G6">
            <v>57</v>
          </cell>
          <cell r="H6">
            <v>7.2</v>
          </cell>
          <cell r="I6" t="str">
            <v>N</v>
          </cell>
          <cell r="J6">
            <v>15.48</v>
          </cell>
          <cell r="K6">
            <v>0</v>
          </cell>
        </row>
        <row r="7">
          <cell r="B7">
            <v>17.537500000000001</v>
          </cell>
          <cell r="C7">
            <v>26.5</v>
          </cell>
          <cell r="D7">
            <v>11.3</v>
          </cell>
          <cell r="E7">
            <v>77.666666666666671</v>
          </cell>
          <cell r="F7">
            <v>95</v>
          </cell>
          <cell r="G7">
            <v>51</v>
          </cell>
          <cell r="H7">
            <v>16.2</v>
          </cell>
          <cell r="I7" t="str">
            <v>O</v>
          </cell>
          <cell r="J7">
            <v>32.76</v>
          </cell>
          <cell r="K7">
            <v>0.2</v>
          </cell>
        </row>
        <row r="8">
          <cell r="B8">
            <v>23.475000000000005</v>
          </cell>
          <cell r="C8">
            <v>30.2</v>
          </cell>
          <cell r="D8">
            <v>18.3</v>
          </cell>
          <cell r="E8">
            <v>73.291666666666671</v>
          </cell>
          <cell r="F8">
            <v>90</v>
          </cell>
          <cell r="G8">
            <v>55</v>
          </cell>
          <cell r="H8">
            <v>16.559999999999999</v>
          </cell>
          <cell r="I8" t="str">
            <v>SO</v>
          </cell>
          <cell r="J8">
            <v>37.440000000000005</v>
          </cell>
          <cell r="K8">
            <v>0</v>
          </cell>
        </row>
        <row r="9">
          <cell r="B9">
            <v>24.612499999999997</v>
          </cell>
          <cell r="C9">
            <v>30.4</v>
          </cell>
          <cell r="D9">
            <v>20.6</v>
          </cell>
          <cell r="E9">
            <v>82.166666666666671</v>
          </cell>
          <cell r="F9">
            <v>96</v>
          </cell>
          <cell r="G9">
            <v>57</v>
          </cell>
          <cell r="H9">
            <v>9.7200000000000006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23.858333333333331</v>
          </cell>
          <cell r="C10">
            <v>28.3</v>
          </cell>
          <cell r="D10">
            <v>21</v>
          </cell>
          <cell r="E10">
            <v>87.75</v>
          </cell>
          <cell r="F10">
            <v>94</v>
          </cell>
          <cell r="G10">
            <v>72</v>
          </cell>
          <cell r="H10">
            <v>9.3600000000000012</v>
          </cell>
          <cell r="I10" t="str">
            <v>S</v>
          </cell>
          <cell r="J10">
            <v>30.6</v>
          </cell>
          <cell r="K10">
            <v>1.2</v>
          </cell>
        </row>
        <row r="11">
          <cell r="B11">
            <v>23.945833333333329</v>
          </cell>
          <cell r="C11">
            <v>29.2</v>
          </cell>
          <cell r="D11">
            <v>20.100000000000001</v>
          </cell>
          <cell r="E11">
            <v>86.041666666666671</v>
          </cell>
          <cell r="F11">
            <v>98</v>
          </cell>
          <cell r="G11">
            <v>63</v>
          </cell>
          <cell r="H11">
            <v>18</v>
          </cell>
          <cell r="I11" t="str">
            <v>SO</v>
          </cell>
          <cell r="J11">
            <v>36.36</v>
          </cell>
          <cell r="K11">
            <v>0.2</v>
          </cell>
        </row>
        <row r="12">
          <cell r="B12">
            <v>22.466666666666669</v>
          </cell>
          <cell r="C12">
            <v>29.3</v>
          </cell>
          <cell r="D12">
            <v>16.2</v>
          </cell>
          <cell r="E12">
            <v>83.333333333333329</v>
          </cell>
          <cell r="F12">
            <v>97</v>
          </cell>
          <cell r="G12">
            <v>57</v>
          </cell>
          <cell r="H12">
            <v>16.920000000000002</v>
          </cell>
          <cell r="I12" t="str">
            <v>SO</v>
          </cell>
          <cell r="J12">
            <v>49.32</v>
          </cell>
          <cell r="K12">
            <v>19.000000000000004</v>
          </cell>
        </row>
        <row r="13">
          <cell r="B13">
            <v>14.379166666666668</v>
          </cell>
          <cell r="C13">
            <v>17.5</v>
          </cell>
          <cell r="D13">
            <v>10.4</v>
          </cell>
          <cell r="E13">
            <v>74.041666666666671</v>
          </cell>
          <cell r="F13">
            <v>96</v>
          </cell>
          <cell r="G13">
            <v>36</v>
          </cell>
          <cell r="H13">
            <v>16.920000000000002</v>
          </cell>
          <cell r="I13" t="str">
            <v>NE</v>
          </cell>
          <cell r="J13">
            <v>40.680000000000007</v>
          </cell>
          <cell r="K13">
            <v>0.4</v>
          </cell>
        </row>
        <row r="14">
          <cell r="B14">
            <v>10.858333333333334</v>
          </cell>
          <cell r="C14">
            <v>19.2</v>
          </cell>
          <cell r="D14">
            <v>4.8</v>
          </cell>
          <cell r="E14">
            <v>74.583333333333329</v>
          </cell>
          <cell r="F14">
            <v>97</v>
          </cell>
          <cell r="G14">
            <v>35</v>
          </cell>
          <cell r="H14">
            <v>3.9600000000000004</v>
          </cell>
          <cell r="I14" t="str">
            <v>NO</v>
          </cell>
          <cell r="J14">
            <v>14.76</v>
          </cell>
          <cell r="K14">
            <v>0</v>
          </cell>
        </row>
        <row r="15">
          <cell r="B15">
            <v>13.483333333333333</v>
          </cell>
          <cell r="C15">
            <v>22.6</v>
          </cell>
          <cell r="D15">
            <v>6</v>
          </cell>
          <cell r="E15">
            <v>67.791666666666671</v>
          </cell>
          <cell r="F15">
            <v>97</v>
          </cell>
          <cell r="G15">
            <v>32</v>
          </cell>
          <cell r="H15">
            <v>12.24</v>
          </cell>
          <cell r="I15" t="str">
            <v>O</v>
          </cell>
          <cell r="J15">
            <v>23.759999999999998</v>
          </cell>
          <cell r="K15">
            <v>0</v>
          </cell>
        </row>
        <row r="16">
          <cell r="B16">
            <v>14.866666666666669</v>
          </cell>
          <cell r="C16">
            <v>17.7</v>
          </cell>
          <cell r="D16">
            <v>11.8</v>
          </cell>
          <cell r="E16">
            <v>91.416666666666671</v>
          </cell>
          <cell r="F16">
            <v>98</v>
          </cell>
          <cell r="G16">
            <v>67</v>
          </cell>
          <cell r="H16">
            <v>6.48</v>
          </cell>
          <cell r="I16" t="str">
            <v>N</v>
          </cell>
          <cell r="J16">
            <v>18.720000000000002</v>
          </cell>
          <cell r="K16">
            <v>12.6</v>
          </cell>
        </row>
        <row r="17">
          <cell r="B17">
            <v>17.804166666666664</v>
          </cell>
          <cell r="C17">
            <v>19.600000000000001</v>
          </cell>
          <cell r="D17">
            <v>16.899999999999999</v>
          </cell>
          <cell r="E17">
            <v>96.791666666666671</v>
          </cell>
          <cell r="F17">
            <v>98</v>
          </cell>
          <cell r="G17">
            <v>93</v>
          </cell>
          <cell r="H17">
            <v>6.84</v>
          </cell>
          <cell r="I17" t="str">
            <v>NO</v>
          </cell>
          <cell r="J17">
            <v>16.559999999999999</v>
          </cell>
          <cell r="K17">
            <v>51.000000000000007</v>
          </cell>
        </row>
        <row r="18">
          <cell r="B18">
            <v>19.508333333333336</v>
          </cell>
          <cell r="C18">
            <v>23.4</v>
          </cell>
          <cell r="D18">
            <v>18</v>
          </cell>
          <cell r="E18">
            <v>91.041666666666671</v>
          </cell>
          <cell r="F18">
            <v>97</v>
          </cell>
          <cell r="G18">
            <v>74</v>
          </cell>
          <cell r="H18">
            <v>10.8</v>
          </cell>
          <cell r="I18" t="str">
            <v>O</v>
          </cell>
          <cell r="J18">
            <v>22.32</v>
          </cell>
          <cell r="K18">
            <v>0.2</v>
          </cell>
        </row>
        <row r="19">
          <cell r="B19">
            <v>19.741666666666667</v>
          </cell>
          <cell r="C19">
            <v>26</v>
          </cell>
          <cell r="D19">
            <v>16.100000000000001</v>
          </cell>
          <cell r="E19">
            <v>81.75</v>
          </cell>
          <cell r="F19">
            <v>97</v>
          </cell>
          <cell r="G19">
            <v>57</v>
          </cell>
          <cell r="H19">
            <v>16.559999999999999</v>
          </cell>
          <cell r="I19" t="str">
            <v>O</v>
          </cell>
          <cell r="J19">
            <v>33.480000000000004</v>
          </cell>
          <cell r="K19">
            <v>0.2</v>
          </cell>
        </row>
        <row r="20">
          <cell r="B20">
            <v>20.833333333333332</v>
          </cell>
          <cell r="C20">
            <v>27.9</v>
          </cell>
          <cell r="D20">
            <v>16</v>
          </cell>
          <cell r="E20">
            <v>73.166666666666671</v>
          </cell>
          <cell r="F20">
            <v>95</v>
          </cell>
          <cell r="G20">
            <v>42</v>
          </cell>
          <cell r="H20">
            <v>19.440000000000001</v>
          </cell>
          <cell r="I20" t="str">
            <v>O</v>
          </cell>
          <cell r="J20">
            <v>36.36</v>
          </cell>
          <cell r="K20">
            <v>0</v>
          </cell>
        </row>
        <row r="21">
          <cell r="B21">
            <v>22.7</v>
          </cell>
          <cell r="C21">
            <v>29.8</v>
          </cell>
          <cell r="D21">
            <v>17</v>
          </cell>
          <cell r="E21">
            <v>69.125</v>
          </cell>
          <cell r="F21">
            <v>90</v>
          </cell>
          <cell r="G21">
            <v>40</v>
          </cell>
          <cell r="H21">
            <v>15.120000000000001</v>
          </cell>
          <cell r="I21" t="str">
            <v>SO</v>
          </cell>
          <cell r="J21">
            <v>34.200000000000003</v>
          </cell>
          <cell r="K21">
            <v>0</v>
          </cell>
        </row>
        <row r="22">
          <cell r="B22">
            <v>23.683333333333337</v>
          </cell>
          <cell r="C22">
            <v>30.3</v>
          </cell>
          <cell r="D22">
            <v>16.5</v>
          </cell>
          <cell r="E22">
            <v>62.291666666666664</v>
          </cell>
          <cell r="F22">
            <v>85</v>
          </cell>
          <cell r="G22">
            <v>37</v>
          </cell>
          <cell r="H22">
            <v>8.2799999999999994</v>
          </cell>
          <cell r="I22" t="str">
            <v>SO</v>
          </cell>
          <cell r="J22">
            <v>27</v>
          </cell>
          <cell r="K22">
            <v>0</v>
          </cell>
        </row>
        <row r="23">
          <cell r="B23">
            <v>13.554166666666665</v>
          </cell>
          <cell r="C23">
            <v>22.8</v>
          </cell>
          <cell r="D23">
            <v>9.1999999999999993</v>
          </cell>
          <cell r="E23">
            <v>88.5</v>
          </cell>
          <cell r="F23">
            <v>97</v>
          </cell>
          <cell r="G23">
            <v>68</v>
          </cell>
          <cell r="H23">
            <v>12.24</v>
          </cell>
          <cell r="I23" t="str">
            <v>NE</v>
          </cell>
          <cell r="J23">
            <v>36.36</v>
          </cell>
          <cell r="K23">
            <v>17</v>
          </cell>
        </row>
        <row r="24">
          <cell r="B24">
            <v>10.291666666666668</v>
          </cell>
          <cell r="C24">
            <v>15.4</v>
          </cell>
          <cell r="D24">
            <v>6.4</v>
          </cell>
          <cell r="E24">
            <v>88.75</v>
          </cell>
          <cell r="F24">
            <v>97</v>
          </cell>
          <cell r="G24">
            <v>76</v>
          </cell>
          <cell r="H24">
            <v>8.2799999999999994</v>
          </cell>
          <cell r="I24" t="str">
            <v>NE</v>
          </cell>
          <cell r="J24">
            <v>22.68</v>
          </cell>
          <cell r="K24">
            <v>0</v>
          </cell>
        </row>
        <row r="25">
          <cell r="B25">
            <v>17.333333333333332</v>
          </cell>
          <cell r="C25">
            <v>24.9</v>
          </cell>
          <cell r="D25">
            <v>12.3</v>
          </cell>
          <cell r="E25">
            <v>83.25</v>
          </cell>
          <cell r="F25">
            <v>98</v>
          </cell>
          <cell r="G25">
            <v>58</v>
          </cell>
          <cell r="H25">
            <v>14.04</v>
          </cell>
          <cell r="I25" t="str">
            <v>O</v>
          </cell>
          <cell r="J25">
            <v>28.8</v>
          </cell>
          <cell r="K25">
            <v>0</v>
          </cell>
        </row>
        <row r="26">
          <cell r="B26">
            <v>19.787500000000001</v>
          </cell>
          <cell r="C26">
            <v>26.4</v>
          </cell>
          <cell r="D26">
            <v>15.4</v>
          </cell>
          <cell r="E26">
            <v>77.375</v>
          </cell>
          <cell r="F26">
            <v>94</v>
          </cell>
          <cell r="G26">
            <v>48</v>
          </cell>
          <cell r="H26">
            <v>20.16</v>
          </cell>
          <cell r="I26" t="str">
            <v>O</v>
          </cell>
          <cell r="J26">
            <v>40.680000000000007</v>
          </cell>
          <cell r="K26">
            <v>0</v>
          </cell>
        </row>
        <row r="27">
          <cell r="B27">
            <v>20.7</v>
          </cell>
          <cell r="C27">
            <v>27.5</v>
          </cell>
          <cell r="D27">
            <v>15.7</v>
          </cell>
          <cell r="E27">
            <v>70.833333333333329</v>
          </cell>
          <cell r="F27">
            <v>92</v>
          </cell>
          <cell r="G27">
            <v>38</v>
          </cell>
          <cell r="H27">
            <v>20.52</v>
          </cell>
          <cell r="I27" t="str">
            <v>O</v>
          </cell>
          <cell r="J27">
            <v>43.2</v>
          </cell>
          <cell r="K27">
            <v>0</v>
          </cell>
        </row>
        <row r="28">
          <cell r="B28">
            <v>21</v>
          </cell>
          <cell r="C28">
            <v>26.5</v>
          </cell>
          <cell r="D28">
            <v>17.5</v>
          </cell>
          <cell r="E28">
            <v>70.166666666666671</v>
          </cell>
          <cell r="F28">
            <v>86</v>
          </cell>
          <cell r="G28">
            <v>47</v>
          </cell>
          <cell r="H28">
            <v>18</v>
          </cell>
          <cell r="I28" t="str">
            <v>O</v>
          </cell>
          <cell r="J28">
            <v>36.36</v>
          </cell>
          <cell r="K28">
            <v>0</v>
          </cell>
        </row>
        <row r="29">
          <cell r="B29">
            <v>20.824999999999999</v>
          </cell>
          <cell r="C29">
            <v>27.1</v>
          </cell>
          <cell r="D29">
            <v>16</v>
          </cell>
          <cell r="E29">
            <v>67.041666666666671</v>
          </cell>
          <cell r="F29">
            <v>88</v>
          </cell>
          <cell r="G29">
            <v>40</v>
          </cell>
          <cell r="H29">
            <v>17.28</v>
          </cell>
          <cell r="I29" t="str">
            <v>O</v>
          </cell>
          <cell r="J29">
            <v>39.96</v>
          </cell>
          <cell r="K29">
            <v>0</v>
          </cell>
        </row>
        <row r="30">
          <cell r="B30">
            <v>20.079166666666666</v>
          </cell>
          <cell r="C30">
            <v>27.3</v>
          </cell>
          <cell r="D30">
            <v>14.5</v>
          </cell>
          <cell r="E30">
            <v>65.375</v>
          </cell>
          <cell r="F30">
            <v>90</v>
          </cell>
          <cell r="G30">
            <v>30</v>
          </cell>
          <cell r="H30">
            <v>19.8</v>
          </cell>
          <cell r="I30" t="str">
            <v>O</v>
          </cell>
          <cell r="J30">
            <v>46.800000000000004</v>
          </cell>
          <cell r="K30">
            <v>0</v>
          </cell>
        </row>
        <row r="31">
          <cell r="B31">
            <v>20.824999999999999</v>
          </cell>
          <cell r="C31">
            <v>28.1</v>
          </cell>
          <cell r="D31">
            <v>15.1</v>
          </cell>
          <cell r="E31">
            <v>63.625</v>
          </cell>
          <cell r="F31">
            <v>80</v>
          </cell>
          <cell r="G31">
            <v>32</v>
          </cell>
          <cell r="H31">
            <v>14.4</v>
          </cell>
          <cell r="I31" t="str">
            <v>O</v>
          </cell>
          <cell r="J31">
            <v>33.119999999999997</v>
          </cell>
          <cell r="K31">
            <v>0</v>
          </cell>
        </row>
        <row r="32">
          <cell r="B32">
            <v>21.491666666666664</v>
          </cell>
          <cell r="C32">
            <v>28.4</v>
          </cell>
          <cell r="D32">
            <v>14.7</v>
          </cell>
          <cell r="E32">
            <v>62.416666666666664</v>
          </cell>
          <cell r="F32">
            <v>91</v>
          </cell>
          <cell r="G32">
            <v>32</v>
          </cell>
          <cell r="H32">
            <v>14.4</v>
          </cell>
          <cell r="I32" t="str">
            <v>O</v>
          </cell>
          <cell r="J32">
            <v>36.36</v>
          </cell>
          <cell r="K32">
            <v>0</v>
          </cell>
        </row>
        <row r="33">
          <cell r="B33">
            <v>21.416666666666668</v>
          </cell>
          <cell r="C33">
            <v>26</v>
          </cell>
          <cell r="D33">
            <v>17.7</v>
          </cell>
          <cell r="E33">
            <v>63.125</v>
          </cell>
          <cell r="F33">
            <v>80</v>
          </cell>
          <cell r="G33">
            <v>50</v>
          </cell>
          <cell r="H33">
            <v>9.7200000000000006</v>
          </cell>
          <cell r="I33" t="str">
            <v>O</v>
          </cell>
          <cell r="J33">
            <v>20.16</v>
          </cell>
          <cell r="K33">
            <v>0</v>
          </cell>
        </row>
        <row r="34">
          <cell r="B34">
            <v>20.891666666666666</v>
          </cell>
          <cell r="C34">
            <v>28.9</v>
          </cell>
          <cell r="D34">
            <v>15.1</v>
          </cell>
          <cell r="E34">
            <v>74.583333333333329</v>
          </cell>
          <cell r="F34">
            <v>97</v>
          </cell>
          <cell r="G34">
            <v>36</v>
          </cell>
          <cell r="H34">
            <v>3.6</v>
          </cell>
          <cell r="I34" t="str">
            <v>L</v>
          </cell>
          <cell r="J34">
            <v>19.079999999999998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14.1875</v>
          </cell>
          <cell r="C5">
            <v>20.6</v>
          </cell>
          <cell r="D5">
            <v>9.1</v>
          </cell>
          <cell r="E5">
            <v>78.916666666666671</v>
          </cell>
          <cell r="F5">
            <v>96</v>
          </cell>
          <cell r="G5">
            <v>48</v>
          </cell>
          <cell r="H5">
            <v>13.68</v>
          </cell>
          <cell r="I5" t="str">
            <v>NE</v>
          </cell>
          <cell r="J5">
            <v>25.92</v>
          </cell>
          <cell r="K5">
            <v>0.2</v>
          </cell>
        </row>
        <row r="6">
          <cell r="B6">
            <v>10.858333333333333</v>
          </cell>
          <cell r="C6">
            <v>16.8</v>
          </cell>
          <cell r="D6">
            <v>6.7</v>
          </cell>
          <cell r="E6">
            <v>90.458333333333329</v>
          </cell>
          <cell r="F6">
            <v>96</v>
          </cell>
          <cell r="G6">
            <v>75</v>
          </cell>
          <cell r="H6">
            <v>6.84</v>
          </cell>
          <cell r="I6" t="str">
            <v>NE</v>
          </cell>
          <cell r="J6">
            <v>15.48</v>
          </cell>
          <cell r="K6">
            <v>0</v>
          </cell>
        </row>
        <row r="7">
          <cell r="B7">
            <v>16.754166666666666</v>
          </cell>
          <cell r="C7">
            <v>29.1</v>
          </cell>
          <cell r="D7">
            <v>8.4</v>
          </cell>
          <cell r="E7">
            <v>80.125</v>
          </cell>
          <cell r="F7">
            <v>96</v>
          </cell>
          <cell r="G7">
            <v>45</v>
          </cell>
          <cell r="H7">
            <v>5.4</v>
          </cell>
          <cell r="I7" t="str">
            <v>SO</v>
          </cell>
          <cell r="J7">
            <v>20.52</v>
          </cell>
          <cell r="K7">
            <v>0.2</v>
          </cell>
        </row>
        <row r="8">
          <cell r="B8">
            <v>22.395833333333339</v>
          </cell>
          <cell r="C8">
            <v>31</v>
          </cell>
          <cell r="D8">
            <v>15.6</v>
          </cell>
          <cell r="E8">
            <v>79</v>
          </cell>
          <cell r="F8">
            <v>95</v>
          </cell>
          <cell r="G8">
            <v>53</v>
          </cell>
          <cell r="H8">
            <v>12.96</v>
          </cell>
          <cell r="I8" t="str">
            <v>NE</v>
          </cell>
          <cell r="J8">
            <v>34.200000000000003</v>
          </cell>
          <cell r="K8">
            <v>0</v>
          </cell>
        </row>
        <row r="9">
          <cell r="B9">
            <v>24.045833333333334</v>
          </cell>
          <cell r="C9">
            <v>30.5</v>
          </cell>
          <cell r="D9">
            <v>19.8</v>
          </cell>
          <cell r="E9">
            <v>81.041666666666671</v>
          </cell>
          <cell r="F9">
            <v>94</v>
          </cell>
          <cell r="G9">
            <v>57</v>
          </cell>
          <cell r="H9">
            <v>14.04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23.233333333333334</v>
          </cell>
          <cell r="C10">
            <v>29.3</v>
          </cell>
          <cell r="D10">
            <v>20.7</v>
          </cell>
          <cell r="E10">
            <v>88.458333333333329</v>
          </cell>
          <cell r="F10">
            <v>95</v>
          </cell>
          <cell r="G10">
            <v>66</v>
          </cell>
          <cell r="H10">
            <v>10.44</v>
          </cell>
          <cell r="I10" t="str">
            <v>NE</v>
          </cell>
          <cell r="J10">
            <v>43.2</v>
          </cell>
          <cell r="K10">
            <v>8.6000000000000014</v>
          </cell>
        </row>
        <row r="11">
          <cell r="B11">
            <v>22.75</v>
          </cell>
          <cell r="C11">
            <v>30.1</v>
          </cell>
          <cell r="D11">
            <v>18.7</v>
          </cell>
          <cell r="E11">
            <v>85.791666666666671</v>
          </cell>
          <cell r="F11">
            <v>96</v>
          </cell>
          <cell r="G11">
            <v>56</v>
          </cell>
          <cell r="H11">
            <v>6.48</v>
          </cell>
          <cell r="I11" t="str">
            <v>S</v>
          </cell>
          <cell r="J11">
            <v>25.56</v>
          </cell>
          <cell r="K11">
            <v>0.2</v>
          </cell>
        </row>
        <row r="12">
          <cell r="B12">
            <v>22.720833333333331</v>
          </cell>
          <cell r="C12">
            <v>30.1</v>
          </cell>
          <cell r="D12">
            <v>17.8</v>
          </cell>
          <cell r="E12">
            <v>81.583333333333329</v>
          </cell>
          <cell r="F12">
            <v>95</v>
          </cell>
          <cell r="G12">
            <v>51</v>
          </cell>
          <cell r="H12">
            <v>20.52</v>
          </cell>
          <cell r="I12" t="str">
            <v>L</v>
          </cell>
          <cell r="J12">
            <v>50.4</v>
          </cell>
          <cell r="K12">
            <v>41</v>
          </cell>
        </row>
        <row r="13">
          <cell r="B13">
            <v>14.654166666666667</v>
          </cell>
          <cell r="C13">
            <v>17.8</v>
          </cell>
          <cell r="D13">
            <v>9.8000000000000007</v>
          </cell>
          <cell r="E13">
            <v>77.75</v>
          </cell>
          <cell r="F13">
            <v>94</v>
          </cell>
          <cell r="G13">
            <v>46</v>
          </cell>
          <cell r="H13">
            <v>7.9200000000000008</v>
          </cell>
          <cell r="I13" t="str">
            <v>NO</v>
          </cell>
          <cell r="J13">
            <v>33.480000000000004</v>
          </cell>
          <cell r="K13">
            <v>0.2</v>
          </cell>
        </row>
        <row r="14">
          <cell r="B14">
            <v>10.025</v>
          </cell>
          <cell r="C14">
            <v>18.100000000000001</v>
          </cell>
          <cell r="D14">
            <v>3.7</v>
          </cell>
          <cell r="E14">
            <v>77.041666666666671</v>
          </cell>
          <cell r="F14">
            <v>96</v>
          </cell>
          <cell r="G14">
            <v>40</v>
          </cell>
          <cell r="H14">
            <v>7.5600000000000005</v>
          </cell>
          <cell r="I14" t="str">
            <v>NE</v>
          </cell>
          <cell r="J14">
            <v>18</v>
          </cell>
          <cell r="K14">
            <v>0.2</v>
          </cell>
        </row>
        <row r="15">
          <cell r="B15">
            <v>11.458333333333334</v>
          </cell>
          <cell r="C15">
            <v>22.2</v>
          </cell>
          <cell r="D15">
            <v>3</v>
          </cell>
          <cell r="E15">
            <v>77.791666666666671</v>
          </cell>
          <cell r="F15">
            <v>97</v>
          </cell>
          <cell r="G15">
            <v>42</v>
          </cell>
          <cell r="H15">
            <v>8.64</v>
          </cell>
          <cell r="I15" t="str">
            <v>NE</v>
          </cell>
          <cell r="J15">
            <v>23.759999999999998</v>
          </cell>
          <cell r="K15">
            <v>0</v>
          </cell>
        </row>
        <row r="16">
          <cell r="B16">
            <v>15.691666666666665</v>
          </cell>
          <cell r="C16">
            <v>18.899999999999999</v>
          </cell>
          <cell r="D16">
            <v>13.5</v>
          </cell>
          <cell r="E16">
            <v>88.25</v>
          </cell>
          <cell r="F16">
            <v>95</v>
          </cell>
          <cell r="G16">
            <v>67</v>
          </cell>
          <cell r="H16">
            <v>5.4</v>
          </cell>
          <cell r="I16" t="str">
            <v>SO</v>
          </cell>
          <cell r="J16">
            <v>14.76</v>
          </cell>
          <cell r="K16">
            <v>5.4</v>
          </cell>
        </row>
        <row r="17">
          <cell r="B17">
            <v>19.3</v>
          </cell>
          <cell r="C17">
            <v>24.7</v>
          </cell>
          <cell r="D17">
            <v>16.5</v>
          </cell>
          <cell r="E17">
            <v>90.458333333333329</v>
          </cell>
          <cell r="F17">
            <v>96</v>
          </cell>
          <cell r="G17">
            <v>72</v>
          </cell>
          <cell r="H17">
            <v>4.6800000000000006</v>
          </cell>
          <cell r="I17" t="str">
            <v>SO</v>
          </cell>
          <cell r="J17">
            <v>11.879999999999999</v>
          </cell>
          <cell r="K17">
            <v>2.4</v>
          </cell>
        </row>
        <row r="18">
          <cell r="B18">
            <v>21.6875</v>
          </cell>
          <cell r="C18">
            <v>27.2</v>
          </cell>
          <cell r="D18">
            <v>18.3</v>
          </cell>
          <cell r="E18">
            <v>82.833333333333329</v>
          </cell>
          <cell r="F18">
            <v>95</v>
          </cell>
          <cell r="G18">
            <v>59</v>
          </cell>
          <cell r="H18">
            <v>8.2799999999999994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20.491666666666667</v>
          </cell>
          <cell r="C19">
            <v>26.5</v>
          </cell>
          <cell r="D19">
            <v>16.100000000000001</v>
          </cell>
          <cell r="E19">
            <v>82.958333333333329</v>
          </cell>
          <cell r="F19">
            <v>96</v>
          </cell>
          <cell r="G19">
            <v>58</v>
          </cell>
          <cell r="H19">
            <v>11.520000000000001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20.570833333333336</v>
          </cell>
          <cell r="C20">
            <v>29.6</v>
          </cell>
          <cell r="D20">
            <v>13.8</v>
          </cell>
          <cell r="E20">
            <v>75.833333333333329</v>
          </cell>
          <cell r="F20">
            <v>95</v>
          </cell>
          <cell r="G20">
            <v>35</v>
          </cell>
          <cell r="H20">
            <v>6.12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20.954166666666666</v>
          </cell>
          <cell r="C21">
            <v>30.5</v>
          </cell>
          <cell r="D21">
            <v>13.8</v>
          </cell>
          <cell r="E21">
            <v>74.166666666666671</v>
          </cell>
          <cell r="F21">
            <v>94</v>
          </cell>
          <cell r="G21">
            <v>39</v>
          </cell>
          <cell r="H21">
            <v>6.84</v>
          </cell>
          <cell r="I21" t="str">
            <v>L</v>
          </cell>
          <cell r="J21">
            <v>28.8</v>
          </cell>
          <cell r="K21">
            <v>0.2</v>
          </cell>
        </row>
        <row r="22">
          <cell r="B22">
            <v>21.166666666666668</v>
          </cell>
          <cell r="C22">
            <v>30.2</v>
          </cell>
          <cell r="D22">
            <v>12.6</v>
          </cell>
          <cell r="E22">
            <v>72.75</v>
          </cell>
          <cell r="F22">
            <v>95</v>
          </cell>
          <cell r="G22">
            <v>36</v>
          </cell>
          <cell r="H22">
            <v>9.3600000000000012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13.887500000000003</v>
          </cell>
          <cell r="C23">
            <v>20.7</v>
          </cell>
          <cell r="D23">
            <v>9.6</v>
          </cell>
          <cell r="E23">
            <v>88.875</v>
          </cell>
          <cell r="F23">
            <v>94</v>
          </cell>
          <cell r="G23">
            <v>77</v>
          </cell>
          <cell r="H23">
            <v>10.44</v>
          </cell>
          <cell r="I23" t="str">
            <v>NE</v>
          </cell>
          <cell r="J23">
            <v>30.240000000000002</v>
          </cell>
          <cell r="K23">
            <v>10.799999999999999</v>
          </cell>
        </row>
        <row r="24">
          <cell r="B24">
            <v>12.574999999999998</v>
          </cell>
          <cell r="C24">
            <v>20.5</v>
          </cell>
          <cell r="D24">
            <v>6.7</v>
          </cell>
          <cell r="E24">
            <v>80.583333333333329</v>
          </cell>
          <cell r="F24">
            <v>95</v>
          </cell>
          <cell r="G24">
            <v>58</v>
          </cell>
          <cell r="H24">
            <v>8.64</v>
          </cell>
          <cell r="I24" t="str">
            <v>SO</v>
          </cell>
          <cell r="J24">
            <v>20.88</v>
          </cell>
          <cell r="K24">
            <v>0</v>
          </cell>
        </row>
        <row r="25">
          <cell r="B25">
            <v>16.704166666666666</v>
          </cell>
          <cell r="C25">
            <v>25</v>
          </cell>
          <cell r="D25">
            <v>12.4</v>
          </cell>
          <cell r="E25">
            <v>86.291666666666671</v>
          </cell>
          <cell r="F25">
            <v>96</v>
          </cell>
          <cell r="G25">
            <v>58</v>
          </cell>
          <cell r="H25">
            <v>9</v>
          </cell>
          <cell r="I25" t="str">
            <v>SO</v>
          </cell>
          <cell r="J25">
            <v>19.079999999999998</v>
          </cell>
          <cell r="K25">
            <v>0</v>
          </cell>
        </row>
        <row r="26">
          <cell r="B26">
            <v>18.8</v>
          </cell>
          <cell r="C26">
            <v>27.9</v>
          </cell>
          <cell r="D26">
            <v>11</v>
          </cell>
          <cell r="E26">
            <v>74.375</v>
          </cell>
          <cell r="F26">
            <v>96</v>
          </cell>
          <cell r="G26">
            <v>36</v>
          </cell>
          <cell r="H26">
            <v>9</v>
          </cell>
          <cell r="I26" t="str">
            <v>SO</v>
          </cell>
          <cell r="J26">
            <v>32.4</v>
          </cell>
          <cell r="K26">
            <v>0.2</v>
          </cell>
        </row>
        <row r="27">
          <cell r="B27">
            <v>19.695833333333329</v>
          </cell>
          <cell r="C27">
            <v>28.3</v>
          </cell>
          <cell r="D27">
            <v>11.5</v>
          </cell>
          <cell r="E27">
            <v>69.541666666666671</v>
          </cell>
          <cell r="F27">
            <v>95</v>
          </cell>
          <cell r="G27">
            <v>33</v>
          </cell>
          <cell r="H27">
            <v>9.3600000000000012</v>
          </cell>
          <cell r="I27" t="str">
            <v>SO</v>
          </cell>
          <cell r="J27">
            <v>34.56</v>
          </cell>
          <cell r="K27">
            <v>0</v>
          </cell>
        </row>
        <row r="28">
          <cell r="B28">
            <v>18.5</v>
          </cell>
          <cell r="C28">
            <v>27.8</v>
          </cell>
          <cell r="D28">
            <v>11.4</v>
          </cell>
          <cell r="E28">
            <v>74.166666666666671</v>
          </cell>
          <cell r="F28">
            <v>94</v>
          </cell>
          <cell r="G28">
            <v>41</v>
          </cell>
          <cell r="H28">
            <v>7.5600000000000005</v>
          </cell>
          <cell r="I28" t="str">
            <v>SO</v>
          </cell>
          <cell r="J28">
            <v>30.240000000000002</v>
          </cell>
          <cell r="K28">
            <v>0</v>
          </cell>
        </row>
        <row r="29">
          <cell r="B29">
            <v>19.87083333333333</v>
          </cell>
          <cell r="C29">
            <v>28.3</v>
          </cell>
          <cell r="D29">
            <v>12.2</v>
          </cell>
          <cell r="E29">
            <v>67.208333333333329</v>
          </cell>
          <cell r="F29">
            <v>95</v>
          </cell>
          <cell r="G29">
            <v>30</v>
          </cell>
          <cell r="H29">
            <v>7.2</v>
          </cell>
          <cell r="I29" t="str">
            <v>SO</v>
          </cell>
          <cell r="J29">
            <v>25.56</v>
          </cell>
          <cell r="K29">
            <v>0</v>
          </cell>
        </row>
        <row r="30">
          <cell r="B30">
            <v>18.583333333333332</v>
          </cell>
          <cell r="C30">
            <v>28</v>
          </cell>
          <cell r="D30">
            <v>9.3000000000000007</v>
          </cell>
          <cell r="E30">
            <v>64.083333333333329</v>
          </cell>
          <cell r="F30">
            <v>94</v>
          </cell>
          <cell r="G30">
            <v>30</v>
          </cell>
          <cell r="H30">
            <v>7.9200000000000008</v>
          </cell>
          <cell r="I30" t="str">
            <v>SO</v>
          </cell>
          <cell r="J30">
            <v>30.96</v>
          </cell>
          <cell r="K30">
            <v>0</v>
          </cell>
        </row>
        <row r="31">
          <cell r="B31">
            <v>18.470833333333331</v>
          </cell>
          <cell r="C31">
            <v>28.9</v>
          </cell>
          <cell r="D31">
            <v>10.199999999999999</v>
          </cell>
          <cell r="E31">
            <v>69.333333333333329</v>
          </cell>
          <cell r="F31">
            <v>94</v>
          </cell>
          <cell r="G31">
            <v>31</v>
          </cell>
          <cell r="H31">
            <v>8.2799999999999994</v>
          </cell>
          <cell r="I31" t="str">
            <v>SO</v>
          </cell>
          <cell r="J31">
            <v>23.759999999999998</v>
          </cell>
          <cell r="K31">
            <v>0</v>
          </cell>
        </row>
        <row r="32">
          <cell r="B32">
            <v>20.954999999999995</v>
          </cell>
          <cell r="C32">
            <v>28.1</v>
          </cell>
          <cell r="D32">
            <v>14.4</v>
          </cell>
          <cell r="E32">
            <v>65.849999999999994</v>
          </cell>
          <cell r="F32">
            <v>91</v>
          </cell>
          <cell r="G32">
            <v>33</v>
          </cell>
          <cell r="H32">
            <v>7.2</v>
          </cell>
          <cell r="I32" t="str">
            <v>SO</v>
          </cell>
          <cell r="J32">
            <v>23.400000000000002</v>
          </cell>
          <cell r="K32">
            <v>0</v>
          </cell>
        </row>
        <row r="33">
          <cell r="B33">
            <v>22.721428571428572</v>
          </cell>
          <cell r="C33">
            <v>27.6</v>
          </cell>
          <cell r="D33">
            <v>18.600000000000001</v>
          </cell>
          <cell r="E33">
            <v>62.785714285714285</v>
          </cell>
          <cell r="F33">
            <v>83</v>
          </cell>
          <cell r="G33">
            <v>44</v>
          </cell>
          <cell r="H33">
            <v>2.8800000000000003</v>
          </cell>
          <cell r="I33" t="str">
            <v>O</v>
          </cell>
          <cell r="J33">
            <v>11.520000000000001</v>
          </cell>
          <cell r="K33">
            <v>0</v>
          </cell>
        </row>
        <row r="34">
          <cell r="B34">
            <v>24.691666666666666</v>
          </cell>
          <cell r="C34">
            <v>29.6</v>
          </cell>
          <cell r="D34">
            <v>13.2</v>
          </cell>
          <cell r="E34">
            <v>51.166666666666664</v>
          </cell>
          <cell r="F34">
            <v>93</v>
          </cell>
          <cell r="G34">
            <v>27</v>
          </cell>
          <cell r="H34">
            <v>3.6</v>
          </cell>
          <cell r="I34" t="str">
            <v>NE</v>
          </cell>
          <cell r="J34">
            <v>17.64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17.387499999999999</v>
          </cell>
          <cell r="C14">
            <v>20.399999999999999</v>
          </cell>
          <cell r="D14">
            <v>12.4</v>
          </cell>
          <cell r="E14">
            <v>56.875</v>
          </cell>
          <cell r="F14">
            <v>88</v>
          </cell>
          <cell r="G14">
            <v>40</v>
          </cell>
          <cell r="H14">
            <v>5.4</v>
          </cell>
          <cell r="I14" t="str">
            <v>S</v>
          </cell>
          <cell r="J14">
            <v>18</v>
          </cell>
          <cell r="K14">
            <v>0</v>
          </cell>
        </row>
        <row r="15">
          <cell r="B15">
            <v>14.908333333333333</v>
          </cell>
          <cell r="C15">
            <v>24.9</v>
          </cell>
          <cell r="D15">
            <v>8.1999999999999993</v>
          </cell>
          <cell r="E15">
            <v>75.5</v>
          </cell>
          <cell r="F15">
            <v>94</v>
          </cell>
          <cell r="G15">
            <v>40</v>
          </cell>
          <cell r="H15">
            <v>5.7600000000000007</v>
          </cell>
          <cell r="I15" t="str">
            <v>S</v>
          </cell>
          <cell r="J15">
            <v>20.88</v>
          </cell>
          <cell r="K15">
            <v>0.2</v>
          </cell>
        </row>
        <row r="16">
          <cell r="B16">
            <v>18.658333333333335</v>
          </cell>
          <cell r="C16">
            <v>20.6</v>
          </cell>
          <cell r="D16">
            <v>16.8</v>
          </cell>
          <cell r="E16">
            <v>89.291666666666671</v>
          </cell>
          <cell r="F16">
            <v>94</v>
          </cell>
          <cell r="G16">
            <v>70</v>
          </cell>
          <cell r="H16">
            <v>6.12</v>
          </cell>
          <cell r="I16" t="str">
            <v>S</v>
          </cell>
          <cell r="J16">
            <v>13.68</v>
          </cell>
          <cell r="K16">
            <v>6.0000000000000009</v>
          </cell>
        </row>
        <row r="17">
          <cell r="B17">
            <v>21.683333333333326</v>
          </cell>
          <cell r="C17">
            <v>26.8</v>
          </cell>
          <cell r="D17">
            <v>18.899999999999999</v>
          </cell>
          <cell r="E17">
            <v>86.791666666666671</v>
          </cell>
          <cell r="F17">
            <v>94</v>
          </cell>
          <cell r="G17">
            <v>67</v>
          </cell>
          <cell r="H17">
            <v>1.8</v>
          </cell>
          <cell r="I17" t="str">
            <v>S</v>
          </cell>
          <cell r="J17">
            <v>12.96</v>
          </cell>
          <cell r="K17">
            <v>0.2</v>
          </cell>
        </row>
        <row r="18">
          <cell r="B18">
            <v>24.652631578947375</v>
          </cell>
          <cell r="C18">
            <v>30.3</v>
          </cell>
          <cell r="D18">
            <v>20.100000000000001</v>
          </cell>
          <cell r="E18">
            <v>77.94736842105263</v>
          </cell>
          <cell r="F18">
            <v>92</v>
          </cell>
          <cell r="G18">
            <v>53</v>
          </cell>
          <cell r="H18">
            <v>6.48</v>
          </cell>
          <cell r="I18" t="str">
            <v>S</v>
          </cell>
          <cell r="J18">
            <v>13.32</v>
          </cell>
          <cell r="K18">
            <v>0</v>
          </cell>
        </row>
        <row r="19">
          <cell r="B19">
            <v>23.650000000000002</v>
          </cell>
          <cell r="C19">
            <v>30.1</v>
          </cell>
          <cell r="D19">
            <v>19.5</v>
          </cell>
          <cell r="E19">
            <v>79.375</v>
          </cell>
          <cell r="F19">
            <v>92</v>
          </cell>
          <cell r="G19">
            <v>49</v>
          </cell>
          <cell r="H19">
            <v>7.2</v>
          </cell>
          <cell r="I19" t="str">
            <v>S</v>
          </cell>
          <cell r="J19">
            <v>14.4</v>
          </cell>
          <cell r="K19">
            <v>0</v>
          </cell>
        </row>
        <row r="20">
          <cell r="B20">
            <v>24.041666666666668</v>
          </cell>
          <cell r="C20">
            <v>30.7</v>
          </cell>
          <cell r="D20">
            <v>18.899999999999999</v>
          </cell>
          <cell r="E20">
            <v>73.541666666666671</v>
          </cell>
          <cell r="F20">
            <v>89</v>
          </cell>
          <cell r="G20">
            <v>47</v>
          </cell>
          <cell r="H20">
            <v>14.04</v>
          </cell>
          <cell r="I20" t="str">
            <v>S</v>
          </cell>
          <cell r="J20">
            <v>31.680000000000003</v>
          </cell>
          <cell r="K20">
            <v>0</v>
          </cell>
        </row>
        <row r="21">
          <cell r="B21">
            <v>23.462500000000002</v>
          </cell>
          <cell r="C21">
            <v>30.9</v>
          </cell>
          <cell r="D21">
            <v>17.5</v>
          </cell>
          <cell r="E21">
            <v>74.333333333333329</v>
          </cell>
          <cell r="F21">
            <v>94</v>
          </cell>
          <cell r="G21">
            <v>40</v>
          </cell>
          <cell r="H21">
            <v>12.6</v>
          </cell>
          <cell r="I21" t="str">
            <v>O</v>
          </cell>
          <cell r="J21">
            <v>34.56</v>
          </cell>
          <cell r="K21">
            <v>0</v>
          </cell>
        </row>
        <row r="22">
          <cell r="B22">
            <v>22.479166666666668</v>
          </cell>
          <cell r="C22">
            <v>30.2</v>
          </cell>
          <cell r="D22">
            <v>16</v>
          </cell>
          <cell r="E22">
            <v>75.791666666666671</v>
          </cell>
          <cell r="F22">
            <v>94</v>
          </cell>
          <cell r="G22">
            <v>48</v>
          </cell>
          <cell r="H22">
            <v>6.84</v>
          </cell>
          <cell r="I22" t="str">
            <v>N</v>
          </cell>
          <cell r="J22">
            <v>21.240000000000002</v>
          </cell>
          <cell r="K22">
            <v>0</v>
          </cell>
        </row>
        <row r="23">
          <cell r="B23">
            <v>15.766666666666667</v>
          </cell>
          <cell r="C23">
            <v>23.2</v>
          </cell>
          <cell r="D23">
            <v>11.6</v>
          </cell>
          <cell r="E23">
            <v>87.375</v>
          </cell>
          <cell r="F23">
            <v>92</v>
          </cell>
          <cell r="G23">
            <v>77</v>
          </cell>
          <cell r="H23">
            <v>9.7200000000000006</v>
          </cell>
          <cell r="I23" t="str">
            <v>S</v>
          </cell>
          <cell r="J23">
            <v>27</v>
          </cell>
          <cell r="K23">
            <v>8.7999999999999989</v>
          </cell>
        </row>
        <row r="24">
          <cell r="B24">
            <v>14.595833333333333</v>
          </cell>
          <cell r="C24">
            <v>20.9</v>
          </cell>
          <cell r="D24">
            <v>10.3</v>
          </cell>
          <cell r="E24">
            <v>77.541666666666671</v>
          </cell>
          <cell r="F24">
            <v>91</v>
          </cell>
          <cell r="G24">
            <v>55</v>
          </cell>
          <cell r="H24">
            <v>6.48</v>
          </cell>
          <cell r="I24" t="str">
            <v>S</v>
          </cell>
          <cell r="J24">
            <v>17.28</v>
          </cell>
          <cell r="K24">
            <v>0</v>
          </cell>
        </row>
        <row r="25">
          <cell r="B25">
            <v>18.041666666666668</v>
          </cell>
          <cell r="C25">
            <v>27.3</v>
          </cell>
          <cell r="D25">
            <v>13.1</v>
          </cell>
          <cell r="E25">
            <v>84.083333333333329</v>
          </cell>
          <cell r="F25">
            <v>95</v>
          </cell>
          <cell r="G25">
            <v>57</v>
          </cell>
          <cell r="H25">
            <v>6.12</v>
          </cell>
          <cell r="I25" t="str">
            <v>S</v>
          </cell>
          <cell r="J25">
            <v>15.840000000000002</v>
          </cell>
          <cell r="K25">
            <v>0.2</v>
          </cell>
        </row>
        <row r="26">
          <cell r="B26">
            <v>21.362500000000001</v>
          </cell>
          <cell r="C26">
            <v>30.1</v>
          </cell>
          <cell r="D26">
            <v>14.1</v>
          </cell>
          <cell r="E26">
            <v>74</v>
          </cell>
          <cell r="F26">
            <v>95</v>
          </cell>
          <cell r="G26">
            <v>33</v>
          </cell>
          <cell r="H26">
            <v>9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21.654166666666669</v>
          </cell>
          <cell r="C27">
            <v>29.7</v>
          </cell>
          <cell r="D27">
            <v>14.9</v>
          </cell>
          <cell r="E27">
            <v>63.791666666666664</v>
          </cell>
          <cell r="F27">
            <v>87</v>
          </cell>
          <cell r="G27">
            <v>33</v>
          </cell>
          <cell r="H27">
            <v>12.6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21.487500000000001</v>
          </cell>
          <cell r="C28">
            <v>30.3</v>
          </cell>
          <cell r="D28">
            <v>14.5</v>
          </cell>
          <cell r="E28">
            <v>70.708333333333329</v>
          </cell>
          <cell r="F28">
            <v>92</v>
          </cell>
          <cell r="G28">
            <v>35</v>
          </cell>
          <cell r="H28">
            <v>5.4</v>
          </cell>
          <cell r="I28" t="str">
            <v>S</v>
          </cell>
          <cell r="J28">
            <v>20.52</v>
          </cell>
          <cell r="K28">
            <v>0</v>
          </cell>
        </row>
        <row r="29">
          <cell r="B29">
            <v>22.762500000000003</v>
          </cell>
          <cell r="C29">
            <v>30.5</v>
          </cell>
          <cell r="D29">
            <v>17.399999999999999</v>
          </cell>
          <cell r="E29">
            <v>65.708333333333329</v>
          </cell>
          <cell r="F29">
            <v>87</v>
          </cell>
          <cell r="G29">
            <v>31</v>
          </cell>
          <cell r="H29">
            <v>10.44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21.829166666666662</v>
          </cell>
          <cell r="C30">
            <v>30.3</v>
          </cell>
          <cell r="D30">
            <v>15.4</v>
          </cell>
          <cell r="E30">
            <v>59.916666666666664</v>
          </cell>
          <cell r="F30">
            <v>81</v>
          </cell>
          <cell r="G30">
            <v>28</v>
          </cell>
          <cell r="H30">
            <v>12.96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21.362500000000001</v>
          </cell>
          <cell r="C31">
            <v>30.5</v>
          </cell>
          <cell r="D31">
            <v>13.7</v>
          </cell>
          <cell r="E31">
            <v>63.208333333333336</v>
          </cell>
          <cell r="F31">
            <v>88</v>
          </cell>
          <cell r="G31">
            <v>30</v>
          </cell>
          <cell r="H31">
            <v>8.64</v>
          </cell>
          <cell r="I31" t="str">
            <v>SE</v>
          </cell>
          <cell r="J31">
            <v>21.6</v>
          </cell>
          <cell r="K31">
            <v>0</v>
          </cell>
        </row>
        <row r="32">
          <cell r="B32">
            <v>21.404166666666669</v>
          </cell>
          <cell r="C32">
            <v>30</v>
          </cell>
          <cell r="D32">
            <v>16.100000000000001</v>
          </cell>
          <cell r="E32">
            <v>69</v>
          </cell>
          <cell r="F32">
            <v>91</v>
          </cell>
          <cell r="G32">
            <v>33</v>
          </cell>
          <cell r="H32">
            <v>6.84</v>
          </cell>
          <cell r="I32" t="str">
            <v>O</v>
          </cell>
          <cell r="J32">
            <v>20.16</v>
          </cell>
          <cell r="K32">
            <v>0</v>
          </cell>
        </row>
        <row r="33">
          <cell r="B33">
            <v>21.304166666666671</v>
          </cell>
          <cell r="C33">
            <v>27.6</v>
          </cell>
          <cell r="D33">
            <v>15.6</v>
          </cell>
          <cell r="E33">
            <v>73.125</v>
          </cell>
          <cell r="F33">
            <v>89</v>
          </cell>
          <cell r="G33">
            <v>48</v>
          </cell>
          <cell r="H33">
            <v>3.24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21.137499999999999</v>
          </cell>
          <cell r="C34">
            <v>30.7</v>
          </cell>
          <cell r="D34">
            <v>14.2</v>
          </cell>
          <cell r="E34">
            <v>71.416666666666671</v>
          </cell>
          <cell r="F34">
            <v>93</v>
          </cell>
          <cell r="G34">
            <v>23</v>
          </cell>
          <cell r="H34">
            <v>5.7600000000000007</v>
          </cell>
          <cell r="I34" t="str">
            <v>S</v>
          </cell>
          <cell r="J34">
            <v>14.04</v>
          </cell>
          <cell r="K34">
            <v>0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16.504166666666666</v>
          </cell>
          <cell r="C5">
            <v>22.7</v>
          </cell>
          <cell r="D5">
            <v>11.6</v>
          </cell>
          <cell r="E5">
            <v>79.458333333333329</v>
          </cell>
          <cell r="F5">
            <v>97</v>
          </cell>
          <cell r="G5">
            <v>49</v>
          </cell>
          <cell r="H5">
            <v>10.08</v>
          </cell>
          <cell r="I5" t="str">
            <v>S</v>
          </cell>
          <cell r="J5">
            <v>20.16</v>
          </cell>
          <cell r="K5">
            <v>0.2</v>
          </cell>
        </row>
        <row r="6">
          <cell r="B6">
            <v>16.391666666666666</v>
          </cell>
          <cell r="C6">
            <v>25.6</v>
          </cell>
          <cell r="D6">
            <v>10.1</v>
          </cell>
          <cell r="E6">
            <v>80.666666666666671</v>
          </cell>
          <cell r="F6">
            <v>98</v>
          </cell>
          <cell r="G6">
            <v>44</v>
          </cell>
          <cell r="H6">
            <v>11.16</v>
          </cell>
          <cell r="I6" t="str">
            <v>S</v>
          </cell>
          <cell r="J6">
            <v>21.96</v>
          </cell>
          <cell r="K6">
            <v>0</v>
          </cell>
        </row>
        <row r="7">
          <cell r="B7">
            <v>20.433333333333334</v>
          </cell>
          <cell r="C7">
            <v>30.7</v>
          </cell>
          <cell r="D7">
            <v>13.3</v>
          </cell>
          <cell r="E7">
            <v>79.416666666666671</v>
          </cell>
          <cell r="F7">
            <v>97</v>
          </cell>
          <cell r="G7">
            <v>49</v>
          </cell>
          <cell r="H7">
            <v>16.559999999999999</v>
          </cell>
          <cell r="I7" t="str">
            <v>NE</v>
          </cell>
          <cell r="J7">
            <v>28.8</v>
          </cell>
          <cell r="K7">
            <v>0.2</v>
          </cell>
        </row>
        <row r="8">
          <cell r="B8">
            <v>24.929166666666664</v>
          </cell>
          <cell r="C8">
            <v>32.6</v>
          </cell>
          <cell r="D8">
            <v>19.399999999999999</v>
          </cell>
          <cell r="E8">
            <v>80.333333333333329</v>
          </cell>
          <cell r="F8">
            <v>96</v>
          </cell>
          <cell r="G8">
            <v>53</v>
          </cell>
          <cell r="H8">
            <v>15.48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25.995833333333337</v>
          </cell>
          <cell r="C9">
            <v>33.200000000000003</v>
          </cell>
          <cell r="D9">
            <v>20.7</v>
          </cell>
          <cell r="E9">
            <v>80.458333333333329</v>
          </cell>
          <cell r="F9">
            <v>96</v>
          </cell>
          <cell r="G9">
            <v>53</v>
          </cell>
          <cell r="H9">
            <v>9</v>
          </cell>
          <cell r="I9" t="str">
            <v>NO</v>
          </cell>
          <cell r="J9">
            <v>25.56</v>
          </cell>
          <cell r="K9">
            <v>0</v>
          </cell>
        </row>
        <row r="10">
          <cell r="B10">
            <v>26.0625</v>
          </cell>
          <cell r="C10">
            <v>32.5</v>
          </cell>
          <cell r="D10">
            <v>21</v>
          </cell>
          <cell r="E10">
            <v>84.541666666666671</v>
          </cell>
          <cell r="F10">
            <v>97</v>
          </cell>
          <cell r="G10">
            <v>59</v>
          </cell>
          <cell r="H10">
            <v>7.2</v>
          </cell>
          <cell r="I10" t="str">
            <v>O</v>
          </cell>
          <cell r="J10">
            <v>22.32</v>
          </cell>
          <cell r="K10">
            <v>0</v>
          </cell>
        </row>
        <row r="11">
          <cell r="B11">
            <v>26.116666666666664</v>
          </cell>
          <cell r="C11">
            <v>33.6</v>
          </cell>
          <cell r="D11">
            <v>20.8</v>
          </cell>
          <cell r="E11">
            <v>81.333333333333329</v>
          </cell>
          <cell r="F11">
            <v>98</v>
          </cell>
          <cell r="G11">
            <v>49</v>
          </cell>
          <cell r="H11">
            <v>4.6800000000000006</v>
          </cell>
          <cell r="I11" t="str">
            <v>N</v>
          </cell>
          <cell r="J11">
            <v>30.96</v>
          </cell>
          <cell r="K11">
            <v>0.2</v>
          </cell>
        </row>
        <row r="12">
          <cell r="B12">
            <v>26.1875</v>
          </cell>
          <cell r="C12">
            <v>32.6</v>
          </cell>
          <cell r="D12">
            <v>21</v>
          </cell>
          <cell r="E12">
            <v>75.416666666666671</v>
          </cell>
          <cell r="F12">
            <v>96</v>
          </cell>
          <cell r="G12">
            <v>45</v>
          </cell>
          <cell r="H12">
            <v>6.12</v>
          </cell>
          <cell r="I12" t="str">
            <v>NO</v>
          </cell>
          <cell r="J12">
            <v>36.36</v>
          </cell>
          <cell r="K12">
            <v>0</v>
          </cell>
        </row>
        <row r="13">
          <cell r="B13">
            <v>18.579166666666669</v>
          </cell>
          <cell r="C13">
            <v>26.8</v>
          </cell>
          <cell r="D13">
            <v>14.6</v>
          </cell>
          <cell r="E13">
            <v>84.666666666666671</v>
          </cell>
          <cell r="F13">
            <v>95</v>
          </cell>
          <cell r="G13">
            <v>70</v>
          </cell>
          <cell r="H13">
            <v>18.36</v>
          </cell>
          <cell r="I13" t="str">
            <v>S</v>
          </cell>
          <cell r="J13">
            <v>48.6</v>
          </cell>
          <cell r="K13">
            <v>29.6</v>
          </cell>
        </row>
        <row r="14">
          <cell r="B14">
            <v>14.475</v>
          </cell>
          <cell r="C14">
            <v>21.6</v>
          </cell>
          <cell r="D14">
            <v>8.9</v>
          </cell>
          <cell r="E14">
            <v>77.875</v>
          </cell>
          <cell r="F14">
            <v>98</v>
          </cell>
          <cell r="G14">
            <v>40</v>
          </cell>
          <cell r="H14">
            <v>0</v>
          </cell>
          <cell r="I14" t="str">
            <v>S</v>
          </cell>
          <cell r="J14">
            <v>10.08</v>
          </cell>
          <cell r="K14">
            <v>0</v>
          </cell>
        </row>
        <row r="15">
          <cell r="B15">
            <v>15.512500000000003</v>
          </cell>
          <cell r="C15">
            <v>26.3</v>
          </cell>
          <cell r="D15">
            <v>6.6</v>
          </cell>
          <cell r="E15">
            <v>80.125</v>
          </cell>
          <cell r="F15">
            <v>98</v>
          </cell>
          <cell r="G15">
            <v>46</v>
          </cell>
          <cell r="H15">
            <v>0</v>
          </cell>
          <cell r="I15" t="str">
            <v>N</v>
          </cell>
          <cell r="J15">
            <v>22.68</v>
          </cell>
          <cell r="K15">
            <v>0.2</v>
          </cell>
        </row>
        <row r="16">
          <cell r="B16">
            <v>21.908333333333331</v>
          </cell>
          <cell r="C16">
            <v>27.1</v>
          </cell>
          <cell r="D16">
            <v>19.2</v>
          </cell>
          <cell r="E16">
            <v>86.958333333333329</v>
          </cell>
          <cell r="F16">
            <v>96</v>
          </cell>
          <cell r="G16">
            <v>65</v>
          </cell>
          <cell r="H16">
            <v>0</v>
          </cell>
          <cell r="I16" t="str">
            <v>SE</v>
          </cell>
          <cell r="J16">
            <v>0</v>
          </cell>
          <cell r="K16">
            <v>5.4</v>
          </cell>
        </row>
        <row r="17">
          <cell r="B17">
            <v>23.791666666666668</v>
          </cell>
          <cell r="C17">
            <v>31.5</v>
          </cell>
          <cell r="D17">
            <v>19.3</v>
          </cell>
          <cell r="E17">
            <v>83.458333333333329</v>
          </cell>
          <cell r="F17">
            <v>97</v>
          </cell>
          <cell r="G17">
            <v>53</v>
          </cell>
          <cell r="H17">
            <v>0</v>
          </cell>
          <cell r="I17" t="str">
            <v>SE</v>
          </cell>
          <cell r="J17">
            <v>0</v>
          </cell>
          <cell r="K17">
            <v>0</v>
          </cell>
        </row>
        <row r="18">
          <cell r="B18">
            <v>24.525000000000002</v>
          </cell>
          <cell r="C18">
            <v>32</v>
          </cell>
          <cell r="D18">
            <v>19</v>
          </cell>
          <cell r="E18">
            <v>81.833333333333329</v>
          </cell>
          <cell r="F18">
            <v>97</v>
          </cell>
          <cell r="G18">
            <v>47</v>
          </cell>
          <cell r="H18">
            <v>0</v>
          </cell>
          <cell r="I18" t="str">
            <v>L</v>
          </cell>
          <cell r="J18">
            <v>9.7200000000000006</v>
          </cell>
          <cell r="K18">
            <v>0.2</v>
          </cell>
        </row>
        <row r="19">
          <cell r="B19">
            <v>24.4375</v>
          </cell>
          <cell r="C19">
            <v>32</v>
          </cell>
          <cell r="D19">
            <v>19</v>
          </cell>
          <cell r="E19">
            <v>79.833333333333329</v>
          </cell>
          <cell r="F19">
            <v>97</v>
          </cell>
          <cell r="G19">
            <v>47</v>
          </cell>
          <cell r="H19">
            <v>0</v>
          </cell>
          <cell r="I19" t="str">
            <v>NE</v>
          </cell>
          <cell r="J19">
            <v>21.96</v>
          </cell>
          <cell r="K19">
            <v>0.2</v>
          </cell>
        </row>
        <row r="20">
          <cell r="B20">
            <v>25.012499999999999</v>
          </cell>
          <cell r="C20">
            <v>32.4</v>
          </cell>
          <cell r="D20">
            <v>20.2</v>
          </cell>
          <cell r="E20">
            <v>76</v>
          </cell>
          <cell r="F20">
            <v>97</v>
          </cell>
          <cell r="G20">
            <v>44</v>
          </cell>
          <cell r="H20">
            <v>6.84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24.358333333333334</v>
          </cell>
          <cell r="C21">
            <v>31.8</v>
          </cell>
          <cell r="D21">
            <v>19.399999999999999</v>
          </cell>
          <cell r="E21">
            <v>73.333333333333329</v>
          </cell>
          <cell r="F21">
            <v>97</v>
          </cell>
          <cell r="G21">
            <v>39</v>
          </cell>
          <cell r="H21">
            <v>14.76</v>
          </cell>
          <cell r="I21" t="str">
            <v>NO</v>
          </cell>
          <cell r="J21">
            <v>28.8</v>
          </cell>
          <cell r="K21">
            <v>0</v>
          </cell>
        </row>
        <row r="22">
          <cell r="B22">
            <v>23.333333333333332</v>
          </cell>
          <cell r="C22">
            <v>31.7</v>
          </cell>
          <cell r="D22">
            <v>15.8</v>
          </cell>
          <cell r="E22">
            <v>73.75</v>
          </cell>
          <cell r="F22">
            <v>96</v>
          </cell>
          <cell r="G22">
            <v>42</v>
          </cell>
          <cell r="H22">
            <v>16.2</v>
          </cell>
          <cell r="I22" t="str">
            <v>NO</v>
          </cell>
          <cell r="J22">
            <v>31.680000000000003</v>
          </cell>
          <cell r="K22">
            <v>0.2</v>
          </cell>
        </row>
        <row r="23">
          <cell r="B23">
            <v>14.991666666666669</v>
          </cell>
          <cell r="C23">
            <v>22.7</v>
          </cell>
          <cell r="D23">
            <v>11.6</v>
          </cell>
          <cell r="E23">
            <v>89.041666666666671</v>
          </cell>
          <cell r="F23">
            <v>96</v>
          </cell>
          <cell r="G23">
            <v>82</v>
          </cell>
          <cell r="H23">
            <v>15.120000000000001</v>
          </cell>
          <cell r="I23" t="str">
            <v>S</v>
          </cell>
          <cell r="J23">
            <v>45</v>
          </cell>
          <cell r="K23">
            <v>1.4000000000000001</v>
          </cell>
        </row>
        <row r="24">
          <cell r="B24">
            <v>14.729166666666666</v>
          </cell>
          <cell r="C24">
            <v>20.3</v>
          </cell>
          <cell r="D24">
            <v>11.6</v>
          </cell>
          <cell r="E24">
            <v>83.375</v>
          </cell>
          <cell r="F24">
            <v>96</v>
          </cell>
          <cell r="G24">
            <v>60</v>
          </cell>
          <cell r="H24">
            <v>0</v>
          </cell>
          <cell r="I24" t="str">
            <v>S</v>
          </cell>
          <cell r="J24">
            <v>0</v>
          </cell>
          <cell r="K24">
            <v>0</v>
          </cell>
        </row>
        <row r="25">
          <cell r="B25">
            <v>17.595833333333331</v>
          </cell>
          <cell r="C25">
            <v>28.5</v>
          </cell>
          <cell r="D25">
            <v>10.199999999999999</v>
          </cell>
          <cell r="E25">
            <v>81.333333333333329</v>
          </cell>
          <cell r="F25">
            <v>97</v>
          </cell>
          <cell r="G25">
            <v>47</v>
          </cell>
          <cell r="H25">
            <v>0</v>
          </cell>
          <cell r="I25" t="str">
            <v>NE</v>
          </cell>
          <cell r="J25">
            <v>0</v>
          </cell>
          <cell r="K25">
            <v>0.2</v>
          </cell>
        </row>
        <row r="26">
          <cell r="B26">
            <v>20.862500000000001</v>
          </cell>
          <cell r="C26">
            <v>30.9</v>
          </cell>
          <cell r="D26">
            <v>13.5</v>
          </cell>
          <cell r="E26">
            <v>75.833333333333329</v>
          </cell>
          <cell r="F26">
            <v>98</v>
          </cell>
          <cell r="G26">
            <v>34</v>
          </cell>
          <cell r="H26">
            <v>20.52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21.974999999999998</v>
          </cell>
          <cell r="C27">
            <v>30.9</v>
          </cell>
          <cell r="D27">
            <v>14.2</v>
          </cell>
          <cell r="E27">
            <v>66.958333333333329</v>
          </cell>
          <cell r="F27">
            <v>97</v>
          </cell>
          <cell r="G27">
            <v>32</v>
          </cell>
          <cell r="H27">
            <v>24.840000000000003</v>
          </cell>
          <cell r="I27" t="str">
            <v>NE</v>
          </cell>
          <cell r="J27">
            <v>37.800000000000004</v>
          </cell>
          <cell r="K27">
            <v>0.2</v>
          </cell>
        </row>
        <row r="28">
          <cell r="B28">
            <v>22.174999999999997</v>
          </cell>
          <cell r="C28">
            <v>31.4</v>
          </cell>
          <cell r="D28">
            <v>14.6</v>
          </cell>
          <cell r="E28">
            <v>70.166666666666671</v>
          </cell>
          <cell r="F28">
            <v>96</v>
          </cell>
          <cell r="G28">
            <v>31</v>
          </cell>
          <cell r="H28">
            <v>19.079999999999998</v>
          </cell>
          <cell r="I28" t="str">
            <v>NE</v>
          </cell>
          <cell r="J28">
            <v>29.880000000000003</v>
          </cell>
          <cell r="K28">
            <v>0</v>
          </cell>
        </row>
        <row r="29">
          <cell r="B29">
            <v>22.029166666666669</v>
          </cell>
          <cell r="C29">
            <v>31.5</v>
          </cell>
          <cell r="D29">
            <v>14.8</v>
          </cell>
          <cell r="E29">
            <v>72.166666666666671</v>
          </cell>
          <cell r="F29">
            <v>97</v>
          </cell>
          <cell r="G29">
            <v>31</v>
          </cell>
          <cell r="H29">
            <v>18.36</v>
          </cell>
          <cell r="I29" t="str">
            <v>N</v>
          </cell>
          <cell r="J29">
            <v>31.680000000000003</v>
          </cell>
          <cell r="K29">
            <v>0</v>
          </cell>
        </row>
        <row r="30">
          <cell r="B30">
            <v>21.970833333333331</v>
          </cell>
          <cell r="C30">
            <v>31.4</v>
          </cell>
          <cell r="D30">
            <v>14.8</v>
          </cell>
          <cell r="E30">
            <v>66.458333333333329</v>
          </cell>
          <cell r="F30">
            <v>95</v>
          </cell>
          <cell r="G30">
            <v>30</v>
          </cell>
          <cell r="H30">
            <v>19.8</v>
          </cell>
          <cell r="I30" t="str">
            <v>NE</v>
          </cell>
          <cell r="J30">
            <v>35.28</v>
          </cell>
          <cell r="K30">
            <v>0</v>
          </cell>
        </row>
        <row r="31">
          <cell r="B31">
            <v>21.270833333333332</v>
          </cell>
          <cell r="C31">
            <v>31.4</v>
          </cell>
          <cell r="D31">
            <v>12.6</v>
          </cell>
          <cell r="E31">
            <v>67.666666666666671</v>
          </cell>
          <cell r="F31">
            <v>95</v>
          </cell>
          <cell r="G31">
            <v>28</v>
          </cell>
          <cell r="H31">
            <v>20.16</v>
          </cell>
          <cell r="I31" t="str">
            <v>N</v>
          </cell>
          <cell r="J31">
            <v>32.76</v>
          </cell>
          <cell r="K31">
            <v>0</v>
          </cell>
        </row>
        <row r="32">
          <cell r="B32">
            <v>20.529166666666665</v>
          </cell>
          <cell r="C32">
            <v>30.4</v>
          </cell>
          <cell r="D32">
            <v>13.2</v>
          </cell>
          <cell r="E32">
            <v>74.416666666666671</v>
          </cell>
          <cell r="F32">
            <v>97</v>
          </cell>
          <cell r="G32">
            <v>33</v>
          </cell>
          <cell r="H32">
            <v>18</v>
          </cell>
          <cell r="I32" t="str">
            <v>NE</v>
          </cell>
          <cell r="J32">
            <v>33.119999999999997</v>
          </cell>
          <cell r="K32">
            <v>0.2</v>
          </cell>
        </row>
        <row r="33">
          <cell r="B33">
            <v>20.083333333333332</v>
          </cell>
          <cell r="C33">
            <v>30.9</v>
          </cell>
          <cell r="D33">
            <v>12</v>
          </cell>
          <cell r="E33">
            <v>77.125</v>
          </cell>
          <cell r="F33">
            <v>97</v>
          </cell>
          <cell r="G33">
            <v>34</v>
          </cell>
          <cell r="H33">
            <v>9.3600000000000012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21.091666666666669</v>
          </cell>
          <cell r="C34">
            <v>31.7</v>
          </cell>
          <cell r="D34">
            <v>12.4</v>
          </cell>
          <cell r="E34">
            <v>74.583333333333329</v>
          </cell>
          <cell r="F34">
            <v>98</v>
          </cell>
          <cell r="G34">
            <v>28</v>
          </cell>
          <cell r="H34">
            <v>9.3600000000000012</v>
          </cell>
          <cell r="I34" t="str">
            <v>SE</v>
          </cell>
          <cell r="J34">
            <v>18.720000000000002</v>
          </cell>
          <cell r="K34">
            <v>0.2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13.91764705882353</v>
          </cell>
          <cell r="C5">
            <v>17.2</v>
          </cell>
          <cell r="D5">
            <v>10.9</v>
          </cell>
          <cell r="E5">
            <v>81.352941176470594</v>
          </cell>
          <cell r="F5">
            <v>97</v>
          </cell>
          <cell r="G5">
            <v>62</v>
          </cell>
          <cell r="H5">
            <v>9</v>
          </cell>
          <cell r="I5" t="str">
            <v>SO</v>
          </cell>
          <cell r="J5">
            <v>29.16</v>
          </cell>
          <cell r="K5">
            <v>0</v>
          </cell>
        </row>
        <row r="6">
          <cell r="B6">
            <v>12.454166666666667</v>
          </cell>
          <cell r="C6">
            <v>18.3</v>
          </cell>
          <cell r="D6">
            <v>8.3000000000000007</v>
          </cell>
          <cell r="E6">
            <v>86.291666666666671</v>
          </cell>
          <cell r="F6">
            <v>98</v>
          </cell>
          <cell r="G6">
            <v>60</v>
          </cell>
          <cell r="H6">
            <v>7.2</v>
          </cell>
          <cell r="I6" t="str">
            <v>SO</v>
          </cell>
          <cell r="J6">
            <v>20.88</v>
          </cell>
          <cell r="K6">
            <v>0</v>
          </cell>
        </row>
        <row r="7">
          <cell r="B7">
            <v>15.337499999999999</v>
          </cell>
          <cell r="C7">
            <v>25.4</v>
          </cell>
          <cell r="D7">
            <v>8.5</v>
          </cell>
          <cell r="E7">
            <v>84.375</v>
          </cell>
          <cell r="F7">
            <v>99</v>
          </cell>
          <cell r="G7">
            <v>52</v>
          </cell>
          <cell r="H7">
            <v>14.4</v>
          </cell>
          <cell r="I7" t="str">
            <v>SO</v>
          </cell>
          <cell r="J7">
            <v>34.92</v>
          </cell>
          <cell r="K7">
            <v>0</v>
          </cell>
        </row>
        <row r="8">
          <cell r="B8">
            <v>21.775000000000002</v>
          </cell>
          <cell r="C8">
            <v>29.8</v>
          </cell>
          <cell r="D8">
            <v>16.600000000000001</v>
          </cell>
          <cell r="E8">
            <v>80.958333333333329</v>
          </cell>
          <cell r="F8">
            <v>97</v>
          </cell>
          <cell r="G8">
            <v>53</v>
          </cell>
          <cell r="H8">
            <v>21.96</v>
          </cell>
          <cell r="I8" t="str">
            <v>SO</v>
          </cell>
          <cell r="J8">
            <v>43.56</v>
          </cell>
          <cell r="K8">
            <v>0</v>
          </cell>
        </row>
        <row r="9">
          <cell r="B9">
            <v>23.262499999999999</v>
          </cell>
          <cell r="C9">
            <v>28.9</v>
          </cell>
          <cell r="D9">
            <v>19.899999999999999</v>
          </cell>
          <cell r="E9">
            <v>88.041666666666671</v>
          </cell>
          <cell r="F9">
            <v>98</v>
          </cell>
          <cell r="G9">
            <v>63</v>
          </cell>
          <cell r="H9">
            <v>11.520000000000001</v>
          </cell>
          <cell r="I9" t="str">
            <v>SO</v>
          </cell>
          <cell r="J9">
            <v>32.4</v>
          </cell>
          <cell r="K9">
            <v>3</v>
          </cell>
        </row>
        <row r="10">
          <cell r="B10">
            <v>22.729166666666671</v>
          </cell>
          <cell r="C10">
            <v>27.9</v>
          </cell>
          <cell r="D10">
            <v>20.2</v>
          </cell>
          <cell r="E10">
            <v>86.708333333333329</v>
          </cell>
          <cell r="F10">
            <v>97</v>
          </cell>
          <cell r="G10">
            <v>64</v>
          </cell>
          <cell r="H10">
            <v>9</v>
          </cell>
          <cell r="I10" t="str">
            <v>SO</v>
          </cell>
          <cell r="J10">
            <v>27.36</v>
          </cell>
          <cell r="K10">
            <v>5.8000000000000007</v>
          </cell>
        </row>
        <row r="11">
          <cell r="B11">
            <v>23.058333333333326</v>
          </cell>
          <cell r="C11">
            <v>28</v>
          </cell>
          <cell r="D11">
            <v>20.399999999999999</v>
          </cell>
          <cell r="E11">
            <v>87.416666666666671</v>
          </cell>
          <cell r="F11">
            <v>98</v>
          </cell>
          <cell r="G11">
            <v>65</v>
          </cell>
          <cell r="H11">
            <v>18.720000000000002</v>
          </cell>
          <cell r="I11" t="str">
            <v>SO</v>
          </cell>
          <cell r="J11">
            <v>44.28</v>
          </cell>
          <cell r="K11">
            <v>0</v>
          </cell>
        </row>
        <row r="12">
          <cell r="B12">
            <v>21.758333333333336</v>
          </cell>
          <cell r="C12">
            <v>27.1</v>
          </cell>
          <cell r="D12">
            <v>16.100000000000001</v>
          </cell>
          <cell r="E12">
            <v>83</v>
          </cell>
          <cell r="F12">
            <v>97</v>
          </cell>
          <cell r="G12">
            <v>63</v>
          </cell>
          <cell r="H12">
            <v>24.48</v>
          </cell>
          <cell r="I12" t="str">
            <v>SO</v>
          </cell>
          <cell r="J12">
            <v>51.12</v>
          </cell>
          <cell r="K12">
            <v>9.7999999999999989</v>
          </cell>
        </row>
        <row r="13">
          <cell r="B13">
            <v>13.270833333333336</v>
          </cell>
          <cell r="C13">
            <v>16.899999999999999</v>
          </cell>
          <cell r="D13">
            <v>7.6</v>
          </cell>
          <cell r="E13">
            <v>70.916666666666671</v>
          </cell>
          <cell r="F13">
            <v>93</v>
          </cell>
          <cell r="G13">
            <v>37</v>
          </cell>
          <cell r="H13">
            <v>12.96</v>
          </cell>
          <cell r="I13" t="str">
            <v>SO</v>
          </cell>
          <cell r="J13">
            <v>37.800000000000004</v>
          </cell>
          <cell r="K13">
            <v>0</v>
          </cell>
        </row>
        <row r="14">
          <cell r="B14">
            <v>9.5749999999999993</v>
          </cell>
          <cell r="C14">
            <v>18.8</v>
          </cell>
          <cell r="D14">
            <v>2.8</v>
          </cell>
          <cell r="E14">
            <v>75.875</v>
          </cell>
          <cell r="F14">
            <v>98</v>
          </cell>
          <cell r="G14">
            <v>33</v>
          </cell>
          <cell r="H14">
            <v>5.7600000000000007</v>
          </cell>
          <cell r="I14" t="str">
            <v>SO</v>
          </cell>
          <cell r="J14">
            <v>17.28</v>
          </cell>
          <cell r="K14">
            <v>0</v>
          </cell>
        </row>
        <row r="15">
          <cell r="B15">
            <v>11.345833333333333</v>
          </cell>
          <cell r="C15">
            <v>21.3</v>
          </cell>
          <cell r="D15">
            <v>3.6</v>
          </cell>
          <cell r="E15">
            <v>74.125</v>
          </cell>
          <cell r="F15">
            <v>99</v>
          </cell>
          <cell r="G15">
            <v>33</v>
          </cell>
          <cell r="H15">
            <v>13.32</v>
          </cell>
          <cell r="I15" t="str">
            <v>SO</v>
          </cell>
          <cell r="J15">
            <v>27.36</v>
          </cell>
          <cell r="K15">
            <v>0</v>
          </cell>
        </row>
        <row r="16">
          <cell r="B16">
            <v>15.16666666666667</v>
          </cell>
          <cell r="C16">
            <v>21.8</v>
          </cell>
          <cell r="D16">
            <v>10.8</v>
          </cell>
          <cell r="E16">
            <v>86.75</v>
          </cell>
          <cell r="F16">
            <v>98</v>
          </cell>
          <cell r="G16">
            <v>66</v>
          </cell>
          <cell r="H16">
            <v>12.24</v>
          </cell>
          <cell r="I16" t="str">
            <v>SO</v>
          </cell>
          <cell r="J16">
            <v>34.92</v>
          </cell>
          <cell r="K16">
            <v>11.2</v>
          </cell>
        </row>
        <row r="17">
          <cell r="B17">
            <v>17.391666666666666</v>
          </cell>
          <cell r="C17">
            <v>19.399999999999999</v>
          </cell>
          <cell r="D17">
            <v>16.399999999999999</v>
          </cell>
          <cell r="E17">
            <v>97.125</v>
          </cell>
          <cell r="F17">
            <v>98</v>
          </cell>
          <cell r="G17">
            <v>92</v>
          </cell>
          <cell r="H17">
            <v>6.12</v>
          </cell>
          <cell r="I17" t="str">
            <v>SO</v>
          </cell>
          <cell r="J17">
            <v>13.32</v>
          </cell>
          <cell r="K17">
            <v>19</v>
          </cell>
        </row>
        <row r="18">
          <cell r="B18">
            <v>19.650000000000002</v>
          </cell>
          <cell r="C18">
            <v>24.9</v>
          </cell>
          <cell r="D18">
            <v>17.8</v>
          </cell>
          <cell r="E18">
            <v>91.5</v>
          </cell>
          <cell r="F18">
            <v>98</v>
          </cell>
          <cell r="G18">
            <v>68</v>
          </cell>
          <cell r="H18">
            <v>13.68</v>
          </cell>
          <cell r="I18" t="str">
            <v>SO</v>
          </cell>
          <cell r="J18">
            <v>27.36</v>
          </cell>
          <cell r="K18">
            <v>0.4</v>
          </cell>
        </row>
        <row r="19">
          <cell r="B19">
            <v>19.041666666666664</v>
          </cell>
          <cell r="C19">
            <v>25.1</v>
          </cell>
          <cell r="D19">
            <v>15.1</v>
          </cell>
          <cell r="E19">
            <v>86.958333333333329</v>
          </cell>
          <cell r="F19">
            <v>99</v>
          </cell>
          <cell r="G19">
            <v>59</v>
          </cell>
          <cell r="H19">
            <v>16.2</v>
          </cell>
          <cell r="I19" t="str">
            <v>SO</v>
          </cell>
          <cell r="J19">
            <v>33.840000000000003</v>
          </cell>
          <cell r="K19">
            <v>0.2</v>
          </cell>
        </row>
        <row r="20">
          <cell r="B20">
            <v>19.137499999999996</v>
          </cell>
          <cell r="C20">
            <v>27.2</v>
          </cell>
          <cell r="D20">
            <v>13.2</v>
          </cell>
          <cell r="E20">
            <v>79.208333333333329</v>
          </cell>
          <cell r="F20">
            <v>99</v>
          </cell>
          <cell r="G20">
            <v>40</v>
          </cell>
          <cell r="H20">
            <v>17.28</v>
          </cell>
          <cell r="I20" t="str">
            <v>SO</v>
          </cell>
          <cell r="J20">
            <v>35.28</v>
          </cell>
          <cell r="K20">
            <v>0</v>
          </cell>
        </row>
        <row r="21">
          <cell r="B21">
            <v>20.95</v>
          </cell>
          <cell r="C21">
            <v>29.3</v>
          </cell>
          <cell r="D21">
            <v>14.8</v>
          </cell>
          <cell r="E21">
            <v>72.083333333333329</v>
          </cell>
          <cell r="F21">
            <v>97</v>
          </cell>
          <cell r="G21">
            <v>33</v>
          </cell>
          <cell r="H21">
            <v>18.720000000000002</v>
          </cell>
          <cell r="I21" t="str">
            <v>SO</v>
          </cell>
          <cell r="J21">
            <v>42.12</v>
          </cell>
          <cell r="K21">
            <v>0</v>
          </cell>
        </row>
        <row r="22">
          <cell r="B22">
            <v>21.787499999999998</v>
          </cell>
          <cell r="C22">
            <v>29.5</v>
          </cell>
          <cell r="D22">
            <v>14.6</v>
          </cell>
          <cell r="E22">
            <v>68.416666666666671</v>
          </cell>
          <cell r="F22">
            <v>93</v>
          </cell>
          <cell r="G22">
            <v>36</v>
          </cell>
          <cell r="H22">
            <v>13.32</v>
          </cell>
          <cell r="I22" t="str">
            <v>SO</v>
          </cell>
          <cell r="J22">
            <v>33.840000000000003</v>
          </cell>
          <cell r="K22">
            <v>0</v>
          </cell>
        </row>
        <row r="23">
          <cell r="B23">
            <v>12.20833333333333</v>
          </cell>
          <cell r="C23">
            <v>22.1</v>
          </cell>
          <cell r="D23">
            <v>7.8</v>
          </cell>
          <cell r="E23">
            <v>85.75</v>
          </cell>
          <cell r="F23">
            <v>97</v>
          </cell>
          <cell r="G23">
            <v>69</v>
          </cell>
          <cell r="H23">
            <v>12.96</v>
          </cell>
          <cell r="I23" t="str">
            <v>SO</v>
          </cell>
          <cell r="J23">
            <v>33.840000000000003</v>
          </cell>
          <cell r="K23">
            <v>11.2</v>
          </cell>
        </row>
        <row r="24">
          <cell r="B24">
            <v>10.312499999999998</v>
          </cell>
          <cell r="C24">
            <v>19.7</v>
          </cell>
          <cell r="D24">
            <v>5.0999999999999996</v>
          </cell>
          <cell r="E24">
            <v>83.416666666666671</v>
          </cell>
          <cell r="F24">
            <v>98</v>
          </cell>
          <cell r="G24">
            <v>47</v>
          </cell>
          <cell r="H24">
            <v>8.64</v>
          </cell>
          <cell r="I24" t="str">
            <v>SO</v>
          </cell>
          <cell r="J24">
            <v>19.079999999999998</v>
          </cell>
          <cell r="K24">
            <v>0</v>
          </cell>
        </row>
        <row r="25">
          <cell r="B25">
            <v>15.900000000000004</v>
          </cell>
          <cell r="C25">
            <v>23.8</v>
          </cell>
          <cell r="D25">
            <v>9.1999999999999993</v>
          </cell>
          <cell r="E25">
            <v>87.041666666666671</v>
          </cell>
          <cell r="F25">
            <v>99</v>
          </cell>
          <cell r="G25">
            <v>61</v>
          </cell>
          <cell r="H25">
            <v>15.840000000000002</v>
          </cell>
          <cell r="I25" t="str">
            <v>SO</v>
          </cell>
          <cell r="J25">
            <v>29.16</v>
          </cell>
          <cell r="K25">
            <v>0</v>
          </cell>
        </row>
        <row r="26">
          <cell r="B26">
            <v>17.158333333333335</v>
          </cell>
          <cell r="C26">
            <v>25.8</v>
          </cell>
          <cell r="D26">
            <v>10.3</v>
          </cell>
          <cell r="E26">
            <v>83.083333333333329</v>
          </cell>
          <cell r="F26">
            <v>99</v>
          </cell>
          <cell r="G26">
            <v>46</v>
          </cell>
          <cell r="H26">
            <v>20.16</v>
          </cell>
          <cell r="I26" t="str">
            <v>SO</v>
          </cell>
          <cell r="J26">
            <v>43.56</v>
          </cell>
          <cell r="K26">
            <v>0.2</v>
          </cell>
        </row>
        <row r="27">
          <cell r="B27">
            <v>18.670833333333334</v>
          </cell>
          <cell r="C27">
            <v>26.6</v>
          </cell>
          <cell r="D27">
            <v>12.9</v>
          </cell>
          <cell r="E27">
            <v>75.875</v>
          </cell>
          <cell r="F27">
            <v>98</v>
          </cell>
          <cell r="G27">
            <v>37</v>
          </cell>
          <cell r="H27">
            <v>22.68</v>
          </cell>
          <cell r="I27" t="str">
            <v>SO</v>
          </cell>
          <cell r="J27">
            <v>45.72</v>
          </cell>
          <cell r="K27">
            <v>0</v>
          </cell>
        </row>
        <row r="28">
          <cell r="B28">
            <v>18.520833333333336</v>
          </cell>
          <cell r="C28">
            <v>26.7</v>
          </cell>
          <cell r="D28">
            <v>12</v>
          </cell>
          <cell r="E28">
            <v>76.416666666666671</v>
          </cell>
          <cell r="F28">
            <v>98</v>
          </cell>
          <cell r="G28">
            <v>43</v>
          </cell>
          <cell r="H28">
            <v>17.64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18.629166666666663</v>
          </cell>
          <cell r="C29">
            <v>26.7</v>
          </cell>
          <cell r="D29">
            <v>12.8</v>
          </cell>
          <cell r="E29">
            <v>71.5</v>
          </cell>
          <cell r="F29">
            <v>97</v>
          </cell>
          <cell r="G29">
            <v>28</v>
          </cell>
          <cell r="H29">
            <v>20.88</v>
          </cell>
          <cell r="I29" t="str">
            <v>SO</v>
          </cell>
          <cell r="J29">
            <v>39.24</v>
          </cell>
          <cell r="K29">
            <v>0</v>
          </cell>
        </row>
        <row r="30">
          <cell r="B30">
            <v>17.541666666666668</v>
          </cell>
          <cell r="C30">
            <v>26.5</v>
          </cell>
          <cell r="D30">
            <v>10</v>
          </cell>
          <cell r="E30">
            <v>70.541666666666671</v>
          </cell>
          <cell r="F30">
            <v>97</v>
          </cell>
          <cell r="G30">
            <v>29</v>
          </cell>
          <cell r="H30">
            <v>18.720000000000002</v>
          </cell>
          <cell r="I30" t="str">
            <v>SO</v>
          </cell>
          <cell r="J30">
            <v>39.24</v>
          </cell>
          <cell r="K30">
            <v>0</v>
          </cell>
        </row>
        <row r="31">
          <cell r="B31">
            <v>18.066666666666666</v>
          </cell>
          <cell r="C31">
            <v>27.4</v>
          </cell>
          <cell r="D31">
            <v>11.3</v>
          </cell>
          <cell r="E31">
            <v>70.416666666666671</v>
          </cell>
          <cell r="F31">
            <v>92</v>
          </cell>
          <cell r="G31">
            <v>29</v>
          </cell>
          <cell r="H31">
            <v>16.920000000000002</v>
          </cell>
          <cell r="I31" t="str">
            <v>SO</v>
          </cell>
          <cell r="J31">
            <v>32.04</v>
          </cell>
          <cell r="K31">
            <v>0</v>
          </cell>
        </row>
        <row r="32">
          <cell r="B32">
            <v>18.862499999999997</v>
          </cell>
          <cell r="C32">
            <v>27.4</v>
          </cell>
          <cell r="D32">
            <v>11.5</v>
          </cell>
          <cell r="E32">
            <v>71.541666666666671</v>
          </cell>
          <cell r="F32">
            <v>98</v>
          </cell>
          <cell r="G32">
            <v>32</v>
          </cell>
          <cell r="H32">
            <v>15.840000000000002</v>
          </cell>
          <cell r="I32" t="str">
            <v>SO</v>
          </cell>
          <cell r="J32">
            <v>32.4</v>
          </cell>
          <cell r="K32">
            <v>0</v>
          </cell>
        </row>
        <row r="33">
          <cell r="B33">
            <v>18.045833333333331</v>
          </cell>
          <cell r="C33">
            <v>24.8</v>
          </cell>
          <cell r="D33">
            <v>12.8</v>
          </cell>
          <cell r="E33">
            <v>75.208333333333329</v>
          </cell>
          <cell r="F33">
            <v>91</v>
          </cell>
          <cell r="G33">
            <v>49</v>
          </cell>
          <cell r="H33">
            <v>6.48</v>
          </cell>
          <cell r="I33" t="str">
            <v>SO</v>
          </cell>
          <cell r="J33">
            <v>16.2</v>
          </cell>
          <cell r="K33">
            <v>0</v>
          </cell>
        </row>
        <row r="34">
          <cell r="B34">
            <v>18.645833333333332</v>
          </cell>
          <cell r="C34">
            <v>29.2</v>
          </cell>
          <cell r="D34">
            <v>10.8</v>
          </cell>
          <cell r="E34">
            <v>73.375</v>
          </cell>
          <cell r="F34">
            <v>97</v>
          </cell>
          <cell r="G34">
            <v>26</v>
          </cell>
          <cell r="H34">
            <v>6.84</v>
          </cell>
          <cell r="I34" t="str">
            <v>SO</v>
          </cell>
          <cell r="J34">
            <v>17.64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19.491666666666664</v>
          </cell>
          <cell r="C5">
            <v>21.9</v>
          </cell>
          <cell r="D5">
            <v>17.3</v>
          </cell>
          <cell r="E5">
            <v>85.916666666666671</v>
          </cell>
          <cell r="F5">
            <v>94</v>
          </cell>
          <cell r="G5">
            <v>68</v>
          </cell>
          <cell r="H5">
            <v>16.2</v>
          </cell>
          <cell r="I5" t="str">
            <v>SO</v>
          </cell>
          <cell r="J5">
            <v>27.720000000000002</v>
          </cell>
          <cell r="K5">
            <v>0</v>
          </cell>
        </row>
        <row r="6">
          <cell r="B6">
            <v>18.270833333333329</v>
          </cell>
          <cell r="C6">
            <v>24</v>
          </cell>
          <cell r="D6">
            <v>13.8</v>
          </cell>
          <cell r="E6">
            <v>79.166666666666671</v>
          </cell>
          <cell r="F6">
            <v>96</v>
          </cell>
          <cell r="G6">
            <v>53</v>
          </cell>
          <cell r="H6">
            <v>10.08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20.416666666666668</v>
          </cell>
          <cell r="C7">
            <v>29.3</v>
          </cell>
          <cell r="D7">
            <v>13.2</v>
          </cell>
          <cell r="E7">
            <v>74.041666666666671</v>
          </cell>
          <cell r="F7">
            <v>96</v>
          </cell>
          <cell r="G7">
            <v>43</v>
          </cell>
          <cell r="H7">
            <v>9.7200000000000006</v>
          </cell>
          <cell r="I7" t="str">
            <v>NE</v>
          </cell>
          <cell r="J7">
            <v>19.8</v>
          </cell>
          <cell r="K7">
            <v>0</v>
          </cell>
        </row>
        <row r="8">
          <cell r="B8">
            <v>23.900000000000002</v>
          </cell>
          <cell r="C8">
            <v>32.799999999999997</v>
          </cell>
          <cell r="D8">
            <v>16.3</v>
          </cell>
          <cell r="E8">
            <v>70.583333333333329</v>
          </cell>
          <cell r="F8">
            <v>94</v>
          </cell>
          <cell r="G8">
            <v>38</v>
          </cell>
          <cell r="H8">
            <v>15.48</v>
          </cell>
          <cell r="I8" t="str">
            <v>NE</v>
          </cell>
          <cell r="J8">
            <v>36</v>
          </cell>
          <cell r="K8">
            <v>0</v>
          </cell>
        </row>
        <row r="9">
          <cell r="B9">
            <v>25.924999999999997</v>
          </cell>
          <cell r="C9">
            <v>33.1</v>
          </cell>
          <cell r="D9">
            <v>19.100000000000001</v>
          </cell>
          <cell r="E9">
            <v>66.125</v>
          </cell>
          <cell r="F9">
            <v>93</v>
          </cell>
          <cell r="G9">
            <v>34</v>
          </cell>
          <cell r="H9">
            <v>11.520000000000001</v>
          </cell>
          <cell r="I9" t="str">
            <v>N</v>
          </cell>
          <cell r="J9">
            <v>34.200000000000003</v>
          </cell>
          <cell r="K9">
            <v>0</v>
          </cell>
        </row>
        <row r="10">
          <cell r="B10">
            <v>26.154166666666665</v>
          </cell>
          <cell r="C10">
            <v>32.9</v>
          </cell>
          <cell r="D10">
            <v>19.8</v>
          </cell>
          <cell r="E10">
            <v>63.958333333333336</v>
          </cell>
          <cell r="F10">
            <v>91</v>
          </cell>
          <cell r="G10">
            <v>36</v>
          </cell>
          <cell r="H10">
            <v>8.64</v>
          </cell>
          <cell r="I10" t="str">
            <v>N</v>
          </cell>
          <cell r="J10">
            <v>24.48</v>
          </cell>
          <cell r="K10">
            <v>0</v>
          </cell>
        </row>
        <row r="11">
          <cell r="B11">
            <v>24.945833333333329</v>
          </cell>
          <cell r="C11">
            <v>32.200000000000003</v>
          </cell>
          <cell r="D11">
            <v>18.3</v>
          </cell>
          <cell r="E11">
            <v>65.416666666666671</v>
          </cell>
          <cell r="F11">
            <v>93</v>
          </cell>
          <cell r="G11">
            <v>34</v>
          </cell>
          <cell r="H11">
            <v>11.520000000000001</v>
          </cell>
          <cell r="I11" t="str">
            <v>NE</v>
          </cell>
          <cell r="J11">
            <v>25.56</v>
          </cell>
          <cell r="K11">
            <v>0</v>
          </cell>
        </row>
        <row r="12">
          <cell r="B12">
            <v>24.683333333333334</v>
          </cell>
          <cell r="C12">
            <v>32.5</v>
          </cell>
          <cell r="D12">
            <v>16.899999999999999</v>
          </cell>
          <cell r="E12">
            <v>63.083333333333336</v>
          </cell>
          <cell r="F12">
            <v>93</v>
          </cell>
          <cell r="G12">
            <v>31</v>
          </cell>
          <cell r="H12">
            <v>17.28</v>
          </cell>
          <cell r="I12" t="str">
            <v>NO</v>
          </cell>
          <cell r="J12">
            <v>45</v>
          </cell>
          <cell r="K12">
            <v>0</v>
          </cell>
        </row>
        <row r="13">
          <cell r="B13">
            <v>18.091666666666665</v>
          </cell>
          <cell r="C13">
            <v>25.3</v>
          </cell>
          <cell r="D13">
            <v>14.8</v>
          </cell>
          <cell r="E13">
            <v>81.208333333333329</v>
          </cell>
          <cell r="F13">
            <v>92</v>
          </cell>
          <cell r="G13">
            <v>58</v>
          </cell>
          <cell r="H13">
            <v>19.440000000000001</v>
          </cell>
          <cell r="I13" t="str">
            <v>SO</v>
          </cell>
          <cell r="J13">
            <v>36</v>
          </cell>
          <cell r="K13">
            <v>0.4</v>
          </cell>
        </row>
        <row r="14">
          <cell r="B14">
            <v>14.129166666666665</v>
          </cell>
          <cell r="C14">
            <v>20.7</v>
          </cell>
          <cell r="D14">
            <v>6.4</v>
          </cell>
          <cell r="E14">
            <v>68.291666666666671</v>
          </cell>
          <cell r="F14">
            <v>95</v>
          </cell>
          <cell r="G14">
            <v>29</v>
          </cell>
          <cell r="H14">
            <v>13.68</v>
          </cell>
          <cell r="I14" t="str">
            <v>SO</v>
          </cell>
          <cell r="J14">
            <v>21.96</v>
          </cell>
          <cell r="K14">
            <v>0</v>
          </cell>
        </row>
        <row r="15">
          <cell r="B15">
            <v>14.370833333333335</v>
          </cell>
          <cell r="C15">
            <v>26.8</v>
          </cell>
          <cell r="D15">
            <v>3.9</v>
          </cell>
          <cell r="E15">
            <v>67.458333333333329</v>
          </cell>
          <cell r="F15">
            <v>96</v>
          </cell>
          <cell r="G15">
            <v>32</v>
          </cell>
          <cell r="H15">
            <v>10.08</v>
          </cell>
          <cell r="I15" t="str">
            <v>SO</v>
          </cell>
          <cell r="J15">
            <v>18.720000000000002</v>
          </cell>
          <cell r="K15">
            <v>0</v>
          </cell>
        </row>
        <row r="16">
          <cell r="B16">
            <v>18.745833333333334</v>
          </cell>
          <cell r="C16">
            <v>23.7</v>
          </cell>
          <cell r="D16">
            <v>14.6</v>
          </cell>
          <cell r="E16">
            <v>72.625</v>
          </cell>
          <cell r="F16">
            <v>90</v>
          </cell>
          <cell r="G16">
            <v>52</v>
          </cell>
          <cell r="H16">
            <v>10.08</v>
          </cell>
          <cell r="I16" t="str">
            <v>SE</v>
          </cell>
          <cell r="J16">
            <v>31.319999999999997</v>
          </cell>
          <cell r="K16">
            <v>0</v>
          </cell>
        </row>
        <row r="17">
          <cell r="B17">
            <v>21.1875</v>
          </cell>
          <cell r="C17">
            <v>30.6</v>
          </cell>
          <cell r="D17">
            <v>13.7</v>
          </cell>
          <cell r="E17">
            <v>75.041666666666671</v>
          </cell>
          <cell r="F17">
            <v>96</v>
          </cell>
          <cell r="G17">
            <v>38</v>
          </cell>
          <cell r="H17">
            <v>11.16</v>
          </cell>
          <cell r="I17" t="str">
            <v>NE</v>
          </cell>
          <cell r="J17">
            <v>23.400000000000002</v>
          </cell>
          <cell r="K17">
            <v>0</v>
          </cell>
        </row>
        <row r="18">
          <cell r="B18">
            <v>22.274999999999995</v>
          </cell>
          <cell r="C18">
            <v>29.8</v>
          </cell>
          <cell r="D18">
            <v>15.1</v>
          </cell>
          <cell r="E18">
            <v>73</v>
          </cell>
          <cell r="F18">
            <v>95</v>
          </cell>
          <cell r="G18">
            <v>44</v>
          </cell>
          <cell r="H18">
            <v>16.920000000000002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21.837500000000002</v>
          </cell>
          <cell r="C19">
            <v>29.5</v>
          </cell>
          <cell r="D19">
            <v>14.4</v>
          </cell>
          <cell r="E19">
            <v>69.833333333333329</v>
          </cell>
          <cell r="F19">
            <v>95</v>
          </cell>
          <cell r="G19">
            <v>38</v>
          </cell>
          <cell r="H19">
            <v>13.68</v>
          </cell>
          <cell r="I19" t="str">
            <v>SE</v>
          </cell>
          <cell r="J19">
            <v>24.12</v>
          </cell>
          <cell r="K19">
            <v>0</v>
          </cell>
        </row>
        <row r="20">
          <cell r="B20">
            <v>21.258333333333333</v>
          </cell>
          <cell r="C20">
            <v>29.9</v>
          </cell>
          <cell r="D20">
            <v>13.3</v>
          </cell>
          <cell r="E20">
            <v>67.958333333333329</v>
          </cell>
          <cell r="F20">
            <v>96</v>
          </cell>
          <cell r="G20">
            <v>31</v>
          </cell>
          <cell r="H20">
            <v>16.559999999999999</v>
          </cell>
          <cell r="I20" t="str">
            <v>SE</v>
          </cell>
          <cell r="J20">
            <v>30.6</v>
          </cell>
          <cell r="K20">
            <v>0</v>
          </cell>
        </row>
        <row r="21">
          <cell r="B21">
            <v>21.945833333333336</v>
          </cell>
          <cell r="C21">
            <v>30.7</v>
          </cell>
          <cell r="D21">
            <v>13.6</v>
          </cell>
          <cell r="E21">
            <v>60.708333333333336</v>
          </cell>
          <cell r="F21">
            <v>93</v>
          </cell>
          <cell r="G21">
            <v>24</v>
          </cell>
          <cell r="H21">
            <v>13.68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22.145833333333332</v>
          </cell>
          <cell r="C22">
            <v>30.7</v>
          </cell>
          <cell r="D22">
            <v>14.1</v>
          </cell>
          <cell r="E22">
            <v>58.958333333333336</v>
          </cell>
          <cell r="F22">
            <v>91</v>
          </cell>
          <cell r="G22">
            <v>25</v>
          </cell>
          <cell r="H22">
            <v>11.879999999999999</v>
          </cell>
          <cell r="I22" t="str">
            <v>NE</v>
          </cell>
          <cell r="J22">
            <v>24.12</v>
          </cell>
          <cell r="K22">
            <v>0</v>
          </cell>
        </row>
        <row r="23">
          <cell r="B23">
            <v>23.212500000000006</v>
          </cell>
          <cell r="C23">
            <v>31</v>
          </cell>
          <cell r="D23">
            <v>14.9</v>
          </cell>
          <cell r="E23">
            <v>51.833333333333336</v>
          </cell>
          <cell r="F23">
            <v>88</v>
          </cell>
          <cell r="G23">
            <v>21</v>
          </cell>
          <cell r="H23">
            <v>11.16</v>
          </cell>
          <cell r="I23" t="str">
            <v>NE</v>
          </cell>
          <cell r="J23">
            <v>23.400000000000002</v>
          </cell>
          <cell r="K23">
            <v>0</v>
          </cell>
        </row>
        <row r="24">
          <cell r="B24">
            <v>18.037499999999998</v>
          </cell>
          <cell r="C24">
            <v>23.8</v>
          </cell>
          <cell r="D24">
            <v>14</v>
          </cell>
          <cell r="E24">
            <v>80.666666666666671</v>
          </cell>
          <cell r="F24">
            <v>93</v>
          </cell>
          <cell r="G24">
            <v>50</v>
          </cell>
          <cell r="H24">
            <v>14.4</v>
          </cell>
          <cell r="I24" t="str">
            <v>SO</v>
          </cell>
          <cell r="J24">
            <v>35.28</v>
          </cell>
          <cell r="K24">
            <v>0</v>
          </cell>
        </row>
        <row r="25">
          <cell r="B25">
            <v>19.341666666666665</v>
          </cell>
          <cell r="C25">
            <v>28.3</v>
          </cell>
          <cell r="D25">
            <v>13.1</v>
          </cell>
          <cell r="E25">
            <v>75.25</v>
          </cell>
          <cell r="F25">
            <v>97</v>
          </cell>
          <cell r="G25">
            <v>36</v>
          </cell>
          <cell r="H25">
            <v>9.7200000000000006</v>
          </cell>
          <cell r="I25" t="str">
            <v>SO</v>
          </cell>
          <cell r="J25">
            <v>19.8</v>
          </cell>
          <cell r="K25">
            <v>0</v>
          </cell>
        </row>
        <row r="26">
          <cell r="B26">
            <v>21.516666666666666</v>
          </cell>
          <cell r="C26">
            <v>28.4</v>
          </cell>
          <cell r="D26">
            <v>15.6</v>
          </cell>
          <cell r="E26">
            <v>59.875</v>
          </cell>
          <cell r="F26">
            <v>85</v>
          </cell>
          <cell r="G26">
            <v>32</v>
          </cell>
          <cell r="H26">
            <v>16.2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22.400000000000002</v>
          </cell>
          <cell r="C27">
            <v>29</v>
          </cell>
          <cell r="D27">
            <v>17.2</v>
          </cell>
          <cell r="E27">
            <v>56.958333333333336</v>
          </cell>
          <cell r="F27">
            <v>80</v>
          </cell>
          <cell r="G27">
            <v>32</v>
          </cell>
          <cell r="H27">
            <v>20.16</v>
          </cell>
          <cell r="I27" t="str">
            <v>L</v>
          </cell>
          <cell r="J27">
            <v>44.28</v>
          </cell>
          <cell r="K27">
            <v>0</v>
          </cell>
        </row>
        <row r="28">
          <cell r="B28">
            <v>22.208333333333329</v>
          </cell>
          <cell r="C28">
            <v>29</v>
          </cell>
          <cell r="D28">
            <v>15.9</v>
          </cell>
          <cell r="E28">
            <v>56.791666666666664</v>
          </cell>
          <cell r="F28">
            <v>81</v>
          </cell>
          <cell r="G28">
            <v>29</v>
          </cell>
          <cell r="H28">
            <v>16.559999999999999</v>
          </cell>
          <cell r="I28" t="str">
            <v>L</v>
          </cell>
          <cell r="J28">
            <v>31.319999999999997</v>
          </cell>
          <cell r="K28">
            <v>0</v>
          </cell>
        </row>
        <row r="29">
          <cell r="B29">
            <v>21.679166666666664</v>
          </cell>
          <cell r="C29">
            <v>28.3</v>
          </cell>
          <cell r="D29">
            <v>15.5</v>
          </cell>
          <cell r="E29">
            <v>50.958333333333336</v>
          </cell>
          <cell r="F29">
            <v>73</v>
          </cell>
          <cell r="G29">
            <v>25</v>
          </cell>
          <cell r="H29">
            <v>13.68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20.241666666666664</v>
          </cell>
          <cell r="C30">
            <v>28.4</v>
          </cell>
          <cell r="D30">
            <v>11.4</v>
          </cell>
          <cell r="E30">
            <v>58.083333333333336</v>
          </cell>
          <cell r="F30">
            <v>92</v>
          </cell>
          <cell r="G30">
            <v>30</v>
          </cell>
          <cell r="H30">
            <v>15.840000000000002</v>
          </cell>
          <cell r="I30" t="str">
            <v>NE</v>
          </cell>
          <cell r="J30">
            <v>34.56</v>
          </cell>
          <cell r="K30">
            <v>0</v>
          </cell>
        </row>
        <row r="31">
          <cell r="B31">
            <v>21.862499999999997</v>
          </cell>
          <cell r="C31">
            <v>28.5</v>
          </cell>
          <cell r="D31">
            <v>15.8</v>
          </cell>
          <cell r="E31">
            <v>55.75</v>
          </cell>
          <cell r="F31">
            <v>82</v>
          </cell>
          <cell r="G31">
            <v>28</v>
          </cell>
          <cell r="H31">
            <v>19.8</v>
          </cell>
          <cell r="I31" t="str">
            <v>NE</v>
          </cell>
          <cell r="J31">
            <v>41.4</v>
          </cell>
          <cell r="K31">
            <v>0</v>
          </cell>
        </row>
        <row r="32">
          <cell r="B32">
            <v>21.041666666666664</v>
          </cell>
          <cell r="C32">
            <v>29.7</v>
          </cell>
          <cell r="D32">
            <v>12.2</v>
          </cell>
          <cell r="E32">
            <v>55.708333333333336</v>
          </cell>
          <cell r="F32">
            <v>90</v>
          </cell>
          <cell r="G32">
            <v>22</v>
          </cell>
          <cell r="H32">
            <v>14.04</v>
          </cell>
          <cell r="I32" t="str">
            <v>SE</v>
          </cell>
          <cell r="J32">
            <v>27.720000000000002</v>
          </cell>
          <cell r="K32">
            <v>0</v>
          </cell>
        </row>
        <row r="33">
          <cell r="B33">
            <v>21.954166666666669</v>
          </cell>
          <cell r="C33">
            <v>28.6</v>
          </cell>
          <cell r="D33">
            <v>16.2</v>
          </cell>
          <cell r="E33">
            <v>56.458333333333336</v>
          </cell>
          <cell r="F33">
            <v>83</v>
          </cell>
          <cell r="G33">
            <v>28</v>
          </cell>
          <cell r="H33">
            <v>13.68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21.516666666666666</v>
          </cell>
          <cell r="C34">
            <v>29.1</v>
          </cell>
          <cell r="D34">
            <v>15.2</v>
          </cell>
          <cell r="E34">
            <v>62.5</v>
          </cell>
          <cell r="F34">
            <v>88</v>
          </cell>
          <cell r="G34">
            <v>32</v>
          </cell>
          <cell r="H34">
            <v>11.879999999999999</v>
          </cell>
          <cell r="I34" t="str">
            <v>NE</v>
          </cell>
          <cell r="J34">
            <v>19.440000000000001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11.950000000000001</v>
          </cell>
          <cell r="C5">
            <v>15.8</v>
          </cell>
          <cell r="D5">
            <v>9.4</v>
          </cell>
          <cell r="E5">
            <v>87.75</v>
          </cell>
          <cell r="F5">
            <v>92</v>
          </cell>
          <cell r="G5">
            <v>79</v>
          </cell>
          <cell r="H5">
            <v>17.28</v>
          </cell>
          <cell r="I5" t="str">
            <v>O</v>
          </cell>
          <cell r="J5">
            <v>32.4</v>
          </cell>
          <cell r="K5">
            <v>2.4000000000000004</v>
          </cell>
        </row>
        <row r="6">
          <cell r="B6">
            <v>11.129166666666665</v>
          </cell>
          <cell r="C6">
            <v>17.5</v>
          </cell>
          <cell r="D6">
            <v>8.1</v>
          </cell>
          <cell r="E6">
            <v>88.666666666666671</v>
          </cell>
          <cell r="F6">
            <v>92</v>
          </cell>
          <cell r="G6">
            <v>83</v>
          </cell>
          <cell r="H6">
            <v>10.44</v>
          </cell>
          <cell r="I6" t="str">
            <v>NO</v>
          </cell>
          <cell r="J6">
            <v>20.88</v>
          </cell>
          <cell r="K6">
            <v>0.2</v>
          </cell>
        </row>
        <row r="7">
          <cell r="B7">
            <v>15.533333333333331</v>
          </cell>
          <cell r="C7">
            <v>24.6</v>
          </cell>
          <cell r="D7">
            <v>9.9</v>
          </cell>
          <cell r="E7">
            <v>86.291666666666671</v>
          </cell>
          <cell r="F7">
            <v>91</v>
          </cell>
          <cell r="G7">
            <v>78</v>
          </cell>
          <cell r="H7">
            <v>22.32</v>
          </cell>
          <cell r="I7" t="str">
            <v>NO</v>
          </cell>
          <cell r="J7">
            <v>37.080000000000005</v>
          </cell>
          <cell r="K7">
            <v>0.4</v>
          </cell>
        </row>
        <row r="8">
          <cell r="B8">
            <v>21.841666666666672</v>
          </cell>
          <cell r="C8">
            <v>27.5</v>
          </cell>
          <cell r="D8">
            <v>17.8</v>
          </cell>
          <cell r="E8">
            <v>81.791666666666671</v>
          </cell>
          <cell r="F8">
            <v>87</v>
          </cell>
          <cell r="G8">
            <v>73</v>
          </cell>
          <cell r="H8">
            <v>18</v>
          </cell>
          <cell r="I8" t="str">
            <v>NO</v>
          </cell>
          <cell r="J8">
            <v>54.72</v>
          </cell>
          <cell r="K8">
            <v>0.2</v>
          </cell>
        </row>
        <row r="9">
          <cell r="B9">
            <v>23.483333333333334</v>
          </cell>
          <cell r="C9">
            <v>27.3</v>
          </cell>
          <cell r="D9">
            <v>21</v>
          </cell>
          <cell r="E9">
            <v>81.916666666666671</v>
          </cell>
          <cell r="F9">
            <v>87</v>
          </cell>
          <cell r="G9">
            <v>74</v>
          </cell>
          <cell r="H9">
            <v>21.240000000000002</v>
          </cell>
          <cell r="I9" t="str">
            <v>NO</v>
          </cell>
          <cell r="J9">
            <v>43.92</v>
          </cell>
          <cell r="K9">
            <v>12.2</v>
          </cell>
        </row>
        <row r="10">
          <cell r="B10">
            <v>22.266666666666669</v>
          </cell>
          <cell r="C10">
            <v>26.3</v>
          </cell>
          <cell r="D10">
            <v>19.399999999999999</v>
          </cell>
          <cell r="E10">
            <v>84.041666666666671</v>
          </cell>
          <cell r="F10">
            <v>88</v>
          </cell>
          <cell r="G10">
            <v>79</v>
          </cell>
          <cell r="H10">
            <v>16.2</v>
          </cell>
          <cell r="I10" t="str">
            <v>O</v>
          </cell>
          <cell r="J10">
            <v>39.96</v>
          </cell>
          <cell r="K10">
            <v>1.9999999999999998</v>
          </cell>
        </row>
        <row r="11">
          <cell r="B11">
            <v>22.283333333333335</v>
          </cell>
          <cell r="C11">
            <v>27.2</v>
          </cell>
          <cell r="D11">
            <v>20</v>
          </cell>
          <cell r="E11">
            <v>86.5</v>
          </cell>
          <cell r="F11">
            <v>91</v>
          </cell>
          <cell r="G11">
            <v>76</v>
          </cell>
          <cell r="H11">
            <v>16.920000000000002</v>
          </cell>
          <cell r="I11" t="str">
            <v>NO</v>
          </cell>
          <cell r="J11">
            <v>41.76</v>
          </cell>
          <cell r="K11">
            <v>0.2</v>
          </cell>
        </row>
        <row r="12">
          <cell r="B12">
            <v>21.174999999999997</v>
          </cell>
          <cell r="C12">
            <v>24.5</v>
          </cell>
          <cell r="D12">
            <v>15.2</v>
          </cell>
          <cell r="E12">
            <v>81.166666666666671</v>
          </cell>
          <cell r="F12">
            <v>87</v>
          </cell>
          <cell r="G12">
            <v>76</v>
          </cell>
          <cell r="H12">
            <v>23.040000000000003</v>
          </cell>
          <cell r="I12" t="str">
            <v>NO</v>
          </cell>
          <cell r="J12">
            <v>51.480000000000004</v>
          </cell>
          <cell r="K12">
            <v>52.2</v>
          </cell>
        </row>
        <row r="13">
          <cell r="B13">
            <v>11.516666666666667</v>
          </cell>
          <cell r="C13">
            <v>15.2</v>
          </cell>
          <cell r="D13">
            <v>8.9</v>
          </cell>
          <cell r="E13">
            <v>80.708333333333329</v>
          </cell>
          <cell r="F13">
            <v>89</v>
          </cell>
          <cell r="G13">
            <v>66</v>
          </cell>
          <cell r="H13">
            <v>20.16</v>
          </cell>
          <cell r="I13" t="str">
            <v>SO</v>
          </cell>
          <cell r="J13">
            <v>45</v>
          </cell>
          <cell r="K13">
            <v>1.4</v>
          </cell>
        </row>
        <row r="14">
          <cell r="B14">
            <v>10.524999999999999</v>
          </cell>
          <cell r="C14">
            <v>18.5</v>
          </cell>
          <cell r="D14">
            <v>4.8</v>
          </cell>
          <cell r="E14">
            <v>71.791666666666671</v>
          </cell>
          <cell r="F14">
            <v>81</v>
          </cell>
          <cell r="G14">
            <v>58</v>
          </cell>
          <cell r="H14">
            <v>8.64</v>
          </cell>
          <cell r="I14" t="str">
            <v>SO</v>
          </cell>
          <cell r="J14">
            <v>18</v>
          </cell>
          <cell r="K14">
            <v>0</v>
          </cell>
        </row>
        <row r="15">
          <cell r="B15">
            <v>12.095833333333331</v>
          </cell>
          <cell r="C15">
            <v>20.6</v>
          </cell>
          <cell r="D15">
            <v>6</v>
          </cell>
          <cell r="E15">
            <v>71.458333333333329</v>
          </cell>
          <cell r="F15">
            <v>81</v>
          </cell>
          <cell r="G15">
            <v>62</v>
          </cell>
          <cell r="H15">
            <v>19.079999999999998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14.458333333333337</v>
          </cell>
          <cell r="C16">
            <v>17.7</v>
          </cell>
          <cell r="D16">
            <v>11.8</v>
          </cell>
          <cell r="E16">
            <v>81.875</v>
          </cell>
          <cell r="F16">
            <v>88</v>
          </cell>
          <cell r="G16">
            <v>65</v>
          </cell>
          <cell r="H16">
            <v>16.2</v>
          </cell>
          <cell r="I16" t="str">
            <v>NO</v>
          </cell>
          <cell r="J16">
            <v>33.119999999999997</v>
          </cell>
          <cell r="K16">
            <v>9.2000000000000011</v>
          </cell>
        </row>
        <row r="17">
          <cell r="B17">
            <v>17.720833333333335</v>
          </cell>
          <cell r="C17">
            <v>21.1</v>
          </cell>
          <cell r="D17">
            <v>16</v>
          </cell>
          <cell r="E17">
            <v>90.25</v>
          </cell>
          <cell r="F17">
            <v>94</v>
          </cell>
          <cell r="G17">
            <v>88</v>
          </cell>
          <cell r="H17">
            <v>13.32</v>
          </cell>
          <cell r="I17" t="str">
            <v>NO</v>
          </cell>
          <cell r="J17">
            <v>22.68</v>
          </cell>
          <cell r="K17">
            <v>10.8</v>
          </cell>
        </row>
        <row r="18">
          <cell r="B18">
            <v>19.520833333333332</v>
          </cell>
          <cell r="C18">
            <v>24.5</v>
          </cell>
          <cell r="D18">
            <v>17.5</v>
          </cell>
          <cell r="E18">
            <v>89.208333333333329</v>
          </cell>
          <cell r="F18">
            <v>92</v>
          </cell>
          <cell r="G18">
            <v>81</v>
          </cell>
          <cell r="H18">
            <v>15.840000000000002</v>
          </cell>
          <cell r="I18" t="str">
            <v>NO</v>
          </cell>
          <cell r="J18">
            <v>29.880000000000003</v>
          </cell>
          <cell r="K18">
            <v>0.2</v>
          </cell>
        </row>
        <row r="19">
          <cell r="B19">
            <v>18.770833333333332</v>
          </cell>
          <cell r="C19">
            <v>23.7</v>
          </cell>
          <cell r="D19">
            <v>16.2</v>
          </cell>
          <cell r="E19">
            <v>86.458333333333329</v>
          </cell>
          <cell r="F19">
            <v>90</v>
          </cell>
          <cell r="G19">
            <v>79</v>
          </cell>
          <cell r="H19">
            <v>24.840000000000003</v>
          </cell>
          <cell r="I19" t="str">
            <v>NO</v>
          </cell>
          <cell r="J19">
            <v>47.88</v>
          </cell>
          <cell r="K19">
            <v>0</v>
          </cell>
        </row>
        <row r="20">
          <cell r="B20">
            <v>18.858333333333334</v>
          </cell>
          <cell r="C20">
            <v>25.6</v>
          </cell>
          <cell r="D20">
            <v>14.3</v>
          </cell>
          <cell r="E20">
            <v>80.208333333333329</v>
          </cell>
          <cell r="F20">
            <v>88</v>
          </cell>
          <cell r="G20">
            <v>66</v>
          </cell>
          <cell r="H20">
            <v>24.48</v>
          </cell>
          <cell r="I20" t="str">
            <v>NO</v>
          </cell>
          <cell r="J20">
            <v>46.440000000000005</v>
          </cell>
          <cell r="K20">
            <v>0.2</v>
          </cell>
        </row>
        <row r="21">
          <cell r="B21">
            <v>19.995833333333334</v>
          </cell>
          <cell r="C21">
            <v>28</v>
          </cell>
          <cell r="D21">
            <v>14.1</v>
          </cell>
          <cell r="E21">
            <v>72.833333333333329</v>
          </cell>
          <cell r="F21">
            <v>84</v>
          </cell>
          <cell r="G21">
            <v>56</v>
          </cell>
          <cell r="H21">
            <v>18</v>
          </cell>
          <cell r="I21" t="str">
            <v>NO</v>
          </cell>
          <cell r="J21">
            <v>49.32</v>
          </cell>
          <cell r="K21">
            <v>0</v>
          </cell>
        </row>
        <row r="22">
          <cell r="B22">
            <v>21.520833333333332</v>
          </cell>
          <cell r="C22">
            <v>27.5</v>
          </cell>
          <cell r="D22">
            <v>15.8</v>
          </cell>
          <cell r="E22">
            <v>68.416666666666671</v>
          </cell>
          <cell r="F22">
            <v>80</v>
          </cell>
          <cell r="G22">
            <v>57</v>
          </cell>
          <cell r="H22">
            <v>15.120000000000001</v>
          </cell>
          <cell r="I22" t="str">
            <v>NO</v>
          </cell>
          <cell r="J22">
            <v>41.76</v>
          </cell>
          <cell r="K22">
            <v>0</v>
          </cell>
        </row>
        <row r="23">
          <cell r="B23">
            <v>10.520833333333334</v>
          </cell>
          <cell r="C23">
            <v>22.1</v>
          </cell>
          <cell r="D23">
            <v>5.8</v>
          </cell>
          <cell r="E23">
            <v>81.875</v>
          </cell>
          <cell r="F23">
            <v>87</v>
          </cell>
          <cell r="G23">
            <v>66</v>
          </cell>
          <cell r="H23">
            <v>21.6</v>
          </cell>
          <cell r="I23" t="str">
            <v>SO</v>
          </cell>
          <cell r="J23">
            <v>48.96</v>
          </cell>
          <cell r="K23">
            <v>20.599999999999998</v>
          </cell>
        </row>
        <row r="24">
          <cell r="B24">
            <v>10.970833333333333</v>
          </cell>
          <cell r="C24">
            <v>21.1</v>
          </cell>
          <cell r="D24">
            <v>4.9000000000000004</v>
          </cell>
          <cell r="E24">
            <v>81.208333333333329</v>
          </cell>
          <cell r="F24">
            <v>87</v>
          </cell>
          <cell r="G24">
            <v>65</v>
          </cell>
          <cell r="H24">
            <v>9.7200000000000006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14.9</v>
          </cell>
          <cell r="C25">
            <v>21.3</v>
          </cell>
          <cell r="D25">
            <v>10.6</v>
          </cell>
          <cell r="E25">
            <v>85.208333333333329</v>
          </cell>
          <cell r="F25">
            <v>91</v>
          </cell>
          <cell r="G25">
            <v>75</v>
          </cell>
          <cell r="H25">
            <v>23.040000000000003</v>
          </cell>
          <cell r="I25" t="str">
            <v>NO</v>
          </cell>
          <cell r="J25">
            <v>42.12</v>
          </cell>
          <cell r="K25">
            <v>0.2</v>
          </cell>
        </row>
        <row r="26">
          <cell r="B26">
            <v>17.333333333333332</v>
          </cell>
          <cell r="C26">
            <v>24.7</v>
          </cell>
          <cell r="D26">
            <v>13.1</v>
          </cell>
          <cell r="E26">
            <v>80.875</v>
          </cell>
          <cell r="F26">
            <v>89</v>
          </cell>
          <cell r="G26">
            <v>66</v>
          </cell>
          <cell r="H26">
            <v>20.88</v>
          </cell>
          <cell r="I26" t="str">
            <v>NO</v>
          </cell>
          <cell r="J26">
            <v>47.519999999999996</v>
          </cell>
          <cell r="K26">
            <v>0.4</v>
          </cell>
        </row>
        <row r="27">
          <cell r="B27">
            <v>18.295833333333334</v>
          </cell>
          <cell r="C27">
            <v>25.5</v>
          </cell>
          <cell r="D27">
            <v>13.3</v>
          </cell>
          <cell r="E27">
            <v>75.625</v>
          </cell>
          <cell r="F27">
            <v>86</v>
          </cell>
          <cell r="G27">
            <v>58</v>
          </cell>
          <cell r="H27">
            <v>23.400000000000002</v>
          </cell>
          <cell r="I27" t="str">
            <v>NO</v>
          </cell>
          <cell r="J27">
            <v>50.4</v>
          </cell>
          <cell r="K27">
            <v>0</v>
          </cell>
        </row>
        <row r="28">
          <cell r="B28">
            <v>18.316666666666666</v>
          </cell>
          <cell r="C28">
            <v>25.5</v>
          </cell>
          <cell r="D28">
            <v>13</v>
          </cell>
          <cell r="E28">
            <v>72.833333333333329</v>
          </cell>
          <cell r="F28">
            <v>81</v>
          </cell>
          <cell r="G28">
            <v>62</v>
          </cell>
          <cell r="H28">
            <v>20.16</v>
          </cell>
          <cell r="I28" t="str">
            <v>NO</v>
          </cell>
          <cell r="J28">
            <v>35.28</v>
          </cell>
          <cell r="K28">
            <v>0</v>
          </cell>
        </row>
        <row r="29">
          <cell r="B29">
            <v>18.004166666666674</v>
          </cell>
          <cell r="C29">
            <v>25.5</v>
          </cell>
          <cell r="D29">
            <v>12.7</v>
          </cell>
          <cell r="E29">
            <v>72.208333333333329</v>
          </cell>
          <cell r="F29">
            <v>83</v>
          </cell>
          <cell r="G29">
            <v>53</v>
          </cell>
          <cell r="H29">
            <v>20.88</v>
          </cell>
          <cell r="I29" t="str">
            <v>NO</v>
          </cell>
          <cell r="J29">
            <v>42.12</v>
          </cell>
          <cell r="K29">
            <v>0.2</v>
          </cell>
        </row>
        <row r="30">
          <cell r="B30">
            <v>16.887499999999999</v>
          </cell>
          <cell r="C30">
            <v>25</v>
          </cell>
          <cell r="D30">
            <v>11.1</v>
          </cell>
          <cell r="E30">
            <v>70.25</v>
          </cell>
          <cell r="F30">
            <v>81</v>
          </cell>
          <cell r="G30">
            <v>54</v>
          </cell>
          <cell r="H30">
            <v>20.88</v>
          </cell>
          <cell r="I30" t="str">
            <v>NO</v>
          </cell>
          <cell r="J30">
            <v>43.2</v>
          </cell>
          <cell r="K30">
            <v>0</v>
          </cell>
        </row>
        <row r="31">
          <cell r="B31">
            <v>17.983333333333331</v>
          </cell>
          <cell r="C31">
            <v>25.8</v>
          </cell>
          <cell r="D31">
            <v>12.8</v>
          </cell>
          <cell r="E31">
            <v>69.833333333333329</v>
          </cell>
          <cell r="F31">
            <v>79</v>
          </cell>
          <cell r="G31">
            <v>55</v>
          </cell>
          <cell r="H31">
            <v>17.64</v>
          </cell>
          <cell r="I31" t="str">
            <v>NO</v>
          </cell>
          <cell r="J31">
            <v>37.800000000000004</v>
          </cell>
          <cell r="K31">
            <v>0</v>
          </cell>
        </row>
        <row r="32">
          <cell r="B32">
            <v>19.029166666666665</v>
          </cell>
          <cell r="C32">
            <v>25.4</v>
          </cell>
          <cell r="D32">
            <v>14.9</v>
          </cell>
          <cell r="E32">
            <v>69.416666666666671</v>
          </cell>
          <cell r="F32">
            <v>80</v>
          </cell>
          <cell r="G32">
            <v>55</v>
          </cell>
          <cell r="H32">
            <v>19.079999999999998</v>
          </cell>
          <cell r="I32" t="str">
            <v>NO</v>
          </cell>
          <cell r="J32">
            <v>41.4</v>
          </cell>
          <cell r="K32">
            <v>0</v>
          </cell>
        </row>
        <row r="33">
          <cell r="B33">
            <v>19.491666666666667</v>
          </cell>
          <cell r="C33">
            <v>24.7</v>
          </cell>
          <cell r="D33">
            <v>17.3</v>
          </cell>
          <cell r="E33">
            <v>66</v>
          </cell>
          <cell r="F33">
            <v>72</v>
          </cell>
          <cell r="G33">
            <v>59</v>
          </cell>
          <cell r="H33">
            <v>11.520000000000001</v>
          </cell>
          <cell r="I33" t="str">
            <v>NO</v>
          </cell>
          <cell r="J33">
            <v>19.440000000000001</v>
          </cell>
          <cell r="K33">
            <v>0</v>
          </cell>
        </row>
        <row r="34">
          <cell r="B34">
            <v>20.575000000000003</v>
          </cell>
          <cell r="C34">
            <v>27.7</v>
          </cell>
          <cell r="D34">
            <v>16</v>
          </cell>
          <cell r="E34">
            <v>66.375</v>
          </cell>
          <cell r="F34">
            <v>75</v>
          </cell>
          <cell r="G34">
            <v>48</v>
          </cell>
          <cell r="H34">
            <v>9.3600000000000012</v>
          </cell>
          <cell r="I34" t="str">
            <v>NO</v>
          </cell>
          <cell r="J34">
            <v>19.079999999999998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15.2125</v>
          </cell>
          <cell r="C5">
            <v>20.8</v>
          </cell>
          <cell r="D5">
            <v>10.6</v>
          </cell>
          <cell r="E5">
            <v>80.75</v>
          </cell>
          <cell r="F5">
            <v>92</v>
          </cell>
          <cell r="G5">
            <v>57</v>
          </cell>
          <cell r="H5">
            <v>7.5600000000000005</v>
          </cell>
          <cell r="I5" t="str">
            <v>SO</v>
          </cell>
          <cell r="J5">
            <v>19.079999999999998</v>
          </cell>
          <cell r="K5">
            <v>0</v>
          </cell>
        </row>
        <row r="6">
          <cell r="B6">
            <v>15.229166666666664</v>
          </cell>
          <cell r="C6">
            <v>23.8</v>
          </cell>
          <cell r="D6">
            <v>9.5</v>
          </cell>
          <cell r="E6">
            <v>78.041666666666671</v>
          </cell>
          <cell r="F6">
            <v>90</v>
          </cell>
          <cell r="G6">
            <v>54</v>
          </cell>
          <cell r="H6">
            <v>8.64</v>
          </cell>
          <cell r="I6" t="str">
            <v>SE</v>
          </cell>
          <cell r="J6">
            <v>15.120000000000001</v>
          </cell>
          <cell r="K6">
            <v>0</v>
          </cell>
        </row>
        <row r="7">
          <cell r="B7">
            <v>20.37916666666667</v>
          </cell>
          <cell r="C7">
            <v>29.1</v>
          </cell>
          <cell r="D7">
            <v>13.6</v>
          </cell>
          <cell r="E7">
            <v>73.791666666666671</v>
          </cell>
          <cell r="F7">
            <v>89</v>
          </cell>
          <cell r="G7">
            <v>52</v>
          </cell>
          <cell r="H7">
            <v>15.48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25.612500000000001</v>
          </cell>
          <cell r="C8">
            <v>30.1</v>
          </cell>
          <cell r="D8">
            <v>22.2</v>
          </cell>
          <cell r="E8">
            <v>70.708333333333329</v>
          </cell>
          <cell r="F8">
            <v>81</v>
          </cell>
          <cell r="G8">
            <v>59</v>
          </cell>
          <cell r="H8">
            <v>16.920000000000002</v>
          </cell>
          <cell r="I8" t="str">
            <v>N</v>
          </cell>
          <cell r="J8">
            <v>40.32</v>
          </cell>
          <cell r="K8">
            <v>0</v>
          </cell>
        </row>
        <row r="9">
          <cell r="B9">
            <v>24.591666666666672</v>
          </cell>
          <cell r="C9">
            <v>29.7</v>
          </cell>
          <cell r="D9">
            <v>20.2</v>
          </cell>
          <cell r="E9">
            <v>77.375</v>
          </cell>
          <cell r="F9">
            <v>89</v>
          </cell>
          <cell r="G9">
            <v>63</v>
          </cell>
          <cell r="H9">
            <v>14.76</v>
          </cell>
          <cell r="I9" t="str">
            <v>NO</v>
          </cell>
          <cell r="J9">
            <v>33.840000000000003</v>
          </cell>
          <cell r="K9">
            <v>0</v>
          </cell>
        </row>
        <row r="10">
          <cell r="B10">
            <v>22.333333333333329</v>
          </cell>
          <cell r="C10">
            <v>25.6</v>
          </cell>
          <cell r="D10">
            <v>20.6</v>
          </cell>
          <cell r="E10">
            <v>85.833333333333329</v>
          </cell>
          <cell r="F10">
            <v>92</v>
          </cell>
          <cell r="G10">
            <v>74</v>
          </cell>
          <cell r="H10">
            <v>11.16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22.808333333333337</v>
          </cell>
          <cell r="C11">
            <v>29.7</v>
          </cell>
          <cell r="D11">
            <v>18.899999999999999</v>
          </cell>
          <cell r="E11">
            <v>87.125</v>
          </cell>
          <cell r="F11">
            <v>94</v>
          </cell>
          <cell r="G11">
            <v>73</v>
          </cell>
          <cell r="H11">
            <v>16.2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23.887500000000003</v>
          </cell>
          <cell r="C12">
            <v>26.5</v>
          </cell>
          <cell r="D12">
            <v>19.2</v>
          </cell>
          <cell r="E12">
            <v>81.541666666666671</v>
          </cell>
          <cell r="F12">
            <v>88</v>
          </cell>
          <cell r="G12">
            <v>74</v>
          </cell>
          <cell r="H12">
            <v>16.559999999999999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15.379166666666665</v>
          </cell>
          <cell r="C13">
            <v>19.2</v>
          </cell>
          <cell r="D13">
            <v>12</v>
          </cell>
          <cell r="E13">
            <v>71.458333333333329</v>
          </cell>
          <cell r="F13">
            <v>87</v>
          </cell>
          <cell r="G13">
            <v>46</v>
          </cell>
          <cell r="H13">
            <v>19.440000000000001</v>
          </cell>
          <cell r="I13" t="str">
            <v>S</v>
          </cell>
          <cell r="J13">
            <v>37.440000000000005</v>
          </cell>
          <cell r="K13">
            <v>0</v>
          </cell>
        </row>
        <row r="14">
          <cell r="B14">
            <v>12.595833333333331</v>
          </cell>
          <cell r="C14">
            <v>21.5</v>
          </cell>
          <cell r="D14">
            <v>6.4</v>
          </cell>
          <cell r="E14">
            <v>71.958333333333329</v>
          </cell>
          <cell r="F14">
            <v>89</v>
          </cell>
          <cell r="G14">
            <v>40</v>
          </cell>
          <cell r="H14">
            <v>9.7200000000000006</v>
          </cell>
          <cell r="I14" t="str">
            <v>SE</v>
          </cell>
          <cell r="J14">
            <v>19.8</v>
          </cell>
          <cell r="K14">
            <v>0</v>
          </cell>
        </row>
        <row r="15">
          <cell r="B15">
            <v>15.070833333333333</v>
          </cell>
          <cell r="C15">
            <v>24.9</v>
          </cell>
          <cell r="D15">
            <v>6.7</v>
          </cell>
          <cell r="E15">
            <v>70.166666666666671</v>
          </cell>
          <cell r="F15">
            <v>87</v>
          </cell>
          <cell r="G15">
            <v>43</v>
          </cell>
          <cell r="H15">
            <v>7.9200000000000008</v>
          </cell>
          <cell r="I15" t="str">
            <v>NE</v>
          </cell>
          <cell r="J15">
            <v>20.52</v>
          </cell>
          <cell r="K15">
            <v>0</v>
          </cell>
        </row>
        <row r="16">
          <cell r="B16">
            <v>19.487500000000001</v>
          </cell>
          <cell r="C16">
            <v>24.1</v>
          </cell>
          <cell r="D16">
            <v>16.100000000000001</v>
          </cell>
          <cell r="E16">
            <v>78.958333333333329</v>
          </cell>
          <cell r="F16">
            <v>86</v>
          </cell>
          <cell r="G16">
            <v>62</v>
          </cell>
          <cell r="H16">
            <v>6.12</v>
          </cell>
          <cell r="I16" t="str">
            <v>N</v>
          </cell>
          <cell r="J16">
            <v>15.840000000000002</v>
          </cell>
          <cell r="K16">
            <v>0.2</v>
          </cell>
        </row>
        <row r="17">
          <cell r="B17">
            <v>21.879166666666674</v>
          </cell>
          <cell r="C17">
            <v>26.6</v>
          </cell>
          <cell r="D17">
            <v>19.8</v>
          </cell>
          <cell r="E17">
            <v>86.041666666666671</v>
          </cell>
          <cell r="F17">
            <v>92</v>
          </cell>
          <cell r="G17">
            <v>73</v>
          </cell>
          <cell r="H17">
            <v>3.24</v>
          </cell>
          <cell r="I17" t="str">
            <v>NE</v>
          </cell>
          <cell r="J17">
            <v>9.7200000000000006</v>
          </cell>
          <cell r="K17">
            <v>0</v>
          </cell>
        </row>
        <row r="18">
          <cell r="B18">
            <v>23.858333333333334</v>
          </cell>
          <cell r="C18">
            <v>30.6</v>
          </cell>
          <cell r="D18">
            <v>18.8</v>
          </cell>
          <cell r="E18">
            <v>80.333333333333329</v>
          </cell>
          <cell r="F18">
            <v>92</v>
          </cell>
          <cell r="G18">
            <v>58</v>
          </cell>
          <cell r="H18">
            <v>7.5600000000000005</v>
          </cell>
          <cell r="I18" t="str">
            <v>SE</v>
          </cell>
          <cell r="J18">
            <v>18.720000000000002</v>
          </cell>
          <cell r="K18">
            <v>0</v>
          </cell>
        </row>
        <row r="19">
          <cell r="B19">
            <v>24.291666666666668</v>
          </cell>
          <cell r="C19">
            <v>31.5</v>
          </cell>
          <cell r="D19">
            <v>17.8</v>
          </cell>
          <cell r="E19">
            <v>74.875</v>
          </cell>
          <cell r="F19">
            <v>91</v>
          </cell>
          <cell r="G19">
            <v>50</v>
          </cell>
          <cell r="H19">
            <v>12.96</v>
          </cell>
          <cell r="I19" t="str">
            <v>NE</v>
          </cell>
          <cell r="J19">
            <v>28.44</v>
          </cell>
          <cell r="K19">
            <v>0</v>
          </cell>
        </row>
        <row r="20">
          <cell r="B20">
            <v>25.183333333333334</v>
          </cell>
          <cell r="C20">
            <v>31.8</v>
          </cell>
          <cell r="D20">
            <v>19.2</v>
          </cell>
          <cell r="E20">
            <v>67.125</v>
          </cell>
          <cell r="F20">
            <v>84</v>
          </cell>
          <cell r="G20">
            <v>47</v>
          </cell>
          <cell r="H20">
            <v>15.120000000000001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25.741666666666671</v>
          </cell>
          <cell r="C21">
            <v>31.6</v>
          </cell>
          <cell r="D21">
            <v>20.7</v>
          </cell>
          <cell r="E21">
            <v>64.958333333333329</v>
          </cell>
          <cell r="F21">
            <v>82</v>
          </cell>
          <cell r="G21">
            <v>40</v>
          </cell>
          <cell r="H21">
            <v>18.720000000000002</v>
          </cell>
          <cell r="I21" t="str">
            <v>N</v>
          </cell>
          <cell r="J21">
            <v>45.36</v>
          </cell>
          <cell r="K21">
            <v>0</v>
          </cell>
        </row>
        <row r="22">
          <cell r="B22">
            <v>24.695833333333329</v>
          </cell>
          <cell r="C22">
            <v>30.7</v>
          </cell>
          <cell r="D22">
            <v>20.399999999999999</v>
          </cell>
          <cell r="E22">
            <v>65.708333333333329</v>
          </cell>
          <cell r="F22">
            <v>77</v>
          </cell>
          <cell r="G22">
            <v>50</v>
          </cell>
          <cell r="H22">
            <v>13.32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13.541666666666666</v>
          </cell>
          <cell r="C23">
            <v>23.6</v>
          </cell>
          <cell r="D23">
            <v>11.3</v>
          </cell>
          <cell r="E23">
            <v>74.833333333333329</v>
          </cell>
          <cell r="F23">
            <v>85</v>
          </cell>
          <cell r="G23">
            <v>61</v>
          </cell>
          <cell r="H23">
            <v>24.12</v>
          </cell>
          <cell r="I23" t="str">
            <v>S</v>
          </cell>
          <cell r="J23">
            <v>46.440000000000005</v>
          </cell>
          <cell r="K23">
            <v>0</v>
          </cell>
        </row>
        <row r="24">
          <cell r="B24">
            <v>12.754166666666665</v>
          </cell>
          <cell r="C24">
            <v>20.2</v>
          </cell>
          <cell r="D24">
            <v>7.8</v>
          </cell>
          <cell r="E24">
            <v>74.833333333333329</v>
          </cell>
          <cell r="F24">
            <v>87</v>
          </cell>
          <cell r="G24">
            <v>52</v>
          </cell>
          <cell r="H24">
            <v>7.2</v>
          </cell>
          <cell r="I24" t="str">
            <v>S</v>
          </cell>
          <cell r="J24">
            <v>18</v>
          </cell>
          <cell r="K24">
            <v>0</v>
          </cell>
        </row>
        <row r="25">
          <cell r="B25">
            <v>16.858333333333331</v>
          </cell>
          <cell r="C25">
            <v>26.9</v>
          </cell>
          <cell r="D25">
            <v>10.4</v>
          </cell>
          <cell r="E25">
            <v>72.666666666666671</v>
          </cell>
          <cell r="F25">
            <v>87</v>
          </cell>
          <cell r="G25">
            <v>53</v>
          </cell>
          <cell r="H25">
            <v>5.7600000000000007</v>
          </cell>
          <cell r="I25" t="str">
            <v>S</v>
          </cell>
          <cell r="J25">
            <v>14.04</v>
          </cell>
          <cell r="K25">
            <v>0</v>
          </cell>
        </row>
        <row r="26">
          <cell r="B26">
            <v>20.812499999999996</v>
          </cell>
          <cell r="C26">
            <v>30.4</v>
          </cell>
          <cell r="D26">
            <v>12.3</v>
          </cell>
          <cell r="E26">
            <v>70.75</v>
          </cell>
          <cell r="F26">
            <v>91</v>
          </cell>
          <cell r="G26">
            <v>37</v>
          </cell>
          <cell r="H26">
            <v>14.04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23.458333333333332</v>
          </cell>
          <cell r="C27">
            <v>30.6</v>
          </cell>
          <cell r="D27">
            <v>16.600000000000001</v>
          </cell>
          <cell r="E27">
            <v>54.416666666666664</v>
          </cell>
          <cell r="F27">
            <v>71</v>
          </cell>
          <cell r="G27">
            <v>32</v>
          </cell>
          <cell r="H27">
            <v>16.559999999999999</v>
          </cell>
          <cell r="I27" t="str">
            <v>NE</v>
          </cell>
          <cell r="J27">
            <v>43.92</v>
          </cell>
          <cell r="K27">
            <v>0</v>
          </cell>
        </row>
        <row r="28">
          <cell r="B28">
            <v>23.587499999999995</v>
          </cell>
          <cell r="C28">
            <v>31.4</v>
          </cell>
          <cell r="D28">
            <v>16.600000000000001</v>
          </cell>
          <cell r="E28">
            <v>57.041666666666664</v>
          </cell>
          <cell r="F28">
            <v>76</v>
          </cell>
          <cell r="G28">
            <v>34</v>
          </cell>
          <cell r="H28">
            <v>11.520000000000001</v>
          </cell>
          <cell r="I28" t="str">
            <v>NE</v>
          </cell>
          <cell r="J28">
            <v>31.680000000000003</v>
          </cell>
          <cell r="K28">
            <v>0</v>
          </cell>
        </row>
        <row r="29">
          <cell r="B29">
            <v>22.675000000000001</v>
          </cell>
          <cell r="C29">
            <v>31.5</v>
          </cell>
          <cell r="D29">
            <v>15.2</v>
          </cell>
          <cell r="E29">
            <v>62.25</v>
          </cell>
          <cell r="F29">
            <v>84</v>
          </cell>
          <cell r="G29">
            <v>32</v>
          </cell>
          <cell r="H29">
            <v>18</v>
          </cell>
          <cell r="I29" t="str">
            <v>NE</v>
          </cell>
          <cell r="J29">
            <v>38.519999999999996</v>
          </cell>
          <cell r="K29">
            <v>0</v>
          </cell>
        </row>
        <row r="30">
          <cell r="B30">
            <v>22.608333333333331</v>
          </cell>
          <cell r="C30">
            <v>30.9</v>
          </cell>
          <cell r="D30">
            <v>14.5</v>
          </cell>
          <cell r="E30">
            <v>56.541666666666664</v>
          </cell>
          <cell r="F30">
            <v>80</v>
          </cell>
          <cell r="G30">
            <v>31</v>
          </cell>
          <cell r="H30">
            <v>15.48</v>
          </cell>
          <cell r="I30" t="str">
            <v>NE</v>
          </cell>
          <cell r="J30">
            <v>44.64</v>
          </cell>
          <cell r="K30">
            <v>0</v>
          </cell>
        </row>
        <row r="31">
          <cell r="B31">
            <v>23.024999999999995</v>
          </cell>
          <cell r="C31">
            <v>31.4</v>
          </cell>
          <cell r="D31">
            <v>15.3</v>
          </cell>
          <cell r="E31">
            <v>53.125</v>
          </cell>
          <cell r="F31">
            <v>73</v>
          </cell>
          <cell r="G31">
            <v>31</v>
          </cell>
          <cell r="H31">
            <v>13.68</v>
          </cell>
          <cell r="I31" t="str">
            <v>NE</v>
          </cell>
          <cell r="J31">
            <v>35.28</v>
          </cell>
          <cell r="K31">
            <v>0</v>
          </cell>
        </row>
        <row r="32">
          <cell r="B32">
            <v>22.304166666666664</v>
          </cell>
          <cell r="C32">
            <v>31.3</v>
          </cell>
          <cell r="D32">
            <v>14.7</v>
          </cell>
          <cell r="E32">
            <v>64.208333333333329</v>
          </cell>
          <cell r="F32">
            <v>85</v>
          </cell>
          <cell r="G32">
            <v>36</v>
          </cell>
          <cell r="H32">
            <v>9.3600000000000012</v>
          </cell>
          <cell r="I32" t="str">
            <v>NO</v>
          </cell>
          <cell r="J32">
            <v>21.240000000000002</v>
          </cell>
          <cell r="K32">
            <v>0</v>
          </cell>
        </row>
        <row r="33">
          <cell r="B33">
            <v>21.291666666666668</v>
          </cell>
          <cell r="C33">
            <v>30.6</v>
          </cell>
          <cell r="D33">
            <v>14.5</v>
          </cell>
          <cell r="E33">
            <v>71.125</v>
          </cell>
          <cell r="F33">
            <v>88</v>
          </cell>
          <cell r="G33">
            <v>38</v>
          </cell>
          <cell r="H33">
            <v>6.12</v>
          </cell>
          <cell r="I33" t="str">
            <v>NO</v>
          </cell>
          <cell r="J33">
            <v>12.24</v>
          </cell>
          <cell r="K33">
            <v>0</v>
          </cell>
        </row>
        <row r="34">
          <cell r="B34">
            <v>20.425000000000001</v>
          </cell>
          <cell r="C34">
            <v>25.9</v>
          </cell>
          <cell r="D34">
            <v>16.2</v>
          </cell>
          <cell r="E34">
            <v>78.916666666666671</v>
          </cell>
          <cell r="F34">
            <v>89</v>
          </cell>
          <cell r="G34">
            <v>62</v>
          </cell>
          <cell r="H34">
            <v>11.16</v>
          </cell>
          <cell r="I34" t="str">
            <v>S</v>
          </cell>
          <cell r="J34">
            <v>22.32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14.333333333333334</v>
          </cell>
          <cell r="C5">
            <v>21</v>
          </cell>
          <cell r="D5">
            <v>9.1999999999999993</v>
          </cell>
          <cell r="E5" t="str">
            <v>*</v>
          </cell>
          <cell r="F5" t="str">
            <v>*</v>
          </cell>
          <cell r="G5" t="str">
            <v>*</v>
          </cell>
          <cell r="H5">
            <v>11.520000000000001</v>
          </cell>
          <cell r="I5" t="str">
            <v>SO</v>
          </cell>
          <cell r="J5">
            <v>24.840000000000003</v>
          </cell>
          <cell r="K5">
            <v>0</v>
          </cell>
        </row>
        <row r="6">
          <cell r="B6">
            <v>13.870833333333332</v>
          </cell>
          <cell r="C6">
            <v>21.9</v>
          </cell>
          <cell r="D6">
            <v>9</v>
          </cell>
          <cell r="E6" t="str">
            <v>*</v>
          </cell>
          <cell r="F6">
            <v>9</v>
          </cell>
          <cell r="G6" t="str">
            <v>*</v>
          </cell>
          <cell r="H6">
            <v>7.2</v>
          </cell>
          <cell r="I6" t="str">
            <v>SE</v>
          </cell>
          <cell r="J6">
            <v>16.559999999999999</v>
          </cell>
          <cell r="K6">
            <v>0.2</v>
          </cell>
        </row>
        <row r="7">
          <cell r="B7">
            <v>17.420833333333334</v>
          </cell>
          <cell r="C7">
            <v>28.9</v>
          </cell>
          <cell r="D7">
            <v>8.6999999999999993</v>
          </cell>
          <cell r="E7">
            <v>12.2</v>
          </cell>
          <cell r="F7">
            <v>18</v>
          </cell>
          <cell r="G7">
            <v>10</v>
          </cell>
          <cell r="H7">
            <v>15.48</v>
          </cell>
          <cell r="I7" t="str">
            <v>N</v>
          </cell>
          <cell r="J7">
            <v>25.92</v>
          </cell>
          <cell r="K7">
            <v>0.2</v>
          </cell>
        </row>
        <row r="8">
          <cell r="B8">
            <v>23.383333333333336</v>
          </cell>
          <cell r="C8">
            <v>31.9</v>
          </cell>
          <cell r="D8">
            <v>17.600000000000001</v>
          </cell>
          <cell r="E8" t="str">
            <v>*</v>
          </cell>
          <cell r="F8">
            <v>14</v>
          </cell>
          <cell r="G8" t="str">
            <v>*</v>
          </cell>
          <cell r="H8">
            <v>19.440000000000001</v>
          </cell>
          <cell r="I8" t="str">
            <v>N</v>
          </cell>
          <cell r="J8">
            <v>39.6</v>
          </cell>
          <cell r="K8">
            <v>0</v>
          </cell>
        </row>
        <row r="9">
          <cell r="B9">
            <v>24.191666666666666</v>
          </cell>
          <cell r="C9">
            <v>31.4</v>
          </cell>
          <cell r="D9">
            <v>20</v>
          </cell>
          <cell r="E9">
            <v>50</v>
          </cell>
          <cell r="F9">
            <v>97</v>
          </cell>
          <cell r="G9">
            <v>16</v>
          </cell>
          <cell r="H9">
            <v>17.28</v>
          </cell>
          <cell r="I9" t="str">
            <v>O</v>
          </cell>
          <cell r="J9">
            <v>38.880000000000003</v>
          </cell>
          <cell r="K9">
            <v>5.4</v>
          </cell>
        </row>
        <row r="10">
          <cell r="B10">
            <v>23.916666666666661</v>
          </cell>
          <cell r="C10">
            <v>30.2</v>
          </cell>
          <cell r="D10">
            <v>20.100000000000001</v>
          </cell>
          <cell r="E10" t="str">
            <v>*</v>
          </cell>
          <cell r="F10">
            <v>7</v>
          </cell>
          <cell r="G10" t="str">
            <v>*</v>
          </cell>
          <cell r="H10">
            <v>16.920000000000002</v>
          </cell>
          <cell r="I10" t="str">
            <v>NO</v>
          </cell>
          <cell r="J10">
            <v>36.36</v>
          </cell>
          <cell r="K10">
            <v>1.4000000000000001</v>
          </cell>
        </row>
        <row r="11">
          <cell r="B11">
            <v>23.883333333333336</v>
          </cell>
          <cell r="C11">
            <v>31.3</v>
          </cell>
          <cell r="D11">
            <v>18.7</v>
          </cell>
          <cell r="E11" t="str">
            <v>*</v>
          </cell>
          <cell r="F11">
            <v>10</v>
          </cell>
          <cell r="G11" t="str">
            <v>*</v>
          </cell>
          <cell r="H11">
            <v>14.76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23.154166666666665</v>
          </cell>
          <cell r="C12">
            <v>30.9</v>
          </cell>
          <cell r="D12">
            <v>17.8</v>
          </cell>
          <cell r="E12">
            <v>46</v>
          </cell>
          <cell r="F12">
            <v>100</v>
          </cell>
          <cell r="G12">
            <v>11</v>
          </cell>
          <cell r="H12">
            <v>32.76</v>
          </cell>
          <cell r="I12" t="str">
            <v>O</v>
          </cell>
          <cell r="J12">
            <v>59.760000000000005</v>
          </cell>
          <cell r="K12">
            <v>50.6</v>
          </cell>
        </row>
        <row r="13">
          <cell r="B13">
            <v>14.962499999999999</v>
          </cell>
          <cell r="C13">
            <v>17.8</v>
          </cell>
          <cell r="D13">
            <v>9.5</v>
          </cell>
          <cell r="E13">
            <v>46.5</v>
          </cell>
          <cell r="F13">
            <v>100</v>
          </cell>
          <cell r="G13">
            <v>10</v>
          </cell>
          <cell r="H13">
            <v>16.559999999999999</v>
          </cell>
          <cell r="I13" t="str">
            <v>SE</v>
          </cell>
          <cell r="J13">
            <v>38.159999999999997</v>
          </cell>
          <cell r="K13">
            <v>5.6000000000000005</v>
          </cell>
        </row>
        <row r="14">
          <cell r="B14">
            <v>10.054166666666667</v>
          </cell>
          <cell r="C14">
            <v>18.8</v>
          </cell>
          <cell r="D14">
            <v>2.9</v>
          </cell>
          <cell r="E14">
            <v>54</v>
          </cell>
          <cell r="F14">
            <v>54</v>
          </cell>
          <cell r="G14" t="str">
            <v>*</v>
          </cell>
          <cell r="H14">
            <v>7.2</v>
          </cell>
          <cell r="I14" t="str">
            <v>L</v>
          </cell>
          <cell r="J14">
            <v>16.2</v>
          </cell>
          <cell r="K14">
            <v>0</v>
          </cell>
        </row>
        <row r="15">
          <cell r="B15">
            <v>12.225</v>
          </cell>
          <cell r="C15">
            <v>23.3</v>
          </cell>
          <cell r="D15">
            <v>2.7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10.08</v>
          </cell>
          <cell r="I15" t="str">
            <v>NE</v>
          </cell>
          <cell r="J15">
            <v>21.240000000000002</v>
          </cell>
          <cell r="K15">
            <v>0.2</v>
          </cell>
        </row>
        <row r="16">
          <cell r="B16">
            <v>15.887500000000001</v>
          </cell>
          <cell r="C16">
            <v>19.600000000000001</v>
          </cell>
          <cell r="D16">
            <v>12.7</v>
          </cell>
          <cell r="E16" t="str">
            <v>*</v>
          </cell>
          <cell r="F16">
            <v>10</v>
          </cell>
          <cell r="G16" t="str">
            <v>*</v>
          </cell>
          <cell r="H16">
            <v>14.04</v>
          </cell>
          <cell r="I16" t="str">
            <v>N</v>
          </cell>
          <cell r="J16">
            <v>24.48</v>
          </cell>
          <cell r="K16">
            <v>5.4000000000000012</v>
          </cell>
        </row>
        <row r="17">
          <cell r="B17">
            <v>19.704166666666662</v>
          </cell>
          <cell r="C17">
            <v>25.2</v>
          </cell>
          <cell r="D17">
            <v>17.100000000000001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6.84</v>
          </cell>
          <cell r="I17" t="str">
            <v>L</v>
          </cell>
          <cell r="J17">
            <v>13.68</v>
          </cell>
          <cell r="K17">
            <v>3.2</v>
          </cell>
        </row>
        <row r="18">
          <cell r="B18">
            <v>21.666666666666661</v>
          </cell>
          <cell r="C18">
            <v>27.4</v>
          </cell>
          <cell r="D18">
            <v>17.600000000000001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10.8</v>
          </cell>
          <cell r="I18" t="str">
            <v>NE</v>
          </cell>
          <cell r="J18">
            <v>21.96</v>
          </cell>
          <cell r="K18">
            <v>0</v>
          </cell>
        </row>
        <row r="19">
          <cell r="B19">
            <v>20.570833333333336</v>
          </cell>
          <cell r="C19">
            <v>27</v>
          </cell>
          <cell r="D19">
            <v>16.2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12.96</v>
          </cell>
          <cell r="I19" t="str">
            <v>NE</v>
          </cell>
          <cell r="J19">
            <v>33.840000000000003</v>
          </cell>
          <cell r="K19">
            <v>0</v>
          </cell>
        </row>
        <row r="20">
          <cell r="B20">
            <v>21.441666666666663</v>
          </cell>
          <cell r="C20">
            <v>30.1</v>
          </cell>
          <cell r="D20">
            <v>16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17.64</v>
          </cell>
          <cell r="I20" t="str">
            <v>N</v>
          </cell>
          <cell r="J20">
            <v>30.96</v>
          </cell>
          <cell r="K20">
            <v>0</v>
          </cell>
        </row>
        <row r="21">
          <cell r="B21">
            <v>22.420833333333334</v>
          </cell>
          <cell r="C21">
            <v>31.2</v>
          </cell>
          <cell r="D21">
            <v>16.100000000000001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16.2</v>
          </cell>
          <cell r="I21" t="str">
            <v>N</v>
          </cell>
          <cell r="J21">
            <v>33.840000000000003</v>
          </cell>
          <cell r="K21">
            <v>0</v>
          </cell>
        </row>
        <row r="22">
          <cell r="B22">
            <v>22.620833333333334</v>
          </cell>
          <cell r="C22">
            <v>31.6</v>
          </cell>
          <cell r="D22">
            <v>15.3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19.8</v>
          </cell>
          <cell r="I22" t="str">
            <v>O</v>
          </cell>
          <cell r="J22">
            <v>43.2</v>
          </cell>
          <cell r="K22">
            <v>0</v>
          </cell>
        </row>
        <row r="23">
          <cell r="B23">
            <v>14.054166666666665</v>
          </cell>
          <cell r="C23">
            <v>20.7</v>
          </cell>
          <cell r="D23">
            <v>10.1</v>
          </cell>
          <cell r="E23">
            <v>28.4</v>
          </cell>
          <cell r="F23">
            <v>94</v>
          </cell>
          <cell r="G23">
            <v>22</v>
          </cell>
          <cell r="H23">
            <v>16.2</v>
          </cell>
          <cell r="I23" t="str">
            <v>SE</v>
          </cell>
          <cell r="J23">
            <v>34.200000000000003</v>
          </cell>
          <cell r="K23">
            <v>10</v>
          </cell>
        </row>
        <row r="24">
          <cell r="B24">
            <v>11.775</v>
          </cell>
          <cell r="C24">
            <v>17.7</v>
          </cell>
          <cell r="D24">
            <v>7.2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9</v>
          </cell>
          <cell r="I24" t="str">
            <v>S</v>
          </cell>
          <cell r="J24">
            <v>19.079999999999998</v>
          </cell>
          <cell r="K24">
            <v>0.2</v>
          </cell>
        </row>
        <row r="25">
          <cell r="B25">
            <v>17.612500000000001</v>
          </cell>
          <cell r="C25">
            <v>26.2</v>
          </cell>
          <cell r="D25">
            <v>12.1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20.041666666666668</v>
          </cell>
          <cell r="C26">
            <v>27.8</v>
          </cell>
          <cell r="D26">
            <v>14.7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</v>
          </cell>
          <cell r="I26" t="str">
            <v>N</v>
          </cell>
          <cell r="J26">
            <v>37.440000000000005</v>
          </cell>
          <cell r="K26">
            <v>0</v>
          </cell>
        </row>
        <row r="27">
          <cell r="B27">
            <v>20.766666666666669</v>
          </cell>
          <cell r="C27">
            <v>28.7</v>
          </cell>
          <cell r="D27">
            <v>14.7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18.720000000000002</v>
          </cell>
          <cell r="I27" t="str">
            <v>N</v>
          </cell>
          <cell r="J27">
            <v>40.680000000000007</v>
          </cell>
          <cell r="K27">
            <v>0</v>
          </cell>
        </row>
        <row r="28">
          <cell r="B28">
            <v>21.329166666666666</v>
          </cell>
          <cell r="C28">
            <v>27.7</v>
          </cell>
          <cell r="D28">
            <v>17.2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19.079999999999998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>
            <v>21.462499999999995</v>
          </cell>
          <cell r="C29">
            <v>28.5</v>
          </cell>
          <cell r="D29">
            <v>15.8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17.28</v>
          </cell>
          <cell r="I29" t="str">
            <v>N</v>
          </cell>
          <cell r="J29">
            <v>33.119999999999997</v>
          </cell>
          <cell r="K29">
            <v>0</v>
          </cell>
        </row>
        <row r="30">
          <cell r="B30">
            <v>20.237500000000001</v>
          </cell>
          <cell r="C30">
            <v>27.7</v>
          </cell>
          <cell r="D30">
            <v>14</v>
          </cell>
          <cell r="E30" t="str">
            <v>*</v>
          </cell>
          <cell r="F30">
            <v>7</v>
          </cell>
          <cell r="G30" t="str">
            <v>*</v>
          </cell>
          <cell r="H30">
            <v>17.64</v>
          </cell>
          <cell r="I30" t="str">
            <v>N</v>
          </cell>
          <cell r="J30">
            <v>37.440000000000005</v>
          </cell>
          <cell r="K30">
            <v>0</v>
          </cell>
        </row>
        <row r="31">
          <cell r="B31">
            <v>20.329166666666666</v>
          </cell>
          <cell r="C31">
            <v>29.1</v>
          </cell>
          <cell r="D31">
            <v>14.5</v>
          </cell>
          <cell r="E31" t="str">
            <v>*</v>
          </cell>
          <cell r="F31">
            <v>8</v>
          </cell>
          <cell r="G31" t="str">
            <v>*</v>
          </cell>
          <cell r="H31">
            <v>17.28</v>
          </cell>
          <cell r="I31" t="str">
            <v>N</v>
          </cell>
          <cell r="J31">
            <v>31.680000000000003</v>
          </cell>
          <cell r="K31">
            <v>0</v>
          </cell>
        </row>
        <row r="32">
          <cell r="B32">
            <v>20.337499999999999</v>
          </cell>
          <cell r="C32">
            <v>28.6</v>
          </cell>
          <cell r="D32">
            <v>12.8</v>
          </cell>
          <cell r="E32" t="str">
            <v>*</v>
          </cell>
          <cell r="F32">
            <v>8</v>
          </cell>
          <cell r="G32" t="str">
            <v>*</v>
          </cell>
          <cell r="H32">
            <v>12.96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B33">
            <v>21.858333333333338</v>
          </cell>
          <cell r="C33">
            <v>28.5</v>
          </cell>
          <cell r="D33">
            <v>17.399999999999999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13.68</v>
          </cell>
          <cell r="I33" t="str">
            <v>N</v>
          </cell>
          <cell r="J33">
            <v>27.36</v>
          </cell>
          <cell r="K33">
            <v>0</v>
          </cell>
        </row>
        <row r="34">
          <cell r="B34">
            <v>21.170833333333334</v>
          </cell>
          <cell r="C34">
            <v>29.1</v>
          </cell>
          <cell r="D34">
            <v>15.7</v>
          </cell>
          <cell r="E34" t="str">
            <v>*</v>
          </cell>
          <cell r="F34" t="str">
            <v>*</v>
          </cell>
          <cell r="G34" t="str">
            <v>*</v>
          </cell>
          <cell r="H34">
            <v>5.7600000000000007</v>
          </cell>
          <cell r="I34" t="str">
            <v>L</v>
          </cell>
          <cell r="J34">
            <v>12.24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14.587500000000004</v>
          </cell>
          <cell r="C5">
            <v>19.3</v>
          </cell>
          <cell r="D5">
            <v>11.9</v>
          </cell>
          <cell r="E5">
            <v>87.875</v>
          </cell>
          <cell r="F5">
            <v>99</v>
          </cell>
          <cell r="G5">
            <v>61</v>
          </cell>
          <cell r="H5">
            <v>8.2799999999999994</v>
          </cell>
          <cell r="I5" t="str">
            <v>SO</v>
          </cell>
          <cell r="J5">
            <v>23.400000000000002</v>
          </cell>
          <cell r="K5">
            <v>0.2</v>
          </cell>
        </row>
        <row r="6">
          <cell r="B6">
            <v>15.129166666666665</v>
          </cell>
          <cell r="C6">
            <v>24.2</v>
          </cell>
          <cell r="D6">
            <v>8.1</v>
          </cell>
          <cell r="E6">
            <v>77.625</v>
          </cell>
          <cell r="F6">
            <v>98</v>
          </cell>
          <cell r="G6">
            <v>40</v>
          </cell>
          <cell r="H6">
            <v>2.16</v>
          </cell>
          <cell r="I6" t="str">
            <v>L</v>
          </cell>
          <cell r="J6">
            <v>19.440000000000001</v>
          </cell>
          <cell r="K6">
            <v>0.2</v>
          </cell>
        </row>
        <row r="7">
          <cell r="B7">
            <v>19.93333333333333</v>
          </cell>
          <cell r="C7">
            <v>29</v>
          </cell>
          <cell r="D7">
            <v>13.9</v>
          </cell>
          <cell r="E7">
            <v>73.291666666666671</v>
          </cell>
          <cell r="F7">
            <v>91</v>
          </cell>
          <cell r="G7">
            <v>48</v>
          </cell>
          <cell r="H7">
            <v>3.9600000000000004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23.083333333333332</v>
          </cell>
          <cell r="C8">
            <v>30.8</v>
          </cell>
          <cell r="D8">
            <v>17.3</v>
          </cell>
          <cell r="E8">
            <v>74.75</v>
          </cell>
          <cell r="F8">
            <v>93</v>
          </cell>
          <cell r="G8">
            <v>45</v>
          </cell>
          <cell r="H8">
            <v>13.32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23.379166666666666</v>
          </cell>
          <cell r="C9">
            <v>30.6</v>
          </cell>
          <cell r="D9">
            <v>18</v>
          </cell>
          <cell r="E9">
            <v>81.708333333333329</v>
          </cell>
          <cell r="F9">
            <v>96</v>
          </cell>
          <cell r="G9">
            <v>52</v>
          </cell>
          <cell r="H9">
            <v>12.6</v>
          </cell>
          <cell r="I9" t="str">
            <v>NO</v>
          </cell>
          <cell r="J9">
            <v>32.76</v>
          </cell>
          <cell r="K9">
            <v>0.8</v>
          </cell>
        </row>
        <row r="10">
          <cell r="B10">
            <v>23.629166666666663</v>
          </cell>
          <cell r="C10">
            <v>30.5</v>
          </cell>
          <cell r="D10">
            <v>18.2</v>
          </cell>
          <cell r="E10">
            <v>79.416666666666671</v>
          </cell>
          <cell r="F10">
            <v>98</v>
          </cell>
          <cell r="G10">
            <v>49</v>
          </cell>
          <cell r="H10">
            <v>17.28</v>
          </cell>
          <cell r="I10" t="str">
            <v>NO</v>
          </cell>
          <cell r="J10">
            <v>32.76</v>
          </cell>
          <cell r="K10">
            <v>0</v>
          </cell>
        </row>
        <row r="11">
          <cell r="B11">
            <v>23.304166666666664</v>
          </cell>
          <cell r="C11">
            <v>30.2</v>
          </cell>
          <cell r="D11">
            <v>17.899999999999999</v>
          </cell>
          <cell r="E11">
            <v>76.875</v>
          </cell>
          <cell r="F11">
            <v>97</v>
          </cell>
          <cell r="G11">
            <v>41</v>
          </cell>
          <cell r="H11">
            <v>9.3600000000000012</v>
          </cell>
          <cell r="I11" t="str">
            <v>L</v>
          </cell>
          <cell r="J11">
            <v>31.319999999999997</v>
          </cell>
          <cell r="K11">
            <v>0.2</v>
          </cell>
        </row>
        <row r="12">
          <cell r="B12">
            <v>22.654166666666669</v>
          </cell>
          <cell r="C12">
            <v>29.1</v>
          </cell>
          <cell r="D12">
            <v>18.100000000000001</v>
          </cell>
          <cell r="E12">
            <v>69.875</v>
          </cell>
          <cell r="F12">
            <v>86</v>
          </cell>
          <cell r="G12">
            <v>46</v>
          </cell>
          <cell r="H12">
            <v>27.720000000000002</v>
          </cell>
          <cell r="I12" t="str">
            <v>NO</v>
          </cell>
          <cell r="J12">
            <v>50.4</v>
          </cell>
          <cell r="K12">
            <v>0</v>
          </cell>
        </row>
        <row r="13">
          <cell r="B13">
            <v>16.512499999999996</v>
          </cell>
          <cell r="C13">
            <v>22.5</v>
          </cell>
          <cell r="D13">
            <v>12.2</v>
          </cell>
          <cell r="E13">
            <v>88.166666666666671</v>
          </cell>
          <cell r="F13">
            <v>96</v>
          </cell>
          <cell r="G13">
            <v>75</v>
          </cell>
          <cell r="H13">
            <v>15.120000000000001</v>
          </cell>
          <cell r="I13" t="str">
            <v>S</v>
          </cell>
          <cell r="J13">
            <v>30.6</v>
          </cell>
          <cell r="K13">
            <v>14.000000000000002</v>
          </cell>
        </row>
        <row r="14">
          <cell r="B14">
            <v>12.329166666666666</v>
          </cell>
          <cell r="C14">
            <v>19.8</v>
          </cell>
          <cell r="D14">
            <v>6.8</v>
          </cell>
          <cell r="E14">
            <v>72.125</v>
          </cell>
          <cell r="F14">
            <v>94</v>
          </cell>
          <cell r="G14">
            <v>38</v>
          </cell>
          <cell r="H14">
            <v>2.16</v>
          </cell>
          <cell r="I14" t="str">
            <v>L</v>
          </cell>
          <cell r="J14">
            <v>25.2</v>
          </cell>
          <cell r="K14">
            <v>0</v>
          </cell>
        </row>
        <row r="15">
          <cell r="B15">
            <v>16.05833333333333</v>
          </cell>
          <cell r="C15">
            <v>26.4</v>
          </cell>
          <cell r="D15">
            <v>7.7</v>
          </cell>
          <cell r="E15">
            <v>63.75</v>
          </cell>
          <cell r="F15">
            <v>82</v>
          </cell>
          <cell r="G15">
            <v>41</v>
          </cell>
          <cell r="H15">
            <v>1.8</v>
          </cell>
          <cell r="I15" t="str">
            <v>L</v>
          </cell>
          <cell r="J15">
            <v>27.720000000000002</v>
          </cell>
          <cell r="K15">
            <v>0</v>
          </cell>
        </row>
        <row r="16">
          <cell r="B16">
            <v>20.037499999999998</v>
          </cell>
          <cell r="C16">
            <v>23.4</v>
          </cell>
          <cell r="D16">
            <v>17.7</v>
          </cell>
          <cell r="E16">
            <v>82.041666666666671</v>
          </cell>
          <cell r="F16">
            <v>92</v>
          </cell>
          <cell r="G16">
            <v>72</v>
          </cell>
          <cell r="H16">
            <v>0</v>
          </cell>
          <cell r="I16" t="str">
            <v>O</v>
          </cell>
          <cell r="J16">
            <v>12.96</v>
          </cell>
          <cell r="K16">
            <v>2.4000000000000004</v>
          </cell>
        </row>
        <row r="17">
          <cell r="B17">
            <v>21.475000000000005</v>
          </cell>
          <cell r="C17">
            <v>28.9</v>
          </cell>
          <cell r="D17">
            <v>16.399999999999999</v>
          </cell>
          <cell r="E17">
            <v>78.333333333333329</v>
          </cell>
          <cell r="F17">
            <v>94</v>
          </cell>
          <cell r="G17">
            <v>46</v>
          </cell>
          <cell r="H17">
            <v>3.9600000000000004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21.400000000000002</v>
          </cell>
          <cell r="C18">
            <v>28</v>
          </cell>
          <cell r="D18">
            <v>17.5</v>
          </cell>
          <cell r="E18">
            <v>78.458333333333329</v>
          </cell>
          <cell r="F18">
            <v>96</v>
          </cell>
          <cell r="G18">
            <v>47</v>
          </cell>
          <cell r="H18">
            <v>3.9600000000000004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21.316666666666666</v>
          </cell>
          <cell r="C19">
            <v>27.6</v>
          </cell>
          <cell r="D19">
            <v>16.5</v>
          </cell>
          <cell r="E19">
            <v>76.166666666666671</v>
          </cell>
          <cell r="F19">
            <v>94</v>
          </cell>
          <cell r="G19">
            <v>52</v>
          </cell>
          <cell r="H19">
            <v>2.16</v>
          </cell>
          <cell r="I19" t="str">
            <v>L</v>
          </cell>
          <cell r="J19">
            <v>25.92</v>
          </cell>
          <cell r="K19">
            <v>0</v>
          </cell>
        </row>
        <row r="20">
          <cell r="B20">
            <v>21.529166666666665</v>
          </cell>
          <cell r="C20">
            <v>28.6</v>
          </cell>
          <cell r="D20">
            <v>16.5</v>
          </cell>
          <cell r="E20">
            <v>70.083333333333329</v>
          </cell>
          <cell r="F20">
            <v>90</v>
          </cell>
          <cell r="G20">
            <v>39</v>
          </cell>
          <cell r="H20">
            <v>11.16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21.554166666666664</v>
          </cell>
          <cell r="C21">
            <v>28.7</v>
          </cell>
          <cell r="D21">
            <v>15.6</v>
          </cell>
          <cell r="E21">
            <v>63.125</v>
          </cell>
          <cell r="F21">
            <v>89</v>
          </cell>
          <cell r="G21">
            <v>34</v>
          </cell>
          <cell r="H21">
            <v>17.28</v>
          </cell>
          <cell r="I21" t="str">
            <v>N</v>
          </cell>
          <cell r="J21">
            <v>41.76</v>
          </cell>
          <cell r="K21">
            <v>0</v>
          </cell>
        </row>
        <row r="22">
          <cell r="B22">
            <v>21.129166666666666</v>
          </cell>
          <cell r="C22">
            <v>29.2</v>
          </cell>
          <cell r="D22">
            <v>14.2</v>
          </cell>
          <cell r="E22">
            <v>59.375</v>
          </cell>
          <cell r="F22">
            <v>84</v>
          </cell>
          <cell r="G22">
            <v>33</v>
          </cell>
          <cell r="H22">
            <v>13.32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15.733333333333333</v>
          </cell>
          <cell r="C23">
            <v>20.6</v>
          </cell>
          <cell r="D23">
            <v>11.4</v>
          </cell>
          <cell r="E23">
            <v>89.375</v>
          </cell>
          <cell r="F23">
            <v>98</v>
          </cell>
          <cell r="G23">
            <v>69</v>
          </cell>
          <cell r="H23">
            <v>17.28</v>
          </cell>
          <cell r="I23" t="str">
            <v>SO</v>
          </cell>
          <cell r="J23">
            <v>32.04</v>
          </cell>
          <cell r="K23">
            <v>0.4</v>
          </cell>
        </row>
        <row r="24">
          <cell r="B24">
            <v>13.85</v>
          </cell>
          <cell r="C24">
            <v>23.1</v>
          </cell>
          <cell r="D24">
            <v>9.4</v>
          </cell>
          <cell r="E24">
            <v>88.75</v>
          </cell>
          <cell r="F24">
            <v>100</v>
          </cell>
          <cell r="G24">
            <v>58</v>
          </cell>
          <cell r="H24">
            <v>18</v>
          </cell>
          <cell r="I24" t="str">
            <v>S</v>
          </cell>
          <cell r="J24">
            <v>34.200000000000003</v>
          </cell>
          <cell r="K24">
            <v>0.4</v>
          </cell>
        </row>
        <row r="25">
          <cell r="B25">
            <v>18.133333333333336</v>
          </cell>
          <cell r="C25">
            <v>27</v>
          </cell>
          <cell r="D25">
            <v>12.8</v>
          </cell>
          <cell r="E25">
            <v>78.541666666666671</v>
          </cell>
          <cell r="F25">
            <v>99</v>
          </cell>
          <cell r="G25">
            <v>41</v>
          </cell>
          <cell r="H25">
            <v>6.48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20.000000000000004</v>
          </cell>
          <cell r="C26">
            <v>27.9</v>
          </cell>
          <cell r="D26">
            <v>14.4</v>
          </cell>
          <cell r="E26">
            <v>63.875</v>
          </cell>
          <cell r="F26">
            <v>88</v>
          </cell>
          <cell r="G26">
            <v>26</v>
          </cell>
          <cell r="H26">
            <v>17.28</v>
          </cell>
          <cell r="I26" t="str">
            <v>L</v>
          </cell>
          <cell r="J26">
            <v>42.12</v>
          </cell>
          <cell r="K26">
            <v>0</v>
          </cell>
        </row>
        <row r="27">
          <cell r="B27">
            <v>23.29</v>
          </cell>
          <cell r="C27">
            <v>27.9</v>
          </cell>
          <cell r="D27">
            <v>17.3</v>
          </cell>
          <cell r="E27">
            <v>46.7</v>
          </cell>
          <cell r="F27">
            <v>64</v>
          </cell>
          <cell r="G27">
            <v>31</v>
          </cell>
          <cell r="H27">
            <v>22.68</v>
          </cell>
          <cell r="I27" t="str">
            <v>L</v>
          </cell>
          <cell r="J27">
            <v>53.64</v>
          </cell>
          <cell r="K27">
            <v>0</v>
          </cell>
        </row>
        <row r="28">
          <cell r="B28">
            <v>25.366666666666664</v>
          </cell>
          <cell r="C28">
            <v>27.7</v>
          </cell>
          <cell r="D28">
            <v>20.5</v>
          </cell>
          <cell r="E28">
            <v>46.166666666666664</v>
          </cell>
          <cell r="F28">
            <v>68</v>
          </cell>
          <cell r="G28">
            <v>37</v>
          </cell>
          <cell r="H28">
            <v>17.28</v>
          </cell>
          <cell r="I28" t="str">
            <v>L</v>
          </cell>
          <cell r="J28">
            <v>56.16</v>
          </cell>
          <cell r="K28">
            <v>0</v>
          </cell>
        </row>
        <row r="29">
          <cell r="B29">
            <v>25.944444444444443</v>
          </cell>
          <cell r="C29">
            <v>28.4</v>
          </cell>
          <cell r="D29">
            <v>23.7</v>
          </cell>
          <cell r="E29">
            <v>34.555555555555557</v>
          </cell>
          <cell r="F29">
            <v>43</v>
          </cell>
          <cell r="G29">
            <v>26</v>
          </cell>
          <cell r="H29">
            <v>13.32</v>
          </cell>
          <cell r="I29" t="str">
            <v>L</v>
          </cell>
          <cell r="J29">
            <v>40.32</v>
          </cell>
          <cell r="K29">
            <v>0</v>
          </cell>
        </row>
        <row r="30">
          <cell r="B30">
            <v>24.318181818181817</v>
          </cell>
          <cell r="C30">
            <v>27.7</v>
          </cell>
          <cell r="D30">
            <v>18.5</v>
          </cell>
          <cell r="E30">
            <v>37.363636363636367</v>
          </cell>
          <cell r="F30">
            <v>58</v>
          </cell>
          <cell r="G30">
            <v>27</v>
          </cell>
          <cell r="H30">
            <v>12.96</v>
          </cell>
          <cell r="I30" t="str">
            <v>NE</v>
          </cell>
          <cell r="J30">
            <v>46.800000000000004</v>
          </cell>
          <cell r="K30">
            <v>0</v>
          </cell>
        </row>
        <row r="31">
          <cell r="B31">
            <v>25.225000000000001</v>
          </cell>
          <cell r="C31">
            <v>27.5</v>
          </cell>
          <cell r="D31">
            <v>24.7</v>
          </cell>
          <cell r="E31">
            <v>41.75</v>
          </cell>
          <cell r="F31">
            <v>44</v>
          </cell>
          <cell r="G31">
            <v>32</v>
          </cell>
          <cell r="H31">
            <v>8.64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25.624999999999996</v>
          </cell>
          <cell r="C33">
            <v>28.5</v>
          </cell>
          <cell r="D33">
            <v>21.5</v>
          </cell>
          <cell r="E33">
            <v>32.75</v>
          </cell>
          <cell r="F33">
            <v>50</v>
          </cell>
          <cell r="G33">
            <v>23</v>
          </cell>
          <cell r="H33">
            <v>6.84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22.236363636363638</v>
          </cell>
          <cell r="C34">
            <v>29.4</v>
          </cell>
          <cell r="D34">
            <v>16.100000000000001</v>
          </cell>
          <cell r="E34">
            <v>48.727272727272727</v>
          </cell>
          <cell r="F34">
            <v>77</v>
          </cell>
          <cell r="G34">
            <v>23</v>
          </cell>
          <cell r="H34">
            <v>0.72000000000000008</v>
          </cell>
          <cell r="I34" t="str">
            <v>S</v>
          </cell>
          <cell r="J34">
            <v>20.16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12.287500000000001</v>
          </cell>
          <cell r="C5">
            <v>14.6</v>
          </cell>
          <cell r="D5">
            <v>10.7</v>
          </cell>
          <cell r="E5">
            <v>90.5</v>
          </cell>
          <cell r="F5">
            <v>98</v>
          </cell>
          <cell r="G5">
            <v>77</v>
          </cell>
          <cell r="H5">
            <v>15.120000000000001</v>
          </cell>
          <cell r="I5" t="str">
            <v>O</v>
          </cell>
          <cell r="J5">
            <v>35.28</v>
          </cell>
          <cell r="K5">
            <v>0.8</v>
          </cell>
        </row>
        <row r="6">
          <cell r="B6">
            <v>14.066666666666668</v>
          </cell>
          <cell r="C6">
            <v>18.2</v>
          </cell>
          <cell r="D6">
            <v>11.3</v>
          </cell>
          <cell r="E6">
            <v>81</v>
          </cell>
          <cell r="F6">
            <v>95</v>
          </cell>
          <cell r="G6">
            <v>63</v>
          </cell>
          <cell r="H6">
            <v>10.08</v>
          </cell>
          <cell r="I6" t="str">
            <v>L</v>
          </cell>
          <cell r="J6">
            <v>20.88</v>
          </cell>
          <cell r="K6">
            <v>0</v>
          </cell>
        </row>
        <row r="7">
          <cell r="B7">
            <v>16.490000000000002</v>
          </cell>
          <cell r="C7">
            <v>24</v>
          </cell>
          <cell r="D7">
            <v>10.9</v>
          </cell>
          <cell r="E7">
            <v>79.349999999999994</v>
          </cell>
          <cell r="F7">
            <v>95</v>
          </cell>
          <cell r="G7">
            <v>58</v>
          </cell>
          <cell r="H7">
            <v>21.6</v>
          </cell>
          <cell r="I7" t="str">
            <v>NE</v>
          </cell>
          <cell r="J7">
            <v>36.72</v>
          </cell>
          <cell r="K7">
            <v>0.2</v>
          </cell>
        </row>
        <row r="8">
          <cell r="B8">
            <v>21.650000000000002</v>
          </cell>
          <cell r="C8">
            <v>28.7</v>
          </cell>
          <cell r="D8">
            <v>17.2</v>
          </cell>
          <cell r="E8">
            <v>79.208333333333329</v>
          </cell>
          <cell r="F8">
            <v>91</v>
          </cell>
          <cell r="G8">
            <v>58</v>
          </cell>
          <cell r="H8">
            <v>13.68</v>
          </cell>
          <cell r="I8" t="str">
            <v>NE</v>
          </cell>
          <cell r="J8">
            <v>44.28</v>
          </cell>
          <cell r="K8">
            <v>2.6000000000000005</v>
          </cell>
        </row>
        <row r="9">
          <cell r="B9">
            <v>22.558333333333334</v>
          </cell>
          <cell r="C9">
            <v>26.9</v>
          </cell>
          <cell r="D9">
            <v>19.5</v>
          </cell>
          <cell r="E9">
            <v>87.625</v>
          </cell>
          <cell r="F9">
            <v>97</v>
          </cell>
          <cell r="G9">
            <v>69</v>
          </cell>
          <cell r="H9">
            <v>12.96</v>
          </cell>
          <cell r="I9" t="str">
            <v>NO</v>
          </cell>
          <cell r="J9">
            <v>27.36</v>
          </cell>
          <cell r="K9">
            <v>4.2</v>
          </cell>
        </row>
        <row r="10">
          <cell r="B10">
            <v>21.352380952380955</v>
          </cell>
          <cell r="C10">
            <v>23.8</v>
          </cell>
          <cell r="D10">
            <v>19.899999999999999</v>
          </cell>
          <cell r="E10">
            <v>92.238095238095241</v>
          </cell>
          <cell r="F10">
            <v>97</v>
          </cell>
          <cell r="G10">
            <v>78</v>
          </cell>
          <cell r="H10">
            <v>6.12</v>
          </cell>
          <cell r="I10" t="str">
            <v>NO</v>
          </cell>
          <cell r="J10">
            <v>20.16</v>
          </cell>
          <cell r="K10">
            <v>12.600000000000001</v>
          </cell>
        </row>
        <row r="11">
          <cell r="B11">
            <v>23.185714285714283</v>
          </cell>
          <cell r="C11">
            <v>26.1</v>
          </cell>
          <cell r="D11">
            <v>19.899999999999999</v>
          </cell>
          <cell r="E11">
            <v>85.928571428571431</v>
          </cell>
          <cell r="F11">
            <v>97</v>
          </cell>
          <cell r="G11">
            <v>74</v>
          </cell>
          <cell r="H11">
            <v>18.36</v>
          </cell>
          <cell r="I11" t="str">
            <v>N</v>
          </cell>
          <cell r="J11">
            <v>38.159999999999997</v>
          </cell>
          <cell r="K11">
            <v>0</v>
          </cell>
        </row>
        <row r="12">
          <cell r="B12">
            <v>23.4</v>
          </cell>
          <cell r="C12">
            <v>23.5</v>
          </cell>
          <cell r="D12">
            <v>23.3</v>
          </cell>
          <cell r="E12">
            <v>85</v>
          </cell>
          <cell r="F12">
            <v>86</v>
          </cell>
          <cell r="G12">
            <v>85</v>
          </cell>
          <cell r="H12">
            <v>9.3600000000000012</v>
          </cell>
          <cell r="I12" t="str">
            <v>N</v>
          </cell>
          <cell r="J12">
            <v>22.32</v>
          </cell>
          <cell r="K12">
            <v>0</v>
          </cell>
        </row>
        <row r="13">
          <cell r="B13">
            <v>12.425000000000002</v>
          </cell>
          <cell r="C13">
            <v>15</v>
          </cell>
          <cell r="D13">
            <v>8.1999999999999993</v>
          </cell>
          <cell r="E13">
            <v>58.083333333333336</v>
          </cell>
          <cell r="F13">
            <v>85</v>
          </cell>
          <cell r="G13">
            <v>40</v>
          </cell>
          <cell r="H13">
            <v>15.48</v>
          </cell>
          <cell r="I13" t="str">
            <v>SO</v>
          </cell>
          <cell r="J13">
            <v>36.36</v>
          </cell>
          <cell r="K13">
            <v>0</v>
          </cell>
        </row>
        <row r="14">
          <cell r="B14">
            <v>10.795833333333334</v>
          </cell>
          <cell r="C14">
            <v>18.600000000000001</v>
          </cell>
          <cell r="D14">
            <v>4.9000000000000004</v>
          </cell>
          <cell r="E14">
            <v>72.958333333333329</v>
          </cell>
          <cell r="F14">
            <v>96</v>
          </cell>
          <cell r="G14">
            <v>37</v>
          </cell>
          <cell r="H14">
            <v>1.8</v>
          </cell>
          <cell r="I14" t="str">
            <v>SE</v>
          </cell>
          <cell r="J14">
            <v>15.48</v>
          </cell>
          <cell r="K14">
            <v>0.2</v>
          </cell>
        </row>
        <row r="15">
          <cell r="B15">
            <v>13.158333333333333</v>
          </cell>
          <cell r="C15">
            <v>21.1</v>
          </cell>
          <cell r="D15">
            <v>6.3</v>
          </cell>
          <cell r="E15">
            <v>65.958333333333329</v>
          </cell>
          <cell r="F15">
            <v>93</v>
          </cell>
          <cell r="G15">
            <v>35</v>
          </cell>
          <cell r="H15">
            <v>12.96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14.754166666666668</v>
          </cell>
          <cell r="C16">
            <v>19.5</v>
          </cell>
          <cell r="D16">
            <v>11.2</v>
          </cell>
          <cell r="E16">
            <v>82.833333333333329</v>
          </cell>
          <cell r="F16">
            <v>96</v>
          </cell>
          <cell r="G16">
            <v>59</v>
          </cell>
          <cell r="H16">
            <v>1.8</v>
          </cell>
          <cell r="I16" t="str">
            <v>L</v>
          </cell>
          <cell r="J16">
            <v>23.040000000000003</v>
          </cell>
          <cell r="K16">
            <v>0.8</v>
          </cell>
        </row>
        <row r="17">
          <cell r="B17">
            <v>17.712500000000002</v>
          </cell>
          <cell r="C17">
            <v>19.8</v>
          </cell>
          <cell r="D17">
            <v>16.5</v>
          </cell>
          <cell r="E17">
            <v>91.916666666666671</v>
          </cell>
          <cell r="F17">
            <v>96</v>
          </cell>
          <cell r="G17">
            <v>85</v>
          </cell>
          <cell r="H17">
            <v>0</v>
          </cell>
          <cell r="I17" t="str">
            <v>NE</v>
          </cell>
          <cell r="J17">
            <v>19.440000000000001</v>
          </cell>
          <cell r="K17">
            <v>0.2</v>
          </cell>
        </row>
        <row r="18">
          <cell r="B18">
            <v>17.795833333333334</v>
          </cell>
          <cell r="C18">
            <v>19</v>
          </cell>
          <cell r="D18">
            <v>17.2</v>
          </cell>
          <cell r="E18">
            <v>95.541666666666671</v>
          </cell>
          <cell r="F18">
            <v>98</v>
          </cell>
          <cell r="G18">
            <v>88</v>
          </cell>
          <cell r="H18">
            <v>2.16</v>
          </cell>
          <cell r="I18" t="str">
            <v>NE</v>
          </cell>
          <cell r="J18">
            <v>27.36</v>
          </cell>
          <cell r="K18">
            <v>0</v>
          </cell>
        </row>
        <row r="19">
          <cell r="B19">
            <v>20.03125</v>
          </cell>
          <cell r="C19">
            <v>24.3</v>
          </cell>
          <cell r="D19">
            <v>15.9</v>
          </cell>
          <cell r="E19">
            <v>77.75</v>
          </cell>
          <cell r="F19">
            <v>97</v>
          </cell>
          <cell r="G19">
            <v>60</v>
          </cell>
          <cell r="H19">
            <v>21.240000000000002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19.879166666666666</v>
          </cell>
          <cell r="C20">
            <v>27</v>
          </cell>
          <cell r="D20">
            <v>15.5</v>
          </cell>
          <cell r="E20">
            <v>75.166666666666671</v>
          </cell>
          <cell r="F20">
            <v>91</v>
          </cell>
          <cell r="G20">
            <v>45</v>
          </cell>
          <cell r="H20">
            <v>22.68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21.391666666666666</v>
          </cell>
          <cell r="C21">
            <v>29.2</v>
          </cell>
          <cell r="D21">
            <v>16.3</v>
          </cell>
          <cell r="E21">
            <v>71.541666666666671</v>
          </cell>
          <cell r="F21">
            <v>90</v>
          </cell>
          <cell r="G21">
            <v>39</v>
          </cell>
          <cell r="H21">
            <v>20.52</v>
          </cell>
          <cell r="I21" t="str">
            <v>NE</v>
          </cell>
          <cell r="J21">
            <v>38.880000000000003</v>
          </cell>
          <cell r="K21">
            <v>0</v>
          </cell>
        </row>
        <row r="22">
          <cell r="B22">
            <v>22.487499999999997</v>
          </cell>
          <cell r="C22">
            <v>30</v>
          </cell>
          <cell r="D22">
            <v>16.3</v>
          </cell>
          <cell r="E22">
            <v>68.916666666666671</v>
          </cell>
          <cell r="F22">
            <v>94</v>
          </cell>
          <cell r="G22">
            <v>36</v>
          </cell>
          <cell r="H22">
            <v>16.2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11.441666666666665</v>
          </cell>
          <cell r="C23">
            <v>22.8</v>
          </cell>
          <cell r="D23">
            <v>7.5</v>
          </cell>
          <cell r="E23">
            <v>84</v>
          </cell>
          <cell r="F23">
            <v>96</v>
          </cell>
          <cell r="G23">
            <v>65</v>
          </cell>
          <cell r="H23">
            <v>22.32</v>
          </cell>
          <cell r="I23" t="str">
            <v>S</v>
          </cell>
          <cell r="J23">
            <v>45.36</v>
          </cell>
          <cell r="K23">
            <v>3.6</v>
          </cell>
        </row>
        <row r="24">
          <cell r="B24">
            <v>9.5166666666666675</v>
          </cell>
          <cell r="C24">
            <v>16.8</v>
          </cell>
          <cell r="D24">
            <v>4.5999999999999996</v>
          </cell>
          <cell r="E24">
            <v>86.958333333333329</v>
          </cell>
          <cell r="F24">
            <v>97</v>
          </cell>
          <cell r="G24">
            <v>66</v>
          </cell>
          <cell r="H24">
            <v>13.68</v>
          </cell>
          <cell r="I24" t="str">
            <v>S</v>
          </cell>
          <cell r="J24">
            <v>26.28</v>
          </cell>
          <cell r="K24">
            <v>0.2</v>
          </cell>
        </row>
        <row r="25">
          <cell r="B25">
            <v>16.262499999999999</v>
          </cell>
          <cell r="C25">
            <v>24</v>
          </cell>
          <cell r="D25">
            <v>11.3</v>
          </cell>
          <cell r="E25">
            <v>84.708333333333329</v>
          </cell>
          <cell r="F25">
            <v>96</v>
          </cell>
          <cell r="G25">
            <v>59</v>
          </cell>
          <cell r="H25">
            <v>19.8</v>
          </cell>
          <cell r="I25" t="str">
            <v>NE</v>
          </cell>
          <cell r="J25">
            <v>34.200000000000003</v>
          </cell>
          <cell r="K25">
            <v>0</v>
          </cell>
        </row>
        <row r="26">
          <cell r="B26">
            <v>18.970833333333331</v>
          </cell>
          <cell r="C26">
            <v>25.1</v>
          </cell>
          <cell r="D26">
            <v>14.2</v>
          </cell>
          <cell r="E26">
            <v>77.791666666666671</v>
          </cell>
          <cell r="F26">
            <v>97</v>
          </cell>
          <cell r="G26">
            <v>53</v>
          </cell>
          <cell r="H26">
            <v>24.840000000000003</v>
          </cell>
          <cell r="I26" t="str">
            <v>NE</v>
          </cell>
          <cell r="J26">
            <v>46.440000000000005</v>
          </cell>
          <cell r="K26">
            <v>0</v>
          </cell>
        </row>
        <row r="27">
          <cell r="B27">
            <v>20.258333333333336</v>
          </cell>
          <cell r="C27">
            <v>26.8</v>
          </cell>
          <cell r="D27">
            <v>16.2</v>
          </cell>
          <cell r="E27">
            <v>71.75</v>
          </cell>
          <cell r="F27">
            <v>89</v>
          </cell>
          <cell r="G27">
            <v>43</v>
          </cell>
          <cell r="H27">
            <v>26.64</v>
          </cell>
          <cell r="I27" t="str">
            <v>NE</v>
          </cell>
          <cell r="J27">
            <v>49.680000000000007</v>
          </cell>
          <cell r="K27">
            <v>0</v>
          </cell>
        </row>
        <row r="28">
          <cell r="B28">
            <v>20.183333333333334</v>
          </cell>
          <cell r="C28">
            <v>26.2</v>
          </cell>
          <cell r="D28">
            <v>16.2</v>
          </cell>
          <cell r="E28">
            <v>71.5</v>
          </cell>
          <cell r="F28">
            <v>88</v>
          </cell>
          <cell r="G28">
            <v>47</v>
          </cell>
          <cell r="H28">
            <v>20.88</v>
          </cell>
          <cell r="I28" t="str">
            <v>L</v>
          </cell>
          <cell r="J28">
            <v>39.24</v>
          </cell>
          <cell r="K28">
            <v>0</v>
          </cell>
        </row>
        <row r="29">
          <cell r="B29">
            <v>19.625000000000004</v>
          </cell>
          <cell r="C29">
            <v>26</v>
          </cell>
          <cell r="D29">
            <v>14.9</v>
          </cell>
          <cell r="E29">
            <v>71.291666666666671</v>
          </cell>
          <cell r="F29">
            <v>87</v>
          </cell>
          <cell r="G29">
            <v>47</v>
          </cell>
          <cell r="H29">
            <v>21.96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19.645833333333332</v>
          </cell>
          <cell r="C30">
            <v>26.2</v>
          </cell>
          <cell r="D30">
            <v>14.9</v>
          </cell>
          <cell r="E30">
            <v>66.125</v>
          </cell>
          <cell r="F30">
            <v>85</v>
          </cell>
          <cell r="G30">
            <v>33</v>
          </cell>
          <cell r="H30">
            <v>25.2</v>
          </cell>
          <cell r="I30" t="str">
            <v>NE</v>
          </cell>
          <cell r="J30">
            <v>43.2</v>
          </cell>
          <cell r="K30">
            <v>0</v>
          </cell>
        </row>
        <row r="31">
          <cell r="B31">
            <v>19.6875</v>
          </cell>
          <cell r="C31">
            <v>26.9</v>
          </cell>
          <cell r="D31">
            <v>13.3</v>
          </cell>
          <cell r="E31">
            <v>68.791666666666671</v>
          </cell>
          <cell r="F31">
            <v>90</v>
          </cell>
          <cell r="G31">
            <v>43</v>
          </cell>
          <cell r="H31">
            <v>19.440000000000001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20.25</v>
          </cell>
          <cell r="C32">
            <v>27.2</v>
          </cell>
          <cell r="D32">
            <v>14.9</v>
          </cell>
          <cell r="E32">
            <v>65.875</v>
          </cell>
          <cell r="F32">
            <v>88</v>
          </cell>
          <cell r="G32">
            <v>35</v>
          </cell>
          <cell r="H32">
            <v>16.2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19.116666666666671</v>
          </cell>
          <cell r="C33">
            <v>22.9</v>
          </cell>
          <cell r="D33">
            <v>16.399999999999999</v>
          </cell>
          <cell r="E33">
            <v>70.583333333333329</v>
          </cell>
          <cell r="F33">
            <v>81</v>
          </cell>
          <cell r="G33">
            <v>54</v>
          </cell>
          <cell r="H33">
            <v>9.3600000000000012</v>
          </cell>
          <cell r="I33" t="str">
            <v>L</v>
          </cell>
          <cell r="J33">
            <v>19.079999999999998</v>
          </cell>
          <cell r="K33">
            <v>0</v>
          </cell>
        </row>
        <row r="34">
          <cell r="B34">
            <v>20.470833333333335</v>
          </cell>
          <cell r="C34">
            <v>28.7</v>
          </cell>
          <cell r="D34">
            <v>15</v>
          </cell>
          <cell r="E34">
            <v>71.833333333333329</v>
          </cell>
          <cell r="F34">
            <v>94</v>
          </cell>
          <cell r="G34">
            <v>31</v>
          </cell>
          <cell r="H34">
            <v>8.2799999999999994</v>
          </cell>
          <cell r="I34" t="str">
            <v>NE</v>
          </cell>
          <cell r="J34">
            <v>18.36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16.500000000000004</v>
          </cell>
          <cell r="C5">
            <v>19.8</v>
          </cell>
          <cell r="D5">
            <v>12</v>
          </cell>
          <cell r="E5">
            <v>71.454545454545453</v>
          </cell>
          <cell r="F5">
            <v>93</v>
          </cell>
          <cell r="G5">
            <v>56</v>
          </cell>
          <cell r="H5">
            <v>7.2</v>
          </cell>
          <cell r="I5" t="str">
            <v>NO</v>
          </cell>
          <cell r="J5">
            <v>24.48</v>
          </cell>
          <cell r="K5">
            <v>0</v>
          </cell>
        </row>
        <row r="6">
          <cell r="B6">
            <v>17.05</v>
          </cell>
          <cell r="C6">
            <v>21.2</v>
          </cell>
          <cell r="D6">
            <v>9.6999999999999993</v>
          </cell>
          <cell r="E6">
            <v>73.5</v>
          </cell>
          <cell r="F6">
            <v>97</v>
          </cell>
          <cell r="G6">
            <v>54</v>
          </cell>
          <cell r="H6">
            <v>9.3600000000000012</v>
          </cell>
          <cell r="I6" t="str">
            <v>SE</v>
          </cell>
          <cell r="J6">
            <v>19.8</v>
          </cell>
          <cell r="K6">
            <v>0</v>
          </cell>
        </row>
        <row r="7">
          <cell r="B7">
            <v>24.561538461538461</v>
          </cell>
          <cell r="C7">
            <v>28.6</v>
          </cell>
          <cell r="D7">
            <v>16.3</v>
          </cell>
          <cell r="E7">
            <v>61.769230769230766</v>
          </cell>
          <cell r="F7">
            <v>81</v>
          </cell>
          <cell r="G7">
            <v>49</v>
          </cell>
          <cell r="H7">
            <v>12.24</v>
          </cell>
          <cell r="I7" t="str">
            <v>N</v>
          </cell>
          <cell r="J7">
            <v>28.44</v>
          </cell>
          <cell r="K7">
            <v>0</v>
          </cell>
        </row>
        <row r="8">
          <cell r="B8">
            <v>27.869999999999997</v>
          </cell>
          <cell r="C8">
            <v>30.3</v>
          </cell>
          <cell r="D8">
            <v>20.9</v>
          </cell>
          <cell r="E8">
            <v>63.4</v>
          </cell>
          <cell r="F8">
            <v>85</v>
          </cell>
          <cell r="G8">
            <v>55</v>
          </cell>
          <cell r="H8">
            <v>17.64</v>
          </cell>
          <cell r="I8" t="str">
            <v>NO</v>
          </cell>
          <cell r="J8">
            <v>39.24</v>
          </cell>
          <cell r="K8">
            <v>0</v>
          </cell>
        </row>
        <row r="9">
          <cell r="B9">
            <v>26</v>
          </cell>
          <cell r="C9">
            <v>28.3</v>
          </cell>
          <cell r="D9">
            <v>22.1</v>
          </cell>
          <cell r="E9">
            <v>78.5</v>
          </cell>
          <cell r="F9">
            <v>91</v>
          </cell>
          <cell r="G9">
            <v>67</v>
          </cell>
          <cell r="H9">
            <v>11.879999999999999</v>
          </cell>
          <cell r="I9" t="str">
            <v>NO</v>
          </cell>
          <cell r="J9">
            <v>28.8</v>
          </cell>
          <cell r="K9">
            <v>2.4000000000000004</v>
          </cell>
        </row>
        <row r="10">
          <cell r="B10">
            <v>26.787500000000005</v>
          </cell>
          <cell r="C10">
            <v>29</v>
          </cell>
          <cell r="D10">
            <v>24.1</v>
          </cell>
          <cell r="E10">
            <v>78.375</v>
          </cell>
          <cell r="F10">
            <v>91</v>
          </cell>
          <cell r="G10">
            <v>65</v>
          </cell>
          <cell r="H10">
            <v>10.44</v>
          </cell>
          <cell r="I10" t="str">
            <v>NO</v>
          </cell>
          <cell r="J10">
            <v>27.36</v>
          </cell>
          <cell r="K10">
            <v>0</v>
          </cell>
        </row>
        <row r="11">
          <cell r="B11">
            <v>27.155555555555555</v>
          </cell>
          <cell r="C11">
            <v>30.1</v>
          </cell>
          <cell r="D11">
            <v>20.100000000000001</v>
          </cell>
          <cell r="E11">
            <v>71.111111111111114</v>
          </cell>
          <cell r="F11">
            <v>96</v>
          </cell>
          <cell r="G11">
            <v>56</v>
          </cell>
          <cell r="H11">
            <v>15.840000000000002</v>
          </cell>
          <cell r="I11" t="str">
            <v>N</v>
          </cell>
          <cell r="J11">
            <v>29.16</v>
          </cell>
          <cell r="K11">
            <v>0</v>
          </cell>
        </row>
        <row r="12">
          <cell r="B12">
            <v>25.833333333333332</v>
          </cell>
          <cell r="C12">
            <v>28.7</v>
          </cell>
          <cell r="D12">
            <v>21.3</v>
          </cell>
          <cell r="E12">
            <v>69.166666666666671</v>
          </cell>
          <cell r="F12">
            <v>83</v>
          </cell>
          <cell r="G12">
            <v>56</v>
          </cell>
          <cell r="H12">
            <v>20.88</v>
          </cell>
          <cell r="I12" t="str">
            <v>NO</v>
          </cell>
          <cell r="J12">
            <v>41.04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14.85</v>
          </cell>
          <cell r="C14">
            <v>18.600000000000001</v>
          </cell>
          <cell r="D14">
            <v>8.1</v>
          </cell>
          <cell r="E14">
            <v>61.2</v>
          </cell>
          <cell r="F14">
            <v>91</v>
          </cell>
          <cell r="G14">
            <v>45</v>
          </cell>
          <cell r="H14">
            <v>11.520000000000001</v>
          </cell>
          <cell r="I14" t="str">
            <v>SE</v>
          </cell>
          <cell r="J14">
            <v>25.92</v>
          </cell>
          <cell r="K14">
            <v>0</v>
          </cell>
        </row>
        <row r="15">
          <cell r="B15">
            <v>18.772727272727277</v>
          </cell>
          <cell r="C15">
            <v>24.4</v>
          </cell>
          <cell r="D15">
            <v>6.8</v>
          </cell>
          <cell r="E15">
            <v>57.272727272727273</v>
          </cell>
          <cell r="F15">
            <v>91</v>
          </cell>
          <cell r="G15">
            <v>38</v>
          </cell>
          <cell r="H15">
            <v>8.2799999999999994</v>
          </cell>
          <cell r="I15" t="str">
            <v>SE</v>
          </cell>
          <cell r="J15">
            <v>16.920000000000002</v>
          </cell>
          <cell r="K15">
            <v>0</v>
          </cell>
        </row>
        <row r="16">
          <cell r="B16">
            <v>20.325000000000003</v>
          </cell>
          <cell r="C16">
            <v>22.1</v>
          </cell>
          <cell r="D16">
            <v>15.9</v>
          </cell>
          <cell r="E16">
            <v>82</v>
          </cell>
          <cell r="F16">
            <v>91</v>
          </cell>
          <cell r="G16">
            <v>74</v>
          </cell>
          <cell r="H16">
            <v>6.12</v>
          </cell>
          <cell r="I16" t="str">
            <v>NO</v>
          </cell>
          <cell r="J16">
            <v>12.96</v>
          </cell>
          <cell r="K16">
            <v>0</v>
          </cell>
        </row>
        <row r="17">
          <cell r="B17">
            <v>24.462500000000002</v>
          </cell>
          <cell r="C17">
            <v>26.9</v>
          </cell>
          <cell r="D17">
            <v>17.7</v>
          </cell>
          <cell r="E17">
            <v>72.375</v>
          </cell>
          <cell r="F17">
            <v>94</v>
          </cell>
          <cell r="G17">
            <v>60</v>
          </cell>
          <cell r="H17">
            <v>7.5600000000000005</v>
          </cell>
          <cell r="I17" t="str">
            <v>O</v>
          </cell>
          <cell r="J17">
            <v>15.840000000000002</v>
          </cell>
          <cell r="K17">
            <v>0</v>
          </cell>
        </row>
        <row r="18">
          <cell r="B18">
            <v>25.8</v>
          </cell>
          <cell r="C18">
            <v>27.9</v>
          </cell>
          <cell r="D18">
            <v>19</v>
          </cell>
          <cell r="E18">
            <v>62.125</v>
          </cell>
          <cell r="F18">
            <v>90</v>
          </cell>
          <cell r="G18">
            <v>54</v>
          </cell>
          <cell r="H18">
            <v>11.879999999999999</v>
          </cell>
          <cell r="I18" t="str">
            <v>NE</v>
          </cell>
          <cell r="J18">
            <v>29.16</v>
          </cell>
          <cell r="K18">
            <v>0</v>
          </cell>
        </row>
        <row r="19">
          <cell r="B19">
            <v>24.055555555555557</v>
          </cell>
          <cell r="C19">
            <v>27.8</v>
          </cell>
          <cell r="D19">
            <v>18.899999999999999</v>
          </cell>
          <cell r="E19">
            <v>65.444444444444443</v>
          </cell>
          <cell r="F19">
            <v>85</v>
          </cell>
          <cell r="G19">
            <v>52</v>
          </cell>
          <cell r="H19">
            <v>12.96</v>
          </cell>
          <cell r="I19" t="str">
            <v>NE</v>
          </cell>
          <cell r="J19">
            <v>33.840000000000003</v>
          </cell>
          <cell r="K19">
            <v>0</v>
          </cell>
        </row>
        <row r="20">
          <cell r="B20">
            <v>26.475000000000001</v>
          </cell>
          <cell r="C20">
            <v>29.9</v>
          </cell>
          <cell r="D20">
            <v>18.899999999999999</v>
          </cell>
          <cell r="E20">
            <v>51.375</v>
          </cell>
          <cell r="F20">
            <v>79</v>
          </cell>
          <cell r="G20">
            <v>36</v>
          </cell>
          <cell r="H20">
            <v>11.520000000000001</v>
          </cell>
          <cell r="I20" t="str">
            <v>NE</v>
          </cell>
          <cell r="J20">
            <v>32.4</v>
          </cell>
          <cell r="K20">
            <v>0</v>
          </cell>
        </row>
        <row r="21">
          <cell r="B21">
            <v>27.577777777777779</v>
          </cell>
          <cell r="C21">
            <v>29.4</v>
          </cell>
          <cell r="D21">
            <v>20</v>
          </cell>
          <cell r="E21">
            <v>46.555555555555557</v>
          </cell>
          <cell r="F21">
            <v>71</v>
          </cell>
          <cell r="G21">
            <v>38</v>
          </cell>
          <cell r="H21">
            <v>19.440000000000001</v>
          </cell>
          <cell r="I21" t="str">
            <v>N</v>
          </cell>
          <cell r="J21">
            <v>43.2</v>
          </cell>
          <cell r="K21">
            <v>0</v>
          </cell>
        </row>
        <row r="22">
          <cell r="B22">
            <v>27</v>
          </cell>
          <cell r="C22">
            <v>28.9</v>
          </cell>
          <cell r="D22">
            <v>20.9</v>
          </cell>
          <cell r="E22">
            <v>47.857142857142854</v>
          </cell>
          <cell r="F22">
            <v>65</v>
          </cell>
          <cell r="G22">
            <v>42</v>
          </cell>
          <cell r="H22">
            <v>16.920000000000002</v>
          </cell>
          <cell r="I22" t="str">
            <v>N</v>
          </cell>
          <cell r="J22">
            <v>35.28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16.257142857142856</v>
          </cell>
          <cell r="C24">
            <v>19.899999999999999</v>
          </cell>
          <cell r="D24">
            <v>9.6999999999999993</v>
          </cell>
          <cell r="E24">
            <v>75</v>
          </cell>
          <cell r="F24">
            <v>92</v>
          </cell>
          <cell r="G24">
            <v>64</v>
          </cell>
          <cell r="H24">
            <v>7.9200000000000008</v>
          </cell>
          <cell r="I24" t="str">
            <v>SE</v>
          </cell>
          <cell r="J24">
            <v>14.76</v>
          </cell>
          <cell r="K24">
            <v>0</v>
          </cell>
        </row>
        <row r="25">
          <cell r="B25">
            <v>23.666666666666668</v>
          </cell>
          <cell r="C25">
            <v>26.5</v>
          </cell>
          <cell r="D25">
            <v>16.3</v>
          </cell>
          <cell r="E25">
            <v>62.5</v>
          </cell>
          <cell r="F25">
            <v>92</v>
          </cell>
          <cell r="G25">
            <v>47</v>
          </cell>
          <cell r="H25">
            <v>11.16</v>
          </cell>
          <cell r="I25" t="str">
            <v>L</v>
          </cell>
          <cell r="J25">
            <v>26.64</v>
          </cell>
          <cell r="K25">
            <v>0</v>
          </cell>
        </row>
        <row r="26">
          <cell r="B26">
            <v>24.314285714285717</v>
          </cell>
          <cell r="C26">
            <v>27.8</v>
          </cell>
          <cell r="D26">
            <v>17.7</v>
          </cell>
          <cell r="E26">
            <v>51.428571428571431</v>
          </cell>
          <cell r="F26">
            <v>79</v>
          </cell>
          <cell r="G26">
            <v>36</v>
          </cell>
          <cell r="H26">
            <v>30.240000000000002</v>
          </cell>
          <cell r="I26" t="str">
            <v>NE</v>
          </cell>
          <cell r="J26">
            <v>51.84</v>
          </cell>
          <cell r="K26">
            <v>0</v>
          </cell>
        </row>
        <row r="27">
          <cell r="B27">
            <v>25.962499999999999</v>
          </cell>
          <cell r="C27">
            <v>28.6</v>
          </cell>
          <cell r="D27">
            <v>18.8</v>
          </cell>
          <cell r="E27">
            <v>42.5</v>
          </cell>
          <cell r="F27">
            <v>63</v>
          </cell>
          <cell r="G27">
            <v>31</v>
          </cell>
          <cell r="H27">
            <v>21.6</v>
          </cell>
          <cell r="I27" t="str">
            <v>NE</v>
          </cell>
          <cell r="J27">
            <v>44.28</v>
          </cell>
          <cell r="K27">
            <v>0</v>
          </cell>
        </row>
        <row r="28">
          <cell r="B28">
            <v>25.387500000000003</v>
          </cell>
          <cell r="C28">
            <v>27.9</v>
          </cell>
          <cell r="D28">
            <v>18.7</v>
          </cell>
          <cell r="E28">
            <v>47.875</v>
          </cell>
          <cell r="F28">
            <v>71</v>
          </cell>
          <cell r="G28">
            <v>36</v>
          </cell>
          <cell r="H28">
            <v>20.88</v>
          </cell>
          <cell r="I28" t="str">
            <v>NE</v>
          </cell>
          <cell r="J28">
            <v>41.04</v>
          </cell>
          <cell r="K28">
            <v>0</v>
          </cell>
        </row>
        <row r="29">
          <cell r="B29">
            <v>25.1</v>
          </cell>
          <cell r="C29">
            <v>28.1</v>
          </cell>
          <cell r="D29">
            <v>18.399999999999999</v>
          </cell>
          <cell r="E29">
            <v>39.625</v>
          </cell>
          <cell r="F29">
            <v>65</v>
          </cell>
          <cell r="G29">
            <v>28</v>
          </cell>
          <cell r="H29">
            <v>24.12</v>
          </cell>
          <cell r="I29" t="str">
            <v>NE</v>
          </cell>
          <cell r="J29">
            <v>39.6</v>
          </cell>
          <cell r="K29">
            <v>0</v>
          </cell>
        </row>
        <row r="30">
          <cell r="B30">
            <v>25.155555555555555</v>
          </cell>
          <cell r="C30">
            <v>28.2</v>
          </cell>
          <cell r="D30">
            <v>17.399999999999999</v>
          </cell>
          <cell r="E30">
            <v>38.222222222222221</v>
          </cell>
          <cell r="F30">
            <v>60</v>
          </cell>
          <cell r="G30">
            <v>28</v>
          </cell>
          <cell r="H30">
            <v>20.52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25.712499999999999</v>
          </cell>
          <cell r="C31">
            <v>28.3</v>
          </cell>
          <cell r="D31">
            <v>19.7</v>
          </cell>
          <cell r="E31">
            <v>43.75</v>
          </cell>
          <cell r="F31">
            <v>66</v>
          </cell>
          <cell r="G31">
            <v>34</v>
          </cell>
          <cell r="H31">
            <v>14.4</v>
          </cell>
          <cell r="I31" t="str">
            <v>NE</v>
          </cell>
          <cell r="J31">
            <v>29.880000000000003</v>
          </cell>
          <cell r="K31">
            <v>0</v>
          </cell>
        </row>
        <row r="32">
          <cell r="B32">
            <v>25.583333333333332</v>
          </cell>
          <cell r="C32">
            <v>28.4</v>
          </cell>
          <cell r="D32">
            <v>20.399999999999999</v>
          </cell>
          <cell r="E32">
            <v>40</v>
          </cell>
          <cell r="F32">
            <v>59</v>
          </cell>
          <cell r="G32">
            <v>30</v>
          </cell>
          <cell r="H32">
            <v>21.96</v>
          </cell>
          <cell r="I32" t="str">
            <v>NE</v>
          </cell>
          <cell r="J32">
            <v>42.12</v>
          </cell>
          <cell r="K32">
            <v>0</v>
          </cell>
        </row>
        <row r="33">
          <cell r="B33">
            <v>27.166666666666668</v>
          </cell>
          <cell r="C33">
            <v>28.3</v>
          </cell>
          <cell r="D33">
            <v>23.6</v>
          </cell>
          <cell r="E33">
            <v>38</v>
          </cell>
          <cell r="F33">
            <v>48</v>
          </cell>
          <cell r="G33">
            <v>31</v>
          </cell>
          <cell r="H33">
            <v>14.76</v>
          </cell>
          <cell r="I33" t="str">
            <v>NE</v>
          </cell>
          <cell r="J33">
            <v>38.159999999999997</v>
          </cell>
          <cell r="K33">
            <v>0</v>
          </cell>
        </row>
        <row r="34">
          <cell r="B34">
            <v>26.514285714285712</v>
          </cell>
          <cell r="C34">
            <v>29.4</v>
          </cell>
          <cell r="D34">
            <v>18.8</v>
          </cell>
          <cell r="E34">
            <v>44.857142857142854</v>
          </cell>
          <cell r="F34">
            <v>82</v>
          </cell>
          <cell r="G34">
            <v>29</v>
          </cell>
          <cell r="H34">
            <v>7.5600000000000005</v>
          </cell>
          <cell r="I34" t="str">
            <v>NO</v>
          </cell>
          <cell r="J34">
            <v>21.6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16.574999999999999</v>
          </cell>
          <cell r="C5">
            <v>19.8</v>
          </cell>
          <cell r="D5">
            <v>14.1</v>
          </cell>
          <cell r="E5">
            <v>88.083333333333329</v>
          </cell>
          <cell r="F5">
            <v>100</v>
          </cell>
          <cell r="G5">
            <v>66</v>
          </cell>
          <cell r="H5">
            <v>15.120000000000001</v>
          </cell>
          <cell r="I5" t="str">
            <v>SO</v>
          </cell>
          <cell r="J5">
            <v>28.44</v>
          </cell>
          <cell r="K5">
            <v>0.2</v>
          </cell>
        </row>
        <row r="6">
          <cell r="B6">
            <v>18.395833333333332</v>
          </cell>
          <cell r="C6">
            <v>26.6</v>
          </cell>
          <cell r="D6">
            <v>13.1</v>
          </cell>
          <cell r="E6">
            <v>79.583333333333329</v>
          </cell>
          <cell r="F6">
            <v>97</v>
          </cell>
          <cell r="G6">
            <v>48</v>
          </cell>
          <cell r="H6">
            <v>10.8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23.062500000000004</v>
          </cell>
          <cell r="C7">
            <v>31.2</v>
          </cell>
          <cell r="D7">
            <v>16.899999999999999</v>
          </cell>
          <cell r="E7">
            <v>68.375</v>
          </cell>
          <cell r="F7">
            <v>93</v>
          </cell>
          <cell r="G7">
            <v>41</v>
          </cell>
          <cell r="H7">
            <v>16.2</v>
          </cell>
          <cell r="I7" t="str">
            <v>SE</v>
          </cell>
          <cell r="J7">
            <v>30.240000000000002</v>
          </cell>
          <cell r="K7">
            <v>0</v>
          </cell>
        </row>
        <row r="8">
          <cell r="B8">
            <v>24.908333333333335</v>
          </cell>
          <cell r="C8">
            <v>32.6</v>
          </cell>
          <cell r="D8">
            <v>19.600000000000001</v>
          </cell>
          <cell r="E8">
            <v>69.125</v>
          </cell>
          <cell r="F8">
            <v>87</v>
          </cell>
          <cell r="G8">
            <v>42</v>
          </cell>
          <cell r="H8">
            <v>17.28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25.695833333333329</v>
          </cell>
          <cell r="C9">
            <v>32.299999999999997</v>
          </cell>
          <cell r="D9">
            <v>20.7</v>
          </cell>
          <cell r="E9">
            <v>69.125</v>
          </cell>
          <cell r="F9">
            <v>87</v>
          </cell>
          <cell r="G9">
            <v>44</v>
          </cell>
          <cell r="H9">
            <v>17.64</v>
          </cell>
          <cell r="I9" t="str">
            <v>L</v>
          </cell>
          <cell r="J9">
            <v>35.64</v>
          </cell>
          <cell r="K9">
            <v>0</v>
          </cell>
        </row>
        <row r="10">
          <cell r="B10">
            <v>25.445833333333336</v>
          </cell>
          <cell r="C10">
            <v>32.200000000000003</v>
          </cell>
          <cell r="D10">
            <v>20.6</v>
          </cell>
          <cell r="E10">
            <v>69.25</v>
          </cell>
          <cell r="F10">
            <v>87</v>
          </cell>
          <cell r="G10">
            <v>44</v>
          </cell>
          <cell r="H10">
            <v>15.120000000000001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25.224999999999998</v>
          </cell>
          <cell r="C11">
            <v>32</v>
          </cell>
          <cell r="D11">
            <v>20</v>
          </cell>
          <cell r="E11">
            <v>63.916666666666664</v>
          </cell>
          <cell r="F11">
            <v>86</v>
          </cell>
          <cell r="G11">
            <v>30</v>
          </cell>
          <cell r="H11">
            <v>21.240000000000002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24.583333333333339</v>
          </cell>
          <cell r="C12">
            <v>31.4</v>
          </cell>
          <cell r="D12">
            <v>20</v>
          </cell>
          <cell r="E12">
            <v>63.666666666666664</v>
          </cell>
          <cell r="F12">
            <v>81</v>
          </cell>
          <cell r="G12">
            <v>36</v>
          </cell>
          <cell r="H12">
            <v>27.720000000000002</v>
          </cell>
          <cell r="I12" t="str">
            <v>NE</v>
          </cell>
          <cell r="J12">
            <v>45.36</v>
          </cell>
          <cell r="K12">
            <v>0</v>
          </cell>
        </row>
        <row r="13">
          <cell r="B13">
            <v>19.150000000000002</v>
          </cell>
          <cell r="C13">
            <v>23.4</v>
          </cell>
          <cell r="D13">
            <v>15.2</v>
          </cell>
          <cell r="E13">
            <v>86.791666666666671</v>
          </cell>
          <cell r="F13">
            <v>96</v>
          </cell>
          <cell r="G13">
            <v>72</v>
          </cell>
          <cell r="H13">
            <v>27.36</v>
          </cell>
          <cell r="I13" t="str">
            <v>S</v>
          </cell>
          <cell r="J13">
            <v>36.72</v>
          </cell>
          <cell r="K13">
            <v>1.5999999999999999</v>
          </cell>
        </row>
        <row r="14">
          <cell r="B14">
            <v>15.804166666666669</v>
          </cell>
          <cell r="C14">
            <v>21.9</v>
          </cell>
          <cell r="D14">
            <v>11.8</v>
          </cell>
          <cell r="E14">
            <v>77.416666666666671</v>
          </cell>
          <cell r="F14">
            <v>96</v>
          </cell>
          <cell r="G14">
            <v>39</v>
          </cell>
          <cell r="H14">
            <v>19.079999999999998</v>
          </cell>
          <cell r="I14" t="str">
            <v>SE</v>
          </cell>
          <cell r="J14">
            <v>34.200000000000003</v>
          </cell>
          <cell r="K14">
            <v>0</v>
          </cell>
        </row>
        <row r="15">
          <cell r="B15">
            <v>19.754166666666666</v>
          </cell>
          <cell r="C15">
            <v>29.3</v>
          </cell>
          <cell r="D15">
            <v>12.1</v>
          </cell>
          <cell r="E15">
            <v>61.333333333333336</v>
          </cell>
          <cell r="F15">
            <v>83</v>
          </cell>
          <cell r="G15">
            <v>41</v>
          </cell>
          <cell r="H15">
            <v>19.079999999999998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23.462500000000002</v>
          </cell>
          <cell r="C16">
            <v>29.8</v>
          </cell>
          <cell r="D16">
            <v>19.899999999999999</v>
          </cell>
          <cell r="E16">
            <v>72.916666666666671</v>
          </cell>
          <cell r="F16">
            <v>90</v>
          </cell>
          <cell r="G16">
            <v>43</v>
          </cell>
          <cell r="H16">
            <v>16.920000000000002</v>
          </cell>
          <cell r="I16" t="str">
            <v>SE</v>
          </cell>
          <cell r="J16">
            <v>25.92</v>
          </cell>
          <cell r="K16">
            <v>0.4</v>
          </cell>
        </row>
        <row r="17">
          <cell r="B17">
            <v>23.900000000000002</v>
          </cell>
          <cell r="C17">
            <v>31.8</v>
          </cell>
          <cell r="D17">
            <v>18.8</v>
          </cell>
          <cell r="E17">
            <v>71</v>
          </cell>
          <cell r="F17">
            <v>92</v>
          </cell>
          <cell r="G17">
            <v>34</v>
          </cell>
          <cell r="H17">
            <v>12.24</v>
          </cell>
          <cell r="I17" t="str">
            <v>L</v>
          </cell>
          <cell r="J17">
            <v>21.96</v>
          </cell>
          <cell r="K17">
            <v>0</v>
          </cell>
        </row>
        <row r="18">
          <cell r="B18">
            <v>24.320833333333329</v>
          </cell>
          <cell r="C18">
            <v>30</v>
          </cell>
          <cell r="D18">
            <v>20.100000000000001</v>
          </cell>
          <cell r="E18">
            <v>69</v>
          </cell>
          <cell r="F18">
            <v>88</v>
          </cell>
          <cell r="G18">
            <v>43</v>
          </cell>
          <cell r="H18">
            <v>18</v>
          </cell>
          <cell r="I18" t="str">
            <v>SE</v>
          </cell>
          <cell r="J18">
            <v>30.6</v>
          </cell>
          <cell r="K18">
            <v>0</v>
          </cell>
        </row>
        <row r="19">
          <cell r="B19">
            <v>24.75</v>
          </cell>
          <cell r="C19">
            <v>32.200000000000003</v>
          </cell>
          <cell r="D19">
            <v>19.2</v>
          </cell>
          <cell r="E19">
            <v>65.083333333333329</v>
          </cell>
          <cell r="F19">
            <v>86</v>
          </cell>
          <cell r="G19">
            <v>33</v>
          </cell>
          <cell r="H19">
            <v>18</v>
          </cell>
          <cell r="I19" t="str">
            <v>SE</v>
          </cell>
          <cell r="J19">
            <v>35.64</v>
          </cell>
          <cell r="K19">
            <v>0</v>
          </cell>
        </row>
        <row r="20">
          <cell r="B20">
            <v>24.624999999999996</v>
          </cell>
          <cell r="C20">
            <v>32.200000000000003</v>
          </cell>
          <cell r="D20">
            <v>19.3</v>
          </cell>
          <cell r="E20">
            <v>58.291666666666664</v>
          </cell>
          <cell r="F20">
            <v>83</v>
          </cell>
          <cell r="G20">
            <v>22</v>
          </cell>
          <cell r="H20">
            <v>22.68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23.574999999999999</v>
          </cell>
          <cell r="C21">
            <v>30.7</v>
          </cell>
          <cell r="D21">
            <v>18.7</v>
          </cell>
          <cell r="E21">
            <v>56.375</v>
          </cell>
          <cell r="F21">
            <v>78</v>
          </cell>
          <cell r="G21">
            <v>27</v>
          </cell>
          <cell r="H21">
            <v>22.68</v>
          </cell>
          <cell r="I21" t="str">
            <v>L</v>
          </cell>
          <cell r="J21">
            <v>42.480000000000004</v>
          </cell>
          <cell r="K21">
            <v>0</v>
          </cell>
        </row>
        <row r="22">
          <cell r="B22">
            <v>22.674999999999997</v>
          </cell>
          <cell r="C22">
            <v>31.3</v>
          </cell>
          <cell r="D22">
            <v>16.7</v>
          </cell>
          <cell r="E22">
            <v>55.125</v>
          </cell>
          <cell r="F22">
            <v>75</v>
          </cell>
          <cell r="G22">
            <v>28</v>
          </cell>
          <cell r="H22">
            <v>17.28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16.437500000000004</v>
          </cell>
          <cell r="C23">
            <v>20.8</v>
          </cell>
          <cell r="D23">
            <v>12.5</v>
          </cell>
          <cell r="E23">
            <v>86.75</v>
          </cell>
          <cell r="F23">
            <v>97</v>
          </cell>
          <cell r="G23">
            <v>70</v>
          </cell>
          <cell r="H23">
            <v>18.36</v>
          </cell>
          <cell r="I23" t="str">
            <v>SO</v>
          </cell>
          <cell r="J23">
            <v>33.840000000000003</v>
          </cell>
          <cell r="K23">
            <v>0</v>
          </cell>
        </row>
        <row r="24">
          <cell r="B24">
            <v>13.658333333333333</v>
          </cell>
          <cell r="C24">
            <v>19.5</v>
          </cell>
          <cell r="D24">
            <v>10.9</v>
          </cell>
          <cell r="E24">
            <v>90.458333333333329</v>
          </cell>
          <cell r="F24">
            <v>97</v>
          </cell>
          <cell r="G24">
            <v>70</v>
          </cell>
          <cell r="H24">
            <v>16.920000000000002</v>
          </cell>
          <cell r="I24" t="str">
            <v>SO</v>
          </cell>
          <cell r="J24">
            <v>29.880000000000003</v>
          </cell>
          <cell r="K24">
            <v>0.60000000000000009</v>
          </cell>
        </row>
        <row r="25">
          <cell r="B25">
            <v>19.083333333333332</v>
          </cell>
          <cell r="C25">
            <v>28.9</v>
          </cell>
          <cell r="D25">
            <v>10.6</v>
          </cell>
          <cell r="E25">
            <v>73.166666666666671</v>
          </cell>
          <cell r="F25">
            <v>97</v>
          </cell>
          <cell r="G25">
            <v>33</v>
          </cell>
          <cell r="H25">
            <v>23.400000000000002</v>
          </cell>
          <cell r="I25" t="str">
            <v>SE</v>
          </cell>
          <cell r="J25">
            <v>32.04</v>
          </cell>
          <cell r="K25">
            <v>0</v>
          </cell>
        </row>
        <row r="26">
          <cell r="B26">
            <v>22.370833333333337</v>
          </cell>
          <cell r="C26">
            <v>30.1</v>
          </cell>
          <cell r="D26">
            <v>15</v>
          </cell>
          <cell r="E26">
            <v>55.75</v>
          </cell>
          <cell r="F26">
            <v>88</v>
          </cell>
          <cell r="G26">
            <v>23</v>
          </cell>
          <cell r="H26">
            <v>22.68</v>
          </cell>
          <cell r="I26" t="str">
            <v>SE</v>
          </cell>
          <cell r="J26">
            <v>39.24</v>
          </cell>
          <cell r="K26">
            <v>0</v>
          </cell>
        </row>
        <row r="27">
          <cell r="B27">
            <v>22.612499999999997</v>
          </cell>
          <cell r="C27">
            <v>30.2</v>
          </cell>
          <cell r="D27">
            <v>17.2</v>
          </cell>
          <cell r="E27">
            <v>45.708333333333336</v>
          </cell>
          <cell r="F27">
            <v>64</v>
          </cell>
          <cell r="G27">
            <v>25</v>
          </cell>
          <cell r="H27">
            <v>21.240000000000002</v>
          </cell>
          <cell r="I27" t="str">
            <v>L</v>
          </cell>
          <cell r="J27">
            <v>39.24</v>
          </cell>
          <cell r="K27">
            <v>0</v>
          </cell>
        </row>
        <row r="28">
          <cell r="B28">
            <v>22.483333333333334</v>
          </cell>
          <cell r="C28">
            <v>30.2</v>
          </cell>
          <cell r="D28">
            <v>16.399999999999999</v>
          </cell>
          <cell r="E28">
            <v>52</v>
          </cell>
          <cell r="F28">
            <v>77</v>
          </cell>
          <cell r="G28">
            <v>26</v>
          </cell>
          <cell r="H28">
            <v>18.720000000000002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24.362500000000001</v>
          </cell>
          <cell r="C29">
            <v>30.6</v>
          </cell>
          <cell r="D29">
            <v>19.2</v>
          </cell>
          <cell r="E29">
            <v>43.375</v>
          </cell>
          <cell r="F29">
            <v>60</v>
          </cell>
          <cell r="G29">
            <v>22</v>
          </cell>
          <cell r="H29">
            <v>18.720000000000002</v>
          </cell>
          <cell r="I29" t="str">
            <v>L</v>
          </cell>
          <cell r="J29">
            <v>31.680000000000003</v>
          </cell>
          <cell r="K29">
            <v>0</v>
          </cell>
        </row>
        <row r="30">
          <cell r="B30">
            <v>22.270833333333332</v>
          </cell>
          <cell r="C30">
            <v>29.5</v>
          </cell>
          <cell r="D30">
            <v>16.2</v>
          </cell>
          <cell r="E30">
            <v>44.958333333333336</v>
          </cell>
          <cell r="F30">
            <v>63</v>
          </cell>
          <cell r="G30">
            <v>23</v>
          </cell>
          <cell r="H30">
            <v>19.8</v>
          </cell>
          <cell r="I30" t="str">
            <v>L</v>
          </cell>
          <cell r="J30">
            <v>40.32</v>
          </cell>
          <cell r="K30">
            <v>0</v>
          </cell>
        </row>
        <row r="31">
          <cell r="B31">
            <v>21.920833333333331</v>
          </cell>
          <cell r="C31">
            <v>29.5</v>
          </cell>
          <cell r="D31">
            <v>15.8</v>
          </cell>
          <cell r="E31">
            <v>51.208333333333336</v>
          </cell>
          <cell r="F31">
            <v>71</v>
          </cell>
          <cell r="G31">
            <v>29</v>
          </cell>
          <cell r="H31">
            <v>18.720000000000002</v>
          </cell>
          <cell r="I31" t="str">
            <v>L</v>
          </cell>
          <cell r="J31">
            <v>39.6</v>
          </cell>
          <cell r="K31">
            <v>0</v>
          </cell>
        </row>
        <row r="32">
          <cell r="B32">
            <v>21.920833333333338</v>
          </cell>
          <cell r="C32">
            <v>27.4</v>
          </cell>
          <cell r="D32">
            <v>17.7</v>
          </cell>
          <cell r="E32">
            <v>56.541666666666664</v>
          </cell>
          <cell r="F32">
            <v>72</v>
          </cell>
          <cell r="G32">
            <v>40</v>
          </cell>
          <cell r="H32">
            <v>18.36</v>
          </cell>
          <cell r="I32" t="str">
            <v>SE</v>
          </cell>
          <cell r="J32">
            <v>25.92</v>
          </cell>
          <cell r="K32">
            <v>0</v>
          </cell>
        </row>
        <row r="33">
          <cell r="B33">
            <v>24.229166666666671</v>
          </cell>
          <cell r="C33">
            <v>30.7</v>
          </cell>
          <cell r="D33">
            <v>18.100000000000001</v>
          </cell>
          <cell r="E33">
            <v>45.041666666666664</v>
          </cell>
          <cell r="F33">
            <v>70</v>
          </cell>
          <cell r="G33">
            <v>19</v>
          </cell>
          <cell r="H33">
            <v>15.840000000000002</v>
          </cell>
          <cell r="I33" t="str">
            <v>SE</v>
          </cell>
          <cell r="J33">
            <v>26.64</v>
          </cell>
          <cell r="K33">
            <v>0</v>
          </cell>
        </row>
        <row r="34">
          <cell r="B34">
            <v>24.512499999999999</v>
          </cell>
          <cell r="C34">
            <v>29.6</v>
          </cell>
          <cell r="D34">
            <v>20.2</v>
          </cell>
          <cell r="E34">
            <v>42</v>
          </cell>
          <cell r="F34">
            <v>63</v>
          </cell>
          <cell r="G34">
            <v>26</v>
          </cell>
          <cell r="H34">
            <v>12.96</v>
          </cell>
          <cell r="I34" t="str">
            <v>SE</v>
          </cell>
          <cell r="J34">
            <v>23.040000000000003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19.1875</v>
          </cell>
          <cell r="C5">
            <v>23.2</v>
          </cell>
          <cell r="D5">
            <v>15.7</v>
          </cell>
          <cell r="E5">
            <v>72.166666666666671</v>
          </cell>
          <cell r="F5">
            <v>88</v>
          </cell>
          <cell r="G5">
            <v>53</v>
          </cell>
          <cell r="H5">
            <v>12.6</v>
          </cell>
          <cell r="I5" t="str">
            <v>SO</v>
          </cell>
          <cell r="J5">
            <v>28.8</v>
          </cell>
          <cell r="K5">
            <v>0</v>
          </cell>
        </row>
        <row r="6">
          <cell r="B6">
            <v>17.237500000000001</v>
          </cell>
          <cell r="C6">
            <v>25</v>
          </cell>
          <cell r="D6">
            <v>10.9</v>
          </cell>
          <cell r="E6">
            <v>71.416666666666671</v>
          </cell>
          <cell r="F6">
            <v>94</v>
          </cell>
          <cell r="G6">
            <v>40</v>
          </cell>
          <cell r="H6">
            <v>5.7600000000000007</v>
          </cell>
          <cell r="I6" t="str">
            <v>S</v>
          </cell>
          <cell r="J6">
            <v>18</v>
          </cell>
          <cell r="K6">
            <v>0</v>
          </cell>
        </row>
        <row r="7">
          <cell r="B7">
            <v>19.383333333333333</v>
          </cell>
          <cell r="C7">
            <v>29.1</v>
          </cell>
          <cell r="D7">
            <v>12.8</v>
          </cell>
          <cell r="E7">
            <v>73.208333333333329</v>
          </cell>
          <cell r="F7">
            <v>93</v>
          </cell>
          <cell r="G7">
            <v>46</v>
          </cell>
          <cell r="H7">
            <v>10.44</v>
          </cell>
          <cell r="I7" t="str">
            <v>S</v>
          </cell>
          <cell r="J7">
            <v>22.32</v>
          </cell>
          <cell r="K7">
            <v>0</v>
          </cell>
        </row>
        <row r="8">
          <cell r="B8">
            <v>23.783333333333335</v>
          </cell>
          <cell r="C8">
            <v>32.200000000000003</v>
          </cell>
          <cell r="D8">
            <v>17.5</v>
          </cell>
          <cell r="E8">
            <v>70.75</v>
          </cell>
          <cell r="F8">
            <v>91</v>
          </cell>
          <cell r="G8">
            <v>45</v>
          </cell>
          <cell r="H8">
            <v>9.7200000000000006</v>
          </cell>
          <cell r="I8" t="str">
            <v>NE</v>
          </cell>
          <cell r="J8">
            <v>23.040000000000003</v>
          </cell>
          <cell r="K8">
            <v>0</v>
          </cell>
        </row>
        <row r="9">
          <cell r="B9">
            <v>25.587499999999995</v>
          </cell>
          <cell r="C9">
            <v>34.1</v>
          </cell>
          <cell r="D9">
            <v>21.8</v>
          </cell>
          <cell r="E9">
            <v>71.791666666666671</v>
          </cell>
          <cell r="F9">
            <v>90</v>
          </cell>
          <cell r="G9">
            <v>43</v>
          </cell>
          <cell r="H9">
            <v>19.079999999999998</v>
          </cell>
          <cell r="I9" t="str">
            <v>N</v>
          </cell>
          <cell r="J9">
            <v>37.080000000000005</v>
          </cell>
          <cell r="K9">
            <v>0</v>
          </cell>
        </row>
        <row r="10">
          <cell r="B10">
            <v>25.529166666666669</v>
          </cell>
          <cell r="C10">
            <v>34</v>
          </cell>
          <cell r="D10">
            <v>20.6</v>
          </cell>
          <cell r="E10">
            <v>72.75</v>
          </cell>
          <cell r="F10">
            <v>93</v>
          </cell>
          <cell r="G10">
            <v>41</v>
          </cell>
          <cell r="H10">
            <v>8.2799999999999994</v>
          </cell>
          <cell r="I10" t="str">
            <v>N</v>
          </cell>
          <cell r="J10">
            <v>22.32</v>
          </cell>
          <cell r="K10">
            <v>0</v>
          </cell>
        </row>
        <row r="11">
          <cell r="B11">
            <v>25.774999999999995</v>
          </cell>
          <cell r="C11">
            <v>32.5</v>
          </cell>
          <cell r="D11">
            <v>20.8</v>
          </cell>
          <cell r="E11">
            <v>71.416666666666671</v>
          </cell>
          <cell r="F11">
            <v>95</v>
          </cell>
          <cell r="G11">
            <v>42</v>
          </cell>
          <cell r="H11">
            <v>9</v>
          </cell>
          <cell r="I11" t="str">
            <v>NE</v>
          </cell>
          <cell r="J11">
            <v>19.8</v>
          </cell>
          <cell r="K11">
            <v>0</v>
          </cell>
        </row>
        <row r="12">
          <cell r="B12">
            <v>26.129166666666663</v>
          </cell>
          <cell r="C12">
            <v>33.5</v>
          </cell>
          <cell r="D12">
            <v>20.100000000000001</v>
          </cell>
          <cell r="E12">
            <v>61.333333333333336</v>
          </cell>
          <cell r="F12">
            <v>86</v>
          </cell>
          <cell r="G12">
            <v>30</v>
          </cell>
          <cell r="H12">
            <v>14.4</v>
          </cell>
          <cell r="I12" t="str">
            <v>N</v>
          </cell>
          <cell r="J12">
            <v>42.480000000000004</v>
          </cell>
          <cell r="K12">
            <v>0</v>
          </cell>
        </row>
        <row r="13">
          <cell r="B13">
            <v>17.683333333333334</v>
          </cell>
          <cell r="C13">
            <v>26.6</v>
          </cell>
          <cell r="D13">
            <v>14.4</v>
          </cell>
          <cell r="E13">
            <v>73.291666666666671</v>
          </cell>
          <cell r="F13">
            <v>90</v>
          </cell>
          <cell r="G13">
            <v>54</v>
          </cell>
          <cell r="H13">
            <v>16.920000000000002</v>
          </cell>
          <cell r="I13" t="str">
            <v>SO</v>
          </cell>
          <cell r="J13">
            <v>36</v>
          </cell>
          <cell r="K13">
            <v>0</v>
          </cell>
        </row>
        <row r="14">
          <cell r="B14">
            <v>13.783333333333337</v>
          </cell>
          <cell r="C14">
            <v>22</v>
          </cell>
          <cell r="D14">
            <v>7.1</v>
          </cell>
          <cell r="E14">
            <v>61.125</v>
          </cell>
          <cell r="F14">
            <v>87</v>
          </cell>
          <cell r="G14">
            <v>29</v>
          </cell>
          <cell r="H14">
            <v>9.3600000000000012</v>
          </cell>
          <cell r="I14" t="str">
            <v>S</v>
          </cell>
          <cell r="J14">
            <v>19.079999999999998</v>
          </cell>
          <cell r="K14">
            <v>0</v>
          </cell>
        </row>
        <row r="15">
          <cell r="B15">
            <v>14.483333333333334</v>
          </cell>
          <cell r="C15">
            <v>25.9</v>
          </cell>
          <cell r="D15">
            <v>6.1</v>
          </cell>
          <cell r="E15">
            <v>65.416666666666671</v>
          </cell>
          <cell r="F15">
            <v>90</v>
          </cell>
          <cell r="G15">
            <v>32</v>
          </cell>
          <cell r="H15">
            <v>6.84</v>
          </cell>
          <cell r="I15" t="str">
            <v>SO</v>
          </cell>
          <cell r="J15">
            <v>24.12</v>
          </cell>
          <cell r="K15">
            <v>0</v>
          </cell>
        </row>
        <row r="16">
          <cell r="B16">
            <v>17.474999999999998</v>
          </cell>
          <cell r="C16">
            <v>22.3</v>
          </cell>
          <cell r="D16">
            <v>14</v>
          </cell>
          <cell r="E16">
            <v>77.708333333333329</v>
          </cell>
          <cell r="F16">
            <v>93</v>
          </cell>
          <cell r="G16">
            <v>66</v>
          </cell>
          <cell r="H16">
            <v>11.879999999999999</v>
          </cell>
          <cell r="I16" t="str">
            <v>NE</v>
          </cell>
          <cell r="J16">
            <v>32.76</v>
          </cell>
          <cell r="K16">
            <v>2.8000000000000003</v>
          </cell>
        </row>
        <row r="17">
          <cell r="B17">
            <v>20.516666666666666</v>
          </cell>
          <cell r="C17">
            <v>27.7</v>
          </cell>
          <cell r="D17">
            <v>17.5</v>
          </cell>
          <cell r="E17">
            <v>85</v>
          </cell>
          <cell r="F17">
            <v>97</v>
          </cell>
          <cell r="G17">
            <v>62</v>
          </cell>
          <cell r="H17">
            <v>8.64</v>
          </cell>
          <cell r="I17" t="str">
            <v>S</v>
          </cell>
          <cell r="J17">
            <v>21.6</v>
          </cell>
          <cell r="K17">
            <v>11.399999999999999</v>
          </cell>
        </row>
        <row r="18">
          <cell r="B18">
            <v>21.558333333333334</v>
          </cell>
          <cell r="C18">
            <v>29.7</v>
          </cell>
          <cell r="D18">
            <v>16.3</v>
          </cell>
          <cell r="E18">
            <v>77.5</v>
          </cell>
          <cell r="F18">
            <v>95</v>
          </cell>
          <cell r="G18">
            <v>49</v>
          </cell>
          <cell r="H18">
            <v>6.48</v>
          </cell>
          <cell r="I18" t="str">
            <v>SE</v>
          </cell>
          <cell r="J18">
            <v>19.8</v>
          </cell>
          <cell r="K18">
            <v>0</v>
          </cell>
        </row>
        <row r="19">
          <cell r="B19">
            <v>21.195833333333336</v>
          </cell>
          <cell r="C19">
            <v>29.4</v>
          </cell>
          <cell r="D19">
            <v>15.5</v>
          </cell>
          <cell r="E19">
            <v>73.833333333333329</v>
          </cell>
          <cell r="F19">
            <v>94</v>
          </cell>
          <cell r="G19">
            <v>41</v>
          </cell>
          <cell r="H19">
            <v>7.9200000000000008</v>
          </cell>
          <cell r="I19" t="str">
            <v>SE</v>
          </cell>
          <cell r="J19">
            <v>23.400000000000002</v>
          </cell>
          <cell r="K19">
            <v>0</v>
          </cell>
        </row>
        <row r="20">
          <cell r="B20">
            <v>21.070833333333333</v>
          </cell>
          <cell r="C20">
            <v>29.7</v>
          </cell>
          <cell r="D20">
            <v>14.4</v>
          </cell>
          <cell r="E20">
            <v>72</v>
          </cell>
          <cell r="F20">
            <v>93</v>
          </cell>
          <cell r="G20">
            <v>44</v>
          </cell>
          <cell r="H20">
            <v>9.7200000000000006</v>
          </cell>
          <cell r="I20" t="str">
            <v>NE</v>
          </cell>
          <cell r="J20">
            <v>32.04</v>
          </cell>
          <cell r="K20">
            <v>0</v>
          </cell>
        </row>
        <row r="21">
          <cell r="B21">
            <v>22.237499999999997</v>
          </cell>
          <cell r="C21">
            <v>31.2</v>
          </cell>
          <cell r="D21">
            <v>15.8</v>
          </cell>
          <cell r="E21">
            <v>67.166666666666671</v>
          </cell>
          <cell r="F21">
            <v>92</v>
          </cell>
          <cell r="G21">
            <v>31</v>
          </cell>
          <cell r="H21">
            <v>11.520000000000001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22.191666666666666</v>
          </cell>
          <cell r="C22">
            <v>31.1</v>
          </cell>
          <cell r="D22">
            <v>16.100000000000001</v>
          </cell>
          <cell r="E22">
            <v>65.625</v>
          </cell>
          <cell r="F22">
            <v>90</v>
          </cell>
          <cell r="G22">
            <v>30</v>
          </cell>
          <cell r="H22">
            <v>8.64</v>
          </cell>
          <cell r="I22" t="str">
            <v>N</v>
          </cell>
          <cell r="J22">
            <v>21.240000000000002</v>
          </cell>
          <cell r="K22">
            <v>0</v>
          </cell>
        </row>
        <row r="23">
          <cell r="B23">
            <v>22.341666666666665</v>
          </cell>
          <cell r="C23">
            <v>31.3</v>
          </cell>
          <cell r="D23">
            <v>15.9</v>
          </cell>
          <cell r="E23">
            <v>66</v>
          </cell>
          <cell r="F23">
            <v>88</v>
          </cell>
          <cell r="G23">
            <v>27</v>
          </cell>
          <cell r="H23">
            <v>12.24</v>
          </cell>
          <cell r="I23" t="str">
            <v>N</v>
          </cell>
          <cell r="J23">
            <v>29.880000000000003</v>
          </cell>
          <cell r="K23">
            <v>0</v>
          </cell>
        </row>
        <row r="24">
          <cell r="B24">
            <v>15.791666666666664</v>
          </cell>
          <cell r="C24">
            <v>20.399999999999999</v>
          </cell>
          <cell r="D24">
            <v>12.9</v>
          </cell>
          <cell r="E24">
            <v>81.916666666666671</v>
          </cell>
          <cell r="F24">
            <v>89</v>
          </cell>
          <cell r="G24">
            <v>73</v>
          </cell>
          <cell r="H24">
            <v>10.08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19.291666666666671</v>
          </cell>
          <cell r="C25">
            <v>29.3</v>
          </cell>
          <cell r="D25">
            <v>13.1</v>
          </cell>
          <cell r="E25">
            <v>75.125</v>
          </cell>
          <cell r="F25">
            <v>95</v>
          </cell>
          <cell r="G25">
            <v>38</v>
          </cell>
          <cell r="H25">
            <v>6.48</v>
          </cell>
          <cell r="I25" t="str">
            <v>S</v>
          </cell>
          <cell r="J25">
            <v>18</v>
          </cell>
          <cell r="K25">
            <v>0</v>
          </cell>
        </row>
        <row r="26">
          <cell r="B26">
            <v>20.904166666666669</v>
          </cell>
          <cell r="C26">
            <v>29.4</v>
          </cell>
          <cell r="D26">
            <v>15.1</v>
          </cell>
          <cell r="E26">
            <v>68.666666666666671</v>
          </cell>
          <cell r="F26">
            <v>91</v>
          </cell>
          <cell r="G26">
            <v>41</v>
          </cell>
          <cell r="H26">
            <v>11.520000000000001</v>
          </cell>
          <cell r="I26" t="str">
            <v>SE</v>
          </cell>
          <cell r="J26">
            <v>28.8</v>
          </cell>
          <cell r="K26">
            <v>0</v>
          </cell>
        </row>
        <row r="27">
          <cell r="B27">
            <v>23.450000000000003</v>
          </cell>
          <cell r="C27">
            <v>29.6</v>
          </cell>
          <cell r="D27">
            <v>19.3</v>
          </cell>
          <cell r="E27">
            <v>56.958333333333336</v>
          </cell>
          <cell r="F27">
            <v>74</v>
          </cell>
          <cell r="G27">
            <v>35</v>
          </cell>
          <cell r="H27">
            <v>16.559999999999999</v>
          </cell>
          <cell r="I27" t="str">
            <v>NE</v>
          </cell>
          <cell r="J27">
            <v>37.800000000000004</v>
          </cell>
          <cell r="K27">
            <v>0</v>
          </cell>
        </row>
        <row r="28">
          <cell r="B28">
            <v>22.612499999999997</v>
          </cell>
          <cell r="C28">
            <v>29.7</v>
          </cell>
          <cell r="D28">
            <v>17.600000000000001</v>
          </cell>
          <cell r="E28">
            <v>57.208333333333336</v>
          </cell>
          <cell r="F28">
            <v>74</v>
          </cell>
          <cell r="G28">
            <v>34</v>
          </cell>
          <cell r="H28">
            <v>12.6</v>
          </cell>
          <cell r="I28" t="str">
            <v>L</v>
          </cell>
          <cell r="J28">
            <v>25.56</v>
          </cell>
          <cell r="K28">
            <v>0</v>
          </cell>
        </row>
        <row r="29">
          <cell r="B29">
            <v>21.033333333333331</v>
          </cell>
          <cell r="C29">
            <v>28.6</v>
          </cell>
          <cell r="D29">
            <v>15.5</v>
          </cell>
          <cell r="E29">
            <v>58.458333333333336</v>
          </cell>
          <cell r="F29">
            <v>83</v>
          </cell>
          <cell r="G29">
            <v>32</v>
          </cell>
          <cell r="H29">
            <v>10.8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20.579166666666666</v>
          </cell>
          <cell r="C30">
            <v>29.5</v>
          </cell>
          <cell r="D30">
            <v>14.4</v>
          </cell>
          <cell r="E30">
            <v>57.208333333333336</v>
          </cell>
          <cell r="F30">
            <v>81</v>
          </cell>
          <cell r="G30">
            <v>31</v>
          </cell>
          <cell r="H30">
            <v>12.96</v>
          </cell>
          <cell r="I30" t="str">
            <v>L</v>
          </cell>
          <cell r="J30">
            <v>27</v>
          </cell>
          <cell r="K30">
            <v>0</v>
          </cell>
        </row>
        <row r="31">
          <cell r="B31">
            <v>21.733333333333331</v>
          </cell>
          <cell r="C31">
            <v>28.4</v>
          </cell>
          <cell r="D31">
            <v>16.899999999999999</v>
          </cell>
          <cell r="E31">
            <v>57.916666666666664</v>
          </cell>
          <cell r="F31">
            <v>78</v>
          </cell>
          <cell r="G31">
            <v>34</v>
          </cell>
          <cell r="H31">
            <v>13.68</v>
          </cell>
          <cell r="I31" t="str">
            <v>NE</v>
          </cell>
          <cell r="J31">
            <v>32.04</v>
          </cell>
          <cell r="K31">
            <v>0</v>
          </cell>
        </row>
        <row r="32">
          <cell r="B32">
            <v>20.708333333333336</v>
          </cell>
          <cell r="C32">
            <v>30.9</v>
          </cell>
          <cell r="D32">
            <v>13.8</v>
          </cell>
          <cell r="E32">
            <v>60</v>
          </cell>
          <cell r="F32">
            <v>81</v>
          </cell>
          <cell r="G32">
            <v>23</v>
          </cell>
          <cell r="H32">
            <v>7.9200000000000008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22.675000000000001</v>
          </cell>
          <cell r="C33">
            <v>29.5</v>
          </cell>
          <cell r="D33">
            <v>16.899999999999999</v>
          </cell>
          <cell r="E33">
            <v>54.666666666666664</v>
          </cell>
          <cell r="F33">
            <v>76</v>
          </cell>
          <cell r="G33">
            <v>30</v>
          </cell>
          <cell r="H33">
            <v>13.68</v>
          </cell>
          <cell r="I33" t="str">
            <v>NE</v>
          </cell>
          <cell r="J33">
            <v>32.04</v>
          </cell>
          <cell r="K33">
            <v>0</v>
          </cell>
        </row>
        <row r="34">
          <cell r="B34">
            <v>22.029166666666669</v>
          </cell>
          <cell r="C34">
            <v>29.3</v>
          </cell>
          <cell r="D34">
            <v>17.899999999999999</v>
          </cell>
          <cell r="E34">
            <v>61.791666666666664</v>
          </cell>
          <cell r="F34">
            <v>78</v>
          </cell>
          <cell r="G34">
            <v>36</v>
          </cell>
          <cell r="H34">
            <v>9</v>
          </cell>
          <cell r="I34" t="str">
            <v>N</v>
          </cell>
          <cell r="J34">
            <v>24.48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17.546153846153846</v>
          </cell>
          <cell r="C5">
            <v>22</v>
          </cell>
          <cell r="D5">
            <v>14.3</v>
          </cell>
          <cell r="E5">
            <v>72.230769230769226</v>
          </cell>
          <cell r="F5">
            <v>93</v>
          </cell>
          <cell r="G5">
            <v>49</v>
          </cell>
          <cell r="H5">
            <v>4.6800000000000006</v>
          </cell>
          <cell r="I5" t="str">
            <v>SO</v>
          </cell>
          <cell r="J5">
            <v>14.76</v>
          </cell>
          <cell r="K5">
            <v>0</v>
          </cell>
        </row>
        <row r="6">
          <cell r="B6">
            <v>18.953846153846158</v>
          </cell>
          <cell r="C6">
            <v>23.9</v>
          </cell>
          <cell r="D6">
            <v>9.8000000000000007</v>
          </cell>
          <cell r="E6">
            <v>69.384615384615387</v>
          </cell>
          <cell r="F6">
            <v>97</v>
          </cell>
          <cell r="G6">
            <v>48</v>
          </cell>
          <cell r="H6">
            <v>11.16</v>
          </cell>
          <cell r="I6" t="str">
            <v>SE</v>
          </cell>
          <cell r="J6">
            <v>21.96</v>
          </cell>
          <cell r="K6">
            <v>0</v>
          </cell>
        </row>
        <row r="7">
          <cell r="B7">
            <v>25.766666666666666</v>
          </cell>
          <cell r="C7">
            <v>30.5</v>
          </cell>
          <cell r="D7">
            <v>16</v>
          </cell>
          <cell r="E7">
            <v>58.166666666666664</v>
          </cell>
          <cell r="F7">
            <v>92</v>
          </cell>
          <cell r="G7">
            <v>43</v>
          </cell>
          <cell r="H7">
            <v>7.5600000000000005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28.966666666666665</v>
          </cell>
          <cell r="C8">
            <v>32.299999999999997</v>
          </cell>
          <cell r="D8">
            <v>21.1</v>
          </cell>
          <cell r="E8">
            <v>65.25</v>
          </cell>
          <cell r="F8">
            <v>89</v>
          </cell>
          <cell r="G8">
            <v>52</v>
          </cell>
          <cell r="H8">
            <v>15.120000000000001</v>
          </cell>
          <cell r="I8" t="str">
            <v>NO</v>
          </cell>
          <cell r="J8">
            <v>33.480000000000004</v>
          </cell>
          <cell r="K8">
            <v>0</v>
          </cell>
        </row>
        <row r="9">
          <cell r="B9">
            <v>28.645454545454541</v>
          </cell>
          <cell r="C9">
            <v>32.5</v>
          </cell>
          <cell r="D9">
            <v>22.5</v>
          </cell>
          <cell r="E9">
            <v>72.36363636363636</v>
          </cell>
          <cell r="F9">
            <v>94</v>
          </cell>
          <cell r="G9">
            <v>56</v>
          </cell>
          <cell r="H9">
            <v>11.16</v>
          </cell>
          <cell r="I9" t="str">
            <v>NO</v>
          </cell>
          <cell r="J9">
            <v>31.319999999999997</v>
          </cell>
          <cell r="K9">
            <v>1</v>
          </cell>
        </row>
        <row r="10">
          <cell r="B10">
            <v>28.900000000000002</v>
          </cell>
          <cell r="C10">
            <v>31.6</v>
          </cell>
          <cell r="D10">
            <v>22.7</v>
          </cell>
          <cell r="E10">
            <v>74.222222222222229</v>
          </cell>
          <cell r="F10">
            <v>100</v>
          </cell>
          <cell r="G10">
            <v>61</v>
          </cell>
          <cell r="H10">
            <v>8.64</v>
          </cell>
          <cell r="I10" t="str">
            <v>NO</v>
          </cell>
          <cell r="J10">
            <v>36</v>
          </cell>
          <cell r="K10">
            <v>5.4</v>
          </cell>
        </row>
        <row r="11">
          <cell r="B11">
            <v>29.172727272727276</v>
          </cell>
          <cell r="C11">
            <v>32.5</v>
          </cell>
          <cell r="D11">
            <v>21.9</v>
          </cell>
          <cell r="E11">
            <v>67.090909090909093</v>
          </cell>
          <cell r="F11">
            <v>96</v>
          </cell>
          <cell r="G11">
            <v>47</v>
          </cell>
          <cell r="H11">
            <v>13.68</v>
          </cell>
          <cell r="I11" t="str">
            <v>N</v>
          </cell>
          <cell r="J11">
            <v>32.4</v>
          </cell>
          <cell r="K11">
            <v>0</v>
          </cell>
        </row>
        <row r="12">
          <cell r="B12">
            <v>28.872727272727275</v>
          </cell>
          <cell r="C12">
            <v>32</v>
          </cell>
          <cell r="D12">
            <v>21.8</v>
          </cell>
          <cell r="E12">
            <v>62.81818181818182</v>
          </cell>
          <cell r="F12">
            <v>95</v>
          </cell>
          <cell r="G12">
            <v>48</v>
          </cell>
          <cell r="H12">
            <v>16.2</v>
          </cell>
          <cell r="I12" t="str">
            <v>NO</v>
          </cell>
          <cell r="J12">
            <v>37.800000000000004</v>
          </cell>
          <cell r="K12">
            <v>6.8</v>
          </cell>
        </row>
        <row r="13">
          <cell r="B13">
            <v>19.149999999999999</v>
          </cell>
          <cell r="C13">
            <v>21.9</v>
          </cell>
          <cell r="D13">
            <v>16.399999999999999</v>
          </cell>
          <cell r="E13">
            <v>84.2</v>
          </cell>
          <cell r="F13">
            <v>96</v>
          </cell>
          <cell r="G13">
            <v>57</v>
          </cell>
          <cell r="H13">
            <v>5.7600000000000007</v>
          </cell>
          <cell r="I13" t="str">
            <v>S</v>
          </cell>
          <cell r="J13">
            <v>23.759999999999998</v>
          </cell>
          <cell r="K13">
            <v>15.6</v>
          </cell>
        </row>
        <row r="14">
          <cell r="B14">
            <v>16.899999999999999</v>
          </cell>
          <cell r="C14">
            <v>21</v>
          </cell>
          <cell r="D14">
            <v>8.8000000000000007</v>
          </cell>
          <cell r="E14">
            <v>58.833333333333336</v>
          </cell>
          <cell r="F14">
            <v>92</v>
          </cell>
          <cell r="G14">
            <v>37</v>
          </cell>
          <cell r="H14">
            <v>11.879999999999999</v>
          </cell>
          <cell r="I14" t="str">
            <v>L</v>
          </cell>
          <cell r="J14">
            <v>24.48</v>
          </cell>
          <cell r="K14">
            <v>0</v>
          </cell>
        </row>
        <row r="15">
          <cell r="B15">
            <v>15.536363636363633</v>
          </cell>
          <cell r="C15">
            <v>26.1</v>
          </cell>
          <cell r="D15">
            <v>6.9</v>
          </cell>
          <cell r="E15">
            <v>76.454545454545453</v>
          </cell>
          <cell r="F15">
            <v>98</v>
          </cell>
          <cell r="G15">
            <v>39</v>
          </cell>
          <cell r="H15">
            <v>3.6</v>
          </cell>
          <cell r="I15" t="str">
            <v>SE</v>
          </cell>
          <cell r="J15">
            <v>12.24</v>
          </cell>
          <cell r="K15">
            <v>0.2</v>
          </cell>
        </row>
        <row r="16">
          <cell r="B16">
            <v>18.237500000000001</v>
          </cell>
          <cell r="C16">
            <v>19.3</v>
          </cell>
          <cell r="D16">
            <v>17.899999999999999</v>
          </cell>
          <cell r="E16">
            <v>90.625</v>
          </cell>
          <cell r="F16">
            <v>95</v>
          </cell>
          <cell r="G16">
            <v>80</v>
          </cell>
          <cell r="H16">
            <v>4.6800000000000006</v>
          </cell>
          <cell r="I16" t="str">
            <v>SE</v>
          </cell>
          <cell r="J16">
            <v>6.84</v>
          </cell>
          <cell r="K16">
            <v>0.60000000000000009</v>
          </cell>
        </row>
        <row r="17">
          <cell r="B17">
            <v>26.387499999999996</v>
          </cell>
          <cell r="C17">
            <v>29.6</v>
          </cell>
          <cell r="D17">
            <v>21.8</v>
          </cell>
          <cell r="E17">
            <v>71.75</v>
          </cell>
          <cell r="F17">
            <v>89</v>
          </cell>
          <cell r="G17">
            <v>56</v>
          </cell>
          <cell r="H17">
            <v>3.24</v>
          </cell>
          <cell r="I17" t="str">
            <v>SE</v>
          </cell>
          <cell r="J17">
            <v>15.840000000000002</v>
          </cell>
          <cell r="K17">
            <v>0.2</v>
          </cell>
        </row>
        <row r="18">
          <cell r="B18">
            <v>27.175000000000001</v>
          </cell>
          <cell r="C18">
            <v>30.2</v>
          </cell>
          <cell r="D18">
            <v>21.6</v>
          </cell>
          <cell r="E18">
            <v>66.5</v>
          </cell>
          <cell r="F18">
            <v>88</v>
          </cell>
          <cell r="G18">
            <v>53</v>
          </cell>
          <cell r="H18">
            <v>13.32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28.211111111111112</v>
          </cell>
          <cell r="C19">
            <v>30.6</v>
          </cell>
          <cell r="D19">
            <v>21.2</v>
          </cell>
          <cell r="E19">
            <v>59</v>
          </cell>
          <cell r="F19">
            <v>84</v>
          </cell>
          <cell r="G19">
            <v>50</v>
          </cell>
          <cell r="H19">
            <v>11.16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30.014285714285712</v>
          </cell>
          <cell r="C20">
            <v>31.6</v>
          </cell>
          <cell r="D20">
            <v>24.9</v>
          </cell>
          <cell r="E20">
            <v>47.571428571428569</v>
          </cell>
          <cell r="F20">
            <v>64</v>
          </cell>
          <cell r="G20">
            <v>40</v>
          </cell>
          <cell r="H20">
            <v>15.840000000000002</v>
          </cell>
          <cell r="I20" t="str">
            <v>NE</v>
          </cell>
          <cell r="J20">
            <v>28.8</v>
          </cell>
          <cell r="K20">
            <v>0</v>
          </cell>
        </row>
        <row r="21">
          <cell r="B21">
            <v>29.611111111111111</v>
          </cell>
          <cell r="C21">
            <v>31.4</v>
          </cell>
          <cell r="D21">
            <v>22</v>
          </cell>
          <cell r="E21">
            <v>46.666666666666664</v>
          </cell>
          <cell r="F21">
            <v>87</v>
          </cell>
          <cell r="G21">
            <v>39</v>
          </cell>
          <cell r="H21">
            <v>19.8</v>
          </cell>
          <cell r="I21" t="str">
            <v>N</v>
          </cell>
          <cell r="J21">
            <v>40.680000000000007</v>
          </cell>
          <cell r="K21">
            <v>0</v>
          </cell>
        </row>
        <row r="22">
          <cell r="B22">
            <v>28.522222222222222</v>
          </cell>
          <cell r="C22">
            <v>30.7</v>
          </cell>
          <cell r="D22">
            <v>17.5</v>
          </cell>
          <cell r="E22">
            <v>51.777777777777779</v>
          </cell>
          <cell r="F22">
            <v>92</v>
          </cell>
          <cell r="G22">
            <v>41</v>
          </cell>
          <cell r="H22">
            <v>9.7200000000000006</v>
          </cell>
          <cell r="I22" t="str">
            <v>NO</v>
          </cell>
          <cell r="J22">
            <v>27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18.155555555555559</v>
          </cell>
          <cell r="C24">
            <v>21.7</v>
          </cell>
          <cell r="D24">
            <v>11.4</v>
          </cell>
          <cell r="E24">
            <v>64.555555555555557</v>
          </cell>
          <cell r="F24">
            <v>90</v>
          </cell>
          <cell r="G24">
            <v>57</v>
          </cell>
          <cell r="H24">
            <v>8.2799999999999994</v>
          </cell>
          <cell r="I24" t="str">
            <v>SE</v>
          </cell>
          <cell r="J24">
            <v>18.720000000000002</v>
          </cell>
          <cell r="K24">
            <v>0</v>
          </cell>
        </row>
        <row r="25">
          <cell r="B25">
            <v>23.583333333333332</v>
          </cell>
          <cell r="C25">
            <v>27.8</v>
          </cell>
          <cell r="D25">
            <v>15.1</v>
          </cell>
          <cell r="E25">
            <v>69.5</v>
          </cell>
          <cell r="F25">
            <v>95</v>
          </cell>
          <cell r="G25">
            <v>51</v>
          </cell>
          <cell r="H25">
            <v>10.44</v>
          </cell>
          <cell r="I25" t="str">
            <v>SE</v>
          </cell>
          <cell r="J25">
            <v>23.040000000000003</v>
          </cell>
          <cell r="K25">
            <v>0.2</v>
          </cell>
        </row>
        <row r="26">
          <cell r="B26">
            <v>23.672727272727272</v>
          </cell>
          <cell r="C26">
            <v>30.5</v>
          </cell>
          <cell r="D26">
            <v>17.2</v>
          </cell>
          <cell r="E26">
            <v>59.5</v>
          </cell>
          <cell r="F26">
            <v>96</v>
          </cell>
          <cell r="G26">
            <v>31</v>
          </cell>
          <cell r="H26">
            <v>24.12</v>
          </cell>
          <cell r="I26" t="str">
            <v>L</v>
          </cell>
          <cell r="J26">
            <v>42.84</v>
          </cell>
          <cell r="K26">
            <v>0</v>
          </cell>
        </row>
        <row r="27">
          <cell r="B27">
            <v>28.722222222222221</v>
          </cell>
          <cell r="C27">
            <v>30.3</v>
          </cell>
          <cell r="D27">
            <v>22.8</v>
          </cell>
          <cell r="E27">
            <v>37.555555555555557</v>
          </cell>
          <cell r="F27">
            <v>49</v>
          </cell>
          <cell r="G27">
            <v>32</v>
          </cell>
          <cell r="H27">
            <v>11.16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28.322222222222223</v>
          </cell>
          <cell r="C28">
            <v>30.4</v>
          </cell>
          <cell r="D28">
            <v>19.600000000000001</v>
          </cell>
          <cell r="E28">
            <v>46.111111111111114</v>
          </cell>
          <cell r="F28">
            <v>80</v>
          </cell>
          <cell r="G28">
            <v>37</v>
          </cell>
          <cell r="H28">
            <v>11.879999999999999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28.533333333333335</v>
          </cell>
          <cell r="C29">
            <v>30.4</v>
          </cell>
          <cell r="D29">
            <v>22.1</v>
          </cell>
          <cell r="E29">
            <v>36.444444444444443</v>
          </cell>
          <cell r="F29">
            <v>59</v>
          </cell>
          <cell r="G29">
            <v>29</v>
          </cell>
          <cell r="H29">
            <v>17.28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28.044444444444448</v>
          </cell>
          <cell r="C30">
            <v>30.3</v>
          </cell>
          <cell r="D30">
            <v>20.8</v>
          </cell>
          <cell r="E30">
            <v>35</v>
          </cell>
          <cell r="F30">
            <v>54</v>
          </cell>
          <cell r="G30">
            <v>28</v>
          </cell>
          <cell r="H30">
            <v>19.440000000000001</v>
          </cell>
          <cell r="I30" t="str">
            <v>NE</v>
          </cell>
          <cell r="J30">
            <v>36</v>
          </cell>
          <cell r="K30">
            <v>0</v>
          </cell>
        </row>
        <row r="31">
          <cell r="B31">
            <v>26.883333333333336</v>
          </cell>
          <cell r="C31">
            <v>30.7</v>
          </cell>
          <cell r="D31">
            <v>17.2</v>
          </cell>
          <cell r="E31">
            <v>48.166666666666664</v>
          </cell>
          <cell r="F31">
            <v>86</v>
          </cell>
          <cell r="G31">
            <v>33</v>
          </cell>
          <cell r="H31">
            <v>14.4</v>
          </cell>
          <cell r="I31" t="str">
            <v>NE</v>
          </cell>
          <cell r="J31">
            <v>27</v>
          </cell>
          <cell r="K31">
            <v>0</v>
          </cell>
        </row>
        <row r="32">
          <cell r="B32">
            <v>22.50833333333334</v>
          </cell>
          <cell r="C32">
            <v>30.4</v>
          </cell>
          <cell r="D32">
            <v>16.899999999999999</v>
          </cell>
          <cell r="E32">
            <v>63.75</v>
          </cell>
          <cell r="F32">
            <v>92</v>
          </cell>
          <cell r="G32">
            <v>30</v>
          </cell>
          <cell r="H32">
            <v>12.24</v>
          </cell>
          <cell r="I32" t="str">
            <v>SE</v>
          </cell>
          <cell r="J32">
            <v>25.92</v>
          </cell>
          <cell r="K32">
            <v>0</v>
          </cell>
        </row>
        <row r="33">
          <cell r="B33">
            <v>27.011111111111106</v>
          </cell>
          <cell r="C33">
            <v>30</v>
          </cell>
          <cell r="D33">
            <v>20.9</v>
          </cell>
          <cell r="E33">
            <v>50.222222222222221</v>
          </cell>
          <cell r="F33">
            <v>78</v>
          </cell>
          <cell r="G33">
            <v>33</v>
          </cell>
          <cell r="H33">
            <v>1.8</v>
          </cell>
          <cell r="I33" t="str">
            <v>S</v>
          </cell>
          <cell r="J33">
            <v>12.24</v>
          </cell>
          <cell r="K33">
            <v>0</v>
          </cell>
        </row>
        <row r="34">
          <cell r="B34">
            <v>27.855555555555554</v>
          </cell>
          <cell r="C34">
            <v>31.4</v>
          </cell>
          <cell r="D34">
            <v>15.4</v>
          </cell>
          <cell r="E34">
            <v>45.666666666666664</v>
          </cell>
          <cell r="F34">
            <v>97</v>
          </cell>
          <cell r="G34">
            <v>23</v>
          </cell>
          <cell r="H34">
            <v>1.08</v>
          </cell>
          <cell r="I34" t="str">
            <v>S</v>
          </cell>
          <cell r="J34">
            <v>16.920000000000002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16.137500000000003</v>
          </cell>
          <cell r="C5">
            <v>20.100000000000001</v>
          </cell>
          <cell r="D5">
            <v>12.6</v>
          </cell>
          <cell r="E5">
            <v>79.541666666666671</v>
          </cell>
          <cell r="F5">
            <v>100</v>
          </cell>
          <cell r="G5">
            <v>54</v>
          </cell>
          <cell r="H5">
            <v>18.720000000000002</v>
          </cell>
          <cell r="I5" t="str">
            <v>O</v>
          </cell>
          <cell r="J5">
            <v>32.76</v>
          </cell>
          <cell r="K5">
            <v>0</v>
          </cell>
        </row>
        <row r="6">
          <cell r="B6">
            <v>16.241666666666671</v>
          </cell>
          <cell r="C6">
            <v>22.5</v>
          </cell>
          <cell r="D6">
            <v>11.1</v>
          </cell>
          <cell r="E6">
            <v>72.625</v>
          </cell>
          <cell r="F6">
            <v>100</v>
          </cell>
          <cell r="G6">
            <v>42</v>
          </cell>
          <cell r="H6">
            <v>10.8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19.054166666666667</v>
          </cell>
          <cell r="C7">
            <v>26.7</v>
          </cell>
          <cell r="D7">
            <v>14</v>
          </cell>
          <cell r="E7">
            <v>71.416666666666671</v>
          </cell>
          <cell r="F7">
            <v>100</v>
          </cell>
          <cell r="G7">
            <v>48</v>
          </cell>
          <cell r="H7">
            <v>20.52</v>
          </cell>
          <cell r="I7" t="str">
            <v>L</v>
          </cell>
          <cell r="J7">
            <v>33.480000000000004</v>
          </cell>
          <cell r="K7">
            <v>0</v>
          </cell>
        </row>
        <row r="8">
          <cell r="B8">
            <v>24.070833333333329</v>
          </cell>
          <cell r="C8">
            <v>31.7</v>
          </cell>
          <cell r="D8">
            <v>18.899999999999999</v>
          </cell>
          <cell r="E8">
            <v>64.75</v>
          </cell>
          <cell r="F8">
            <v>79</v>
          </cell>
          <cell r="G8">
            <v>42</v>
          </cell>
          <cell r="H8">
            <v>17.28</v>
          </cell>
          <cell r="I8" t="str">
            <v>L</v>
          </cell>
          <cell r="J8">
            <v>27.720000000000002</v>
          </cell>
          <cell r="K8">
            <v>0</v>
          </cell>
        </row>
        <row r="9">
          <cell r="B9">
            <v>24.724999999999994</v>
          </cell>
          <cell r="C9">
            <v>30.5</v>
          </cell>
          <cell r="D9">
            <v>22</v>
          </cell>
          <cell r="E9">
            <v>74.782608695652172</v>
          </cell>
          <cell r="F9">
            <v>100</v>
          </cell>
          <cell r="G9">
            <v>53</v>
          </cell>
          <cell r="H9">
            <v>13.32</v>
          </cell>
          <cell r="I9" t="str">
            <v>NO</v>
          </cell>
          <cell r="J9">
            <v>33.840000000000003</v>
          </cell>
          <cell r="K9">
            <v>4.5999999999999996</v>
          </cell>
        </row>
        <row r="10">
          <cell r="B10">
            <v>25.070833333333329</v>
          </cell>
          <cell r="C10">
            <v>32.1</v>
          </cell>
          <cell r="D10">
            <v>20.9</v>
          </cell>
          <cell r="E10">
            <v>72.142857142857139</v>
          </cell>
          <cell r="F10">
            <v>100</v>
          </cell>
          <cell r="G10">
            <v>46</v>
          </cell>
          <cell r="H10">
            <v>14.4</v>
          </cell>
          <cell r="I10" t="str">
            <v>NO</v>
          </cell>
          <cell r="J10">
            <v>27</v>
          </cell>
          <cell r="K10">
            <v>0.60000000000000009</v>
          </cell>
        </row>
        <row r="11">
          <cell r="B11">
            <v>25.495833333333334</v>
          </cell>
          <cell r="C11">
            <v>31.7</v>
          </cell>
          <cell r="D11">
            <v>21.2</v>
          </cell>
          <cell r="E11">
            <v>74.45</v>
          </cell>
          <cell r="F11">
            <v>100</v>
          </cell>
          <cell r="G11">
            <v>43</v>
          </cell>
          <cell r="H11">
            <v>14.76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25.175000000000001</v>
          </cell>
          <cell r="C12">
            <v>31.8</v>
          </cell>
          <cell r="D12">
            <v>18.3</v>
          </cell>
          <cell r="E12">
            <v>61.375</v>
          </cell>
          <cell r="F12">
            <v>76</v>
          </cell>
          <cell r="G12">
            <v>37</v>
          </cell>
          <cell r="H12">
            <v>29.52</v>
          </cell>
          <cell r="I12" t="str">
            <v>NO</v>
          </cell>
          <cell r="J12">
            <v>47.88</v>
          </cell>
          <cell r="K12">
            <v>0</v>
          </cell>
        </row>
        <row r="13">
          <cell r="B13">
            <v>15.016666666666664</v>
          </cell>
          <cell r="C13">
            <v>18.3</v>
          </cell>
          <cell r="D13">
            <v>11.7</v>
          </cell>
          <cell r="E13">
            <v>84.095238095238102</v>
          </cell>
          <cell r="F13">
            <v>100</v>
          </cell>
          <cell r="G13">
            <v>57</v>
          </cell>
          <cell r="H13">
            <v>20.52</v>
          </cell>
          <cell r="I13" t="str">
            <v>SO</v>
          </cell>
          <cell r="J13">
            <v>45</v>
          </cell>
          <cell r="K13">
            <v>3.4000000000000004</v>
          </cell>
        </row>
        <row r="14">
          <cell r="B14">
            <v>12.50416666666667</v>
          </cell>
          <cell r="C14">
            <v>19.600000000000001</v>
          </cell>
          <cell r="D14">
            <v>7.1</v>
          </cell>
          <cell r="E14">
            <v>63.208333333333336</v>
          </cell>
          <cell r="F14">
            <v>88</v>
          </cell>
          <cell r="G14">
            <v>32</v>
          </cell>
          <cell r="H14">
            <v>16.2</v>
          </cell>
          <cell r="I14" t="str">
            <v>S</v>
          </cell>
          <cell r="J14">
            <v>25.92</v>
          </cell>
          <cell r="K14">
            <v>0</v>
          </cell>
        </row>
        <row r="15">
          <cell r="B15">
            <v>15.06666666666667</v>
          </cell>
          <cell r="C15">
            <v>22.2</v>
          </cell>
          <cell r="D15">
            <v>9.5</v>
          </cell>
          <cell r="E15">
            <v>59.916666666666664</v>
          </cell>
          <cell r="F15">
            <v>100</v>
          </cell>
          <cell r="G15">
            <v>34</v>
          </cell>
          <cell r="H15">
            <v>14.76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17.391666666666666</v>
          </cell>
          <cell r="C16">
            <v>22.3</v>
          </cell>
          <cell r="D16">
            <v>13.5</v>
          </cell>
          <cell r="E16">
            <v>81.666666666666671</v>
          </cell>
          <cell r="F16">
            <v>100</v>
          </cell>
          <cell r="G16">
            <v>45</v>
          </cell>
          <cell r="H16">
            <v>16.2</v>
          </cell>
          <cell r="I16" t="str">
            <v>NE</v>
          </cell>
          <cell r="J16">
            <v>27</v>
          </cell>
          <cell r="K16">
            <v>20.8</v>
          </cell>
        </row>
        <row r="17">
          <cell r="B17">
            <v>19.587500000000002</v>
          </cell>
          <cell r="C17">
            <v>21.9</v>
          </cell>
          <cell r="D17">
            <v>18.2</v>
          </cell>
          <cell r="E17">
            <v>97.8</v>
          </cell>
          <cell r="F17">
            <v>100</v>
          </cell>
          <cell r="G17">
            <v>88</v>
          </cell>
          <cell r="H17">
            <v>21.6</v>
          </cell>
          <cell r="I17" t="str">
            <v>L</v>
          </cell>
          <cell r="J17">
            <v>31.319999999999997</v>
          </cell>
          <cell r="K17">
            <v>3.4000000000000004</v>
          </cell>
        </row>
        <row r="18">
          <cell r="B18">
            <v>20.079166666666662</v>
          </cell>
          <cell r="C18">
            <v>24.9</v>
          </cell>
          <cell r="D18">
            <v>16.7</v>
          </cell>
          <cell r="E18">
            <v>76.538461538461533</v>
          </cell>
          <cell r="F18">
            <v>100</v>
          </cell>
          <cell r="G18">
            <v>60</v>
          </cell>
          <cell r="H18">
            <v>19.079999999999998</v>
          </cell>
          <cell r="I18" t="str">
            <v>L</v>
          </cell>
          <cell r="J18">
            <v>32.04</v>
          </cell>
          <cell r="K18">
            <v>0</v>
          </cell>
        </row>
        <row r="19">
          <cell r="B19">
            <v>20.129166666666666</v>
          </cell>
          <cell r="C19">
            <v>25.7</v>
          </cell>
          <cell r="D19">
            <v>15.7</v>
          </cell>
          <cell r="E19">
            <v>80</v>
          </cell>
          <cell r="F19">
            <v>100</v>
          </cell>
          <cell r="G19">
            <v>51</v>
          </cell>
          <cell r="H19">
            <v>23.759999999999998</v>
          </cell>
          <cell r="I19" t="str">
            <v>L</v>
          </cell>
          <cell r="J19">
            <v>37.800000000000004</v>
          </cell>
          <cell r="K19">
            <v>0</v>
          </cell>
        </row>
        <row r="20">
          <cell r="B20">
            <v>21.083333333333329</v>
          </cell>
          <cell r="C20">
            <v>27.6</v>
          </cell>
          <cell r="D20">
            <v>15.9</v>
          </cell>
          <cell r="E20">
            <v>76.375</v>
          </cell>
          <cell r="F20">
            <v>100</v>
          </cell>
          <cell r="G20">
            <v>48</v>
          </cell>
          <cell r="H20">
            <v>18</v>
          </cell>
          <cell r="I20" t="str">
            <v>L</v>
          </cell>
          <cell r="J20">
            <v>26.64</v>
          </cell>
          <cell r="K20">
            <v>0</v>
          </cell>
        </row>
        <row r="21">
          <cell r="B21">
            <v>22.845833333333335</v>
          </cell>
          <cell r="C21">
            <v>30</v>
          </cell>
          <cell r="D21">
            <v>17.5</v>
          </cell>
          <cell r="E21">
            <v>61.958333333333336</v>
          </cell>
          <cell r="F21">
            <v>81</v>
          </cell>
          <cell r="G21">
            <v>34</v>
          </cell>
          <cell r="H21">
            <v>17.64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23.350000000000005</v>
          </cell>
          <cell r="C22">
            <v>30.3</v>
          </cell>
          <cell r="D22">
            <v>17.600000000000001</v>
          </cell>
          <cell r="E22">
            <v>53.5</v>
          </cell>
          <cell r="F22">
            <v>76</v>
          </cell>
          <cell r="G22">
            <v>28</v>
          </cell>
          <cell r="H22">
            <v>16.559999999999999</v>
          </cell>
          <cell r="I22" t="str">
            <v>NE</v>
          </cell>
          <cell r="J22">
            <v>25.2</v>
          </cell>
          <cell r="K22">
            <v>0</v>
          </cell>
        </row>
        <row r="23">
          <cell r="B23">
            <v>19.700000000000003</v>
          </cell>
          <cell r="C23">
            <v>23.8</v>
          </cell>
          <cell r="D23">
            <v>13.1</v>
          </cell>
          <cell r="E23">
            <v>69.375</v>
          </cell>
          <cell r="F23">
            <v>97</v>
          </cell>
          <cell r="G23">
            <v>50</v>
          </cell>
          <cell r="H23">
            <v>20.16</v>
          </cell>
          <cell r="I23" t="str">
            <v>SO</v>
          </cell>
          <cell r="J23">
            <v>34.200000000000003</v>
          </cell>
          <cell r="K23">
            <v>0</v>
          </cell>
        </row>
        <row r="24">
          <cell r="B24">
            <v>14.633333333333335</v>
          </cell>
          <cell r="C24">
            <v>19.3</v>
          </cell>
          <cell r="D24">
            <v>12</v>
          </cell>
          <cell r="E24">
            <v>91.125</v>
          </cell>
          <cell r="F24">
            <v>100</v>
          </cell>
          <cell r="G24">
            <v>73</v>
          </cell>
          <cell r="H24">
            <v>19.079999999999998</v>
          </cell>
          <cell r="I24" t="str">
            <v>SO</v>
          </cell>
          <cell r="J24">
            <v>31.319999999999997</v>
          </cell>
          <cell r="K24">
            <v>0</v>
          </cell>
        </row>
        <row r="25">
          <cell r="B25">
            <v>18.733333333333334</v>
          </cell>
          <cell r="C25">
            <v>26</v>
          </cell>
          <cell r="D25">
            <v>13.7</v>
          </cell>
          <cell r="E25">
            <v>79.416666666666671</v>
          </cell>
          <cell r="F25">
            <v>100</v>
          </cell>
          <cell r="G25">
            <v>48</v>
          </cell>
          <cell r="H25">
            <v>22.32</v>
          </cell>
          <cell r="I25" t="str">
            <v>L</v>
          </cell>
          <cell r="J25">
            <v>36</v>
          </cell>
          <cell r="K25">
            <v>0</v>
          </cell>
        </row>
        <row r="26">
          <cell r="B26">
            <v>20.399999999999999</v>
          </cell>
          <cell r="C26">
            <v>26.5</v>
          </cell>
          <cell r="D26">
            <v>15.6</v>
          </cell>
          <cell r="E26">
            <v>75.458333333333329</v>
          </cell>
          <cell r="F26">
            <v>100</v>
          </cell>
          <cell r="G26">
            <v>44</v>
          </cell>
          <cell r="H26">
            <v>23.040000000000003</v>
          </cell>
          <cell r="I26" t="str">
            <v>L</v>
          </cell>
          <cell r="J26">
            <v>86.76</v>
          </cell>
          <cell r="K26">
            <v>0</v>
          </cell>
        </row>
        <row r="27">
          <cell r="B27">
            <v>22.349999999999998</v>
          </cell>
          <cell r="C27">
            <v>28</v>
          </cell>
          <cell r="D27">
            <v>18.899999999999999</v>
          </cell>
          <cell r="E27">
            <v>61.083333333333336</v>
          </cell>
          <cell r="F27">
            <v>76</v>
          </cell>
          <cell r="G27">
            <v>40</v>
          </cell>
          <cell r="H27">
            <v>23.400000000000002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21.604166666666668</v>
          </cell>
          <cell r="C28">
            <v>26.8</v>
          </cell>
          <cell r="D28">
            <v>18</v>
          </cell>
          <cell r="E28">
            <v>62.041666666666664</v>
          </cell>
          <cell r="F28">
            <v>77</v>
          </cell>
          <cell r="G28">
            <v>40</v>
          </cell>
          <cell r="H28">
            <v>21.240000000000002</v>
          </cell>
          <cell r="I28" t="str">
            <v>L</v>
          </cell>
          <cell r="J28">
            <v>34.200000000000003</v>
          </cell>
          <cell r="K28">
            <v>0</v>
          </cell>
        </row>
        <row r="29">
          <cell r="B29">
            <v>21.079166666666669</v>
          </cell>
          <cell r="C29">
            <v>27.3</v>
          </cell>
          <cell r="D29">
            <v>16.2</v>
          </cell>
          <cell r="E29">
            <v>60.916666666666664</v>
          </cell>
          <cell r="F29">
            <v>91</v>
          </cell>
          <cell r="G29">
            <v>29</v>
          </cell>
          <cell r="H29">
            <v>25.2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20.658333333333335</v>
          </cell>
          <cell r="C30">
            <v>27.2</v>
          </cell>
          <cell r="D30">
            <v>15.4</v>
          </cell>
          <cell r="E30">
            <v>59.083333333333336</v>
          </cell>
          <cell r="F30">
            <v>80</v>
          </cell>
          <cell r="G30">
            <v>34</v>
          </cell>
          <cell r="H30">
            <v>22.68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21.358333333333331</v>
          </cell>
          <cell r="C31">
            <v>27.5</v>
          </cell>
          <cell r="D31">
            <v>16.5</v>
          </cell>
          <cell r="E31">
            <v>59.333333333333336</v>
          </cell>
          <cell r="F31">
            <v>80</v>
          </cell>
          <cell r="G31">
            <v>39</v>
          </cell>
          <cell r="H31">
            <v>21.6</v>
          </cell>
          <cell r="I31" t="str">
            <v>L</v>
          </cell>
          <cell r="J31">
            <v>38.159999999999997</v>
          </cell>
          <cell r="K31">
            <v>0</v>
          </cell>
        </row>
        <row r="32">
          <cell r="B32">
            <v>21.829166666666666</v>
          </cell>
          <cell r="C32">
            <v>27.6</v>
          </cell>
          <cell r="D32">
            <v>16.100000000000001</v>
          </cell>
          <cell r="E32">
            <v>57.375</v>
          </cell>
          <cell r="F32">
            <v>75</v>
          </cell>
          <cell r="G32">
            <v>33</v>
          </cell>
          <cell r="H32">
            <v>19.8</v>
          </cell>
          <cell r="I32" t="str">
            <v>L</v>
          </cell>
          <cell r="J32">
            <v>30.6</v>
          </cell>
          <cell r="K32">
            <v>0</v>
          </cell>
        </row>
        <row r="33">
          <cell r="B33">
            <v>22.741666666666671</v>
          </cell>
          <cell r="C33">
            <v>28.8</v>
          </cell>
          <cell r="D33">
            <v>17.899999999999999</v>
          </cell>
          <cell r="E33">
            <v>55.458333333333336</v>
          </cell>
          <cell r="F33">
            <v>78</v>
          </cell>
          <cell r="G33">
            <v>30</v>
          </cell>
          <cell r="H33">
            <v>18.720000000000002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23.220833333333331</v>
          </cell>
          <cell r="C34">
            <v>28.8</v>
          </cell>
          <cell r="D34">
            <v>18.600000000000001</v>
          </cell>
          <cell r="E34">
            <v>58</v>
          </cell>
          <cell r="F34">
            <v>86</v>
          </cell>
          <cell r="G34">
            <v>37</v>
          </cell>
          <cell r="H34">
            <v>11.879999999999999</v>
          </cell>
          <cell r="I34" t="str">
            <v>L</v>
          </cell>
          <cell r="J34">
            <v>19.8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14.704166666666671</v>
          </cell>
          <cell r="C5">
            <v>19.5</v>
          </cell>
          <cell r="D5">
            <v>10</v>
          </cell>
          <cell r="E5" t="str">
            <v>*</v>
          </cell>
          <cell r="F5" t="str">
            <v>*</v>
          </cell>
          <cell r="G5" t="str">
            <v>*</v>
          </cell>
          <cell r="H5">
            <v>10.44</v>
          </cell>
          <cell r="I5" t="str">
            <v>SO</v>
          </cell>
          <cell r="J5">
            <v>25.56</v>
          </cell>
          <cell r="K5" t="str">
            <v>*</v>
          </cell>
        </row>
        <row r="6">
          <cell r="B6">
            <v>13.120833333333335</v>
          </cell>
          <cell r="C6">
            <v>22.8</v>
          </cell>
          <cell r="D6">
            <v>7.1</v>
          </cell>
          <cell r="E6" t="str">
            <v>*</v>
          </cell>
          <cell r="F6" t="str">
            <v>*</v>
          </cell>
          <cell r="G6" t="str">
            <v>*</v>
          </cell>
          <cell r="H6">
            <v>5.7600000000000007</v>
          </cell>
          <cell r="I6" t="str">
            <v>NE</v>
          </cell>
          <cell r="J6">
            <v>14.4</v>
          </cell>
          <cell r="K6" t="str">
            <v>*</v>
          </cell>
        </row>
        <row r="7">
          <cell r="B7">
            <v>19.329166666666662</v>
          </cell>
          <cell r="C7">
            <v>28.3</v>
          </cell>
          <cell r="D7">
            <v>11.7</v>
          </cell>
          <cell r="E7" t="str">
            <v>*</v>
          </cell>
          <cell r="F7" t="str">
            <v>*</v>
          </cell>
          <cell r="G7" t="str">
            <v>*</v>
          </cell>
          <cell r="H7">
            <v>18</v>
          </cell>
          <cell r="I7" t="str">
            <v>NE</v>
          </cell>
          <cell r="J7">
            <v>37.080000000000005</v>
          </cell>
          <cell r="K7" t="str">
            <v>*</v>
          </cell>
        </row>
        <row r="8">
          <cell r="B8">
            <v>24.154166666666669</v>
          </cell>
          <cell r="C8">
            <v>30.6</v>
          </cell>
          <cell r="D8">
            <v>19.3</v>
          </cell>
          <cell r="E8" t="str">
            <v>*</v>
          </cell>
          <cell r="F8" t="str">
            <v>*</v>
          </cell>
          <cell r="G8" t="str">
            <v>*</v>
          </cell>
          <cell r="H8">
            <v>19.8</v>
          </cell>
          <cell r="I8" t="str">
            <v>NE</v>
          </cell>
          <cell r="J8">
            <v>45.36</v>
          </cell>
          <cell r="K8" t="str">
            <v>*</v>
          </cell>
        </row>
        <row r="9">
          <cell r="B9">
            <v>24.041666666666668</v>
          </cell>
          <cell r="C9">
            <v>29.9</v>
          </cell>
          <cell r="D9">
            <v>19.899999999999999</v>
          </cell>
          <cell r="E9" t="str">
            <v>*</v>
          </cell>
          <cell r="F9" t="str">
            <v>*</v>
          </cell>
          <cell r="G9" t="str">
            <v>*</v>
          </cell>
          <cell r="H9">
            <v>13.32</v>
          </cell>
          <cell r="I9" t="str">
            <v>NE</v>
          </cell>
          <cell r="J9">
            <v>29.16</v>
          </cell>
          <cell r="K9" t="str">
            <v>*</v>
          </cell>
        </row>
        <row r="10">
          <cell r="B10">
            <v>23.650000000000002</v>
          </cell>
          <cell r="C10">
            <v>29.4</v>
          </cell>
          <cell r="D10">
            <v>20.6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11.16</v>
          </cell>
          <cell r="I10" t="str">
            <v>SO</v>
          </cell>
          <cell r="J10">
            <v>22.68</v>
          </cell>
          <cell r="K10" t="str">
            <v>*</v>
          </cell>
        </row>
        <row r="11">
          <cell r="B11">
            <v>23.979166666666661</v>
          </cell>
          <cell r="C11">
            <v>30.3</v>
          </cell>
          <cell r="D11">
            <v>20.8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19.440000000000001</v>
          </cell>
          <cell r="I11" t="str">
            <v>N</v>
          </cell>
          <cell r="J11">
            <v>40.680000000000007</v>
          </cell>
          <cell r="K11" t="str">
            <v>*</v>
          </cell>
        </row>
        <row r="12">
          <cell r="B12">
            <v>22.920833333333338</v>
          </cell>
          <cell r="C12">
            <v>25.9</v>
          </cell>
          <cell r="D12">
            <v>18.100000000000001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14.04</v>
          </cell>
          <cell r="I12" t="str">
            <v>N</v>
          </cell>
          <cell r="J12">
            <v>36.72</v>
          </cell>
          <cell r="K12" t="str">
            <v>*</v>
          </cell>
        </row>
        <row r="13">
          <cell r="B13">
            <v>14.437500000000002</v>
          </cell>
          <cell r="C13">
            <v>18.100000000000001</v>
          </cell>
          <cell r="D13">
            <v>8.8000000000000007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17.28</v>
          </cell>
          <cell r="I13" t="str">
            <v>S</v>
          </cell>
          <cell r="J13">
            <v>35.64</v>
          </cell>
          <cell r="K13" t="str">
            <v>*</v>
          </cell>
        </row>
        <row r="14">
          <cell r="B14">
            <v>10.579166666666667</v>
          </cell>
          <cell r="C14">
            <v>21.3</v>
          </cell>
          <cell r="D14">
            <v>3.4</v>
          </cell>
          <cell r="E14" t="str">
            <v>*</v>
          </cell>
          <cell r="F14">
            <v>10</v>
          </cell>
          <cell r="G14" t="str">
            <v>*</v>
          </cell>
          <cell r="H14">
            <v>6.12</v>
          </cell>
          <cell r="I14" t="str">
            <v>NE</v>
          </cell>
          <cell r="J14">
            <v>13.32</v>
          </cell>
          <cell r="K14" t="str">
            <v>*</v>
          </cell>
        </row>
        <row r="15">
          <cell r="B15">
            <v>13.329166666666667</v>
          </cell>
          <cell r="C15">
            <v>24.9</v>
          </cell>
          <cell r="D15">
            <v>4.5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10.44</v>
          </cell>
          <cell r="I15" t="str">
            <v>NE</v>
          </cell>
          <cell r="J15">
            <v>23.400000000000002</v>
          </cell>
          <cell r="K15" t="str">
            <v>*</v>
          </cell>
        </row>
        <row r="16">
          <cell r="B16">
            <v>18.204166666666666</v>
          </cell>
          <cell r="C16">
            <v>22.4</v>
          </cell>
          <cell r="D16">
            <v>15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10.44</v>
          </cell>
          <cell r="I16" t="str">
            <v>N</v>
          </cell>
          <cell r="J16">
            <v>25.92</v>
          </cell>
          <cell r="K16" t="str">
            <v>*</v>
          </cell>
        </row>
        <row r="17">
          <cell r="B17">
            <v>20.8</v>
          </cell>
          <cell r="C17">
            <v>25.8</v>
          </cell>
          <cell r="D17">
            <v>18.399999999999999</v>
          </cell>
          <cell r="E17">
            <v>33.200000000000003</v>
          </cell>
          <cell r="F17">
            <v>99</v>
          </cell>
          <cell r="G17">
            <v>11</v>
          </cell>
          <cell r="H17">
            <v>6.12</v>
          </cell>
          <cell r="I17" t="str">
            <v>NE</v>
          </cell>
          <cell r="J17">
            <v>12.6</v>
          </cell>
          <cell r="K17" t="str">
            <v>*</v>
          </cell>
        </row>
        <row r="18">
          <cell r="B18">
            <v>22.329166666666662</v>
          </cell>
          <cell r="C18">
            <v>29</v>
          </cell>
          <cell r="D18">
            <v>17.8</v>
          </cell>
          <cell r="E18" t="str">
            <v>*</v>
          </cell>
          <cell r="F18">
            <v>8</v>
          </cell>
          <cell r="G18" t="str">
            <v>*</v>
          </cell>
          <cell r="H18">
            <v>11.16</v>
          </cell>
          <cell r="I18" t="str">
            <v>NE</v>
          </cell>
          <cell r="J18">
            <v>23.759999999999998</v>
          </cell>
          <cell r="K18" t="str">
            <v>*</v>
          </cell>
        </row>
        <row r="19">
          <cell r="B19">
            <v>22.704166666666669</v>
          </cell>
          <cell r="C19">
            <v>29.1</v>
          </cell>
          <cell r="D19">
            <v>17.7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13.32</v>
          </cell>
          <cell r="I19" t="str">
            <v>NE</v>
          </cell>
          <cell r="J19">
            <v>28.44</v>
          </cell>
          <cell r="K19" t="str">
            <v>*</v>
          </cell>
        </row>
        <row r="20">
          <cell r="B20">
            <v>23.150000000000002</v>
          </cell>
          <cell r="C20">
            <v>30.4</v>
          </cell>
          <cell r="D20">
            <v>16.600000000000001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20.52</v>
          </cell>
          <cell r="I20" t="str">
            <v>NE</v>
          </cell>
          <cell r="J20">
            <v>41.4</v>
          </cell>
          <cell r="K20" t="str">
            <v>*</v>
          </cell>
        </row>
        <row r="21">
          <cell r="B21">
            <v>23.787499999999998</v>
          </cell>
          <cell r="C21">
            <v>30.6</v>
          </cell>
          <cell r="D21">
            <v>17.8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20.52</v>
          </cell>
          <cell r="I21" t="str">
            <v>N</v>
          </cell>
          <cell r="J21">
            <v>47.519999999999996</v>
          </cell>
          <cell r="K21" t="str">
            <v>*</v>
          </cell>
        </row>
        <row r="22">
          <cell r="B22">
            <v>22.979166666666668</v>
          </cell>
          <cell r="C22">
            <v>30.4</v>
          </cell>
          <cell r="D22">
            <v>16.899999999999999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13.32</v>
          </cell>
          <cell r="I22" t="str">
            <v>N</v>
          </cell>
          <cell r="J22">
            <v>33.840000000000003</v>
          </cell>
          <cell r="K22" t="str">
            <v>*</v>
          </cell>
        </row>
        <row r="23">
          <cell r="B23">
            <v>12.512500000000001</v>
          </cell>
          <cell r="C23">
            <v>25</v>
          </cell>
          <cell r="D23">
            <v>8.6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21.240000000000002</v>
          </cell>
          <cell r="I23" t="str">
            <v>SO</v>
          </cell>
          <cell r="J23">
            <v>47.16</v>
          </cell>
          <cell r="K23" t="str">
            <v>*</v>
          </cell>
        </row>
        <row r="24">
          <cell r="B24">
            <v>11.891666666666667</v>
          </cell>
          <cell r="C24">
            <v>20</v>
          </cell>
          <cell r="D24">
            <v>6.1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6.84</v>
          </cell>
          <cell r="I24" t="str">
            <v>SO</v>
          </cell>
          <cell r="J24">
            <v>18.720000000000002</v>
          </cell>
          <cell r="K24" t="str">
            <v>*</v>
          </cell>
        </row>
        <row r="25">
          <cell r="B25">
            <v>16.945833333333329</v>
          </cell>
          <cell r="C25">
            <v>27.3</v>
          </cell>
          <cell r="D25">
            <v>9.3000000000000007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</v>
          </cell>
          <cell r="I25" t="str">
            <v>NE</v>
          </cell>
          <cell r="J25">
            <v>20.16</v>
          </cell>
          <cell r="K25" t="str">
            <v>*</v>
          </cell>
        </row>
        <row r="26">
          <cell r="B26">
            <v>20.270833333333336</v>
          </cell>
          <cell r="C26">
            <v>29.6</v>
          </cell>
          <cell r="D26">
            <v>12.3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18.36</v>
          </cell>
          <cell r="I26" t="str">
            <v>NE</v>
          </cell>
          <cell r="J26">
            <v>42.480000000000004</v>
          </cell>
          <cell r="K26" t="str">
            <v>*</v>
          </cell>
        </row>
        <row r="27">
          <cell r="B27">
            <v>20.237500000000004</v>
          </cell>
          <cell r="C27">
            <v>29.7</v>
          </cell>
          <cell r="D27">
            <v>13.6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19.079999999999998</v>
          </cell>
          <cell r="I27" t="str">
            <v>NE</v>
          </cell>
          <cell r="J27">
            <v>37.800000000000004</v>
          </cell>
          <cell r="K27" t="str">
            <v>*</v>
          </cell>
        </row>
        <row r="28">
          <cell r="B28">
            <v>20.562500000000004</v>
          </cell>
          <cell r="C28">
            <v>29.5</v>
          </cell>
          <cell r="D28">
            <v>13.2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16.559999999999999</v>
          </cell>
          <cell r="I28" t="str">
            <v>NE</v>
          </cell>
          <cell r="J28">
            <v>37.800000000000004</v>
          </cell>
          <cell r="K28" t="str">
            <v>*</v>
          </cell>
        </row>
        <row r="29">
          <cell r="B29">
            <v>20.3125</v>
          </cell>
          <cell r="C29">
            <v>29.6</v>
          </cell>
          <cell r="D29">
            <v>12.4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18.720000000000002</v>
          </cell>
          <cell r="I29" t="str">
            <v>NE</v>
          </cell>
          <cell r="J29">
            <v>33.840000000000003</v>
          </cell>
          <cell r="K29" t="str">
            <v>*</v>
          </cell>
        </row>
        <row r="30">
          <cell r="B30">
            <v>19.958333333333332</v>
          </cell>
          <cell r="C30">
            <v>29.2</v>
          </cell>
          <cell r="D30">
            <v>12.1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14.76</v>
          </cell>
          <cell r="I30" t="str">
            <v>NE</v>
          </cell>
          <cell r="J30">
            <v>39.6</v>
          </cell>
          <cell r="K30" t="str">
            <v>*</v>
          </cell>
        </row>
        <row r="31">
          <cell r="B31">
            <v>19.979166666666668</v>
          </cell>
          <cell r="C31">
            <v>29.5</v>
          </cell>
          <cell r="D31">
            <v>11.2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16.920000000000002</v>
          </cell>
          <cell r="I31" t="str">
            <v>NE</v>
          </cell>
          <cell r="J31">
            <v>32.04</v>
          </cell>
          <cell r="K31" t="str">
            <v>*</v>
          </cell>
        </row>
        <row r="32">
          <cell r="B32">
            <v>19.245833333333334</v>
          </cell>
          <cell r="C32">
            <v>29.4</v>
          </cell>
          <cell r="D32">
            <v>11.1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15.48</v>
          </cell>
          <cell r="I32" t="str">
            <v>NE</v>
          </cell>
          <cell r="J32">
            <v>30.6</v>
          </cell>
          <cell r="K32" t="str">
            <v>*</v>
          </cell>
        </row>
        <row r="33">
          <cell r="B33">
            <v>20.45</v>
          </cell>
          <cell r="C33">
            <v>29.7</v>
          </cell>
          <cell r="D33">
            <v>14.9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10.08</v>
          </cell>
          <cell r="I33" t="str">
            <v>NE</v>
          </cell>
          <cell r="J33">
            <v>28.8</v>
          </cell>
          <cell r="K33" t="str">
            <v>*</v>
          </cell>
        </row>
        <row r="34">
          <cell r="B34">
            <v>18.191666666666666</v>
          </cell>
          <cell r="C34">
            <v>27.7</v>
          </cell>
          <cell r="D34">
            <v>11.6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10.44</v>
          </cell>
          <cell r="I34" t="str">
            <v>SO</v>
          </cell>
          <cell r="J34">
            <v>20.16</v>
          </cell>
          <cell r="K34" t="str">
            <v>*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14.291666666666664</v>
          </cell>
          <cell r="C5">
            <v>19.100000000000001</v>
          </cell>
          <cell r="D5">
            <v>12.1</v>
          </cell>
          <cell r="E5">
            <v>83.666666666666671</v>
          </cell>
          <cell r="F5">
            <v>96</v>
          </cell>
          <cell r="G5">
            <v>58</v>
          </cell>
          <cell r="H5">
            <v>9.7200000000000006</v>
          </cell>
          <cell r="I5" t="str">
            <v>N</v>
          </cell>
          <cell r="J5">
            <v>32.04</v>
          </cell>
          <cell r="K5">
            <v>0.2</v>
          </cell>
        </row>
        <row r="6">
          <cell r="B6">
            <v>14.645833333333334</v>
          </cell>
          <cell r="C6">
            <v>23.6</v>
          </cell>
          <cell r="D6">
            <v>8.6</v>
          </cell>
          <cell r="E6">
            <v>78.791666666666671</v>
          </cell>
          <cell r="F6">
            <v>98</v>
          </cell>
          <cell r="G6">
            <v>42</v>
          </cell>
          <cell r="H6">
            <v>12.24</v>
          </cell>
          <cell r="I6" t="str">
            <v>SE</v>
          </cell>
          <cell r="J6">
            <v>26.28</v>
          </cell>
          <cell r="K6">
            <v>0.2</v>
          </cell>
        </row>
        <row r="7">
          <cell r="B7">
            <v>20.979166666666668</v>
          </cell>
          <cell r="C7">
            <v>28.9</v>
          </cell>
          <cell r="D7">
            <v>14.6</v>
          </cell>
          <cell r="E7">
            <v>67.25</v>
          </cell>
          <cell r="F7">
            <v>82</v>
          </cell>
          <cell r="G7">
            <v>47</v>
          </cell>
          <cell r="H7">
            <v>21.6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24.637500000000003</v>
          </cell>
          <cell r="C8">
            <v>30.1</v>
          </cell>
          <cell r="D8">
            <v>20.7</v>
          </cell>
          <cell r="E8">
            <v>69.625</v>
          </cell>
          <cell r="F8">
            <v>82</v>
          </cell>
          <cell r="G8">
            <v>51</v>
          </cell>
          <cell r="H8">
            <v>16.2</v>
          </cell>
          <cell r="I8" t="str">
            <v>NE</v>
          </cell>
          <cell r="J8">
            <v>36.36</v>
          </cell>
          <cell r="K8">
            <v>0</v>
          </cell>
        </row>
        <row r="9">
          <cell r="B9">
            <v>24.154166666666669</v>
          </cell>
          <cell r="C9">
            <v>29.6</v>
          </cell>
          <cell r="D9">
            <v>19.899999999999999</v>
          </cell>
          <cell r="E9">
            <v>81.541666666666671</v>
          </cell>
          <cell r="F9">
            <v>93</v>
          </cell>
          <cell r="G9">
            <v>61</v>
          </cell>
          <cell r="H9">
            <v>15.840000000000002</v>
          </cell>
          <cell r="I9" t="str">
            <v>N</v>
          </cell>
          <cell r="J9">
            <v>32.04</v>
          </cell>
          <cell r="K9">
            <v>0.8</v>
          </cell>
        </row>
        <row r="10">
          <cell r="B10">
            <v>24.408333333333331</v>
          </cell>
          <cell r="C10">
            <v>29.7</v>
          </cell>
          <cell r="D10">
            <v>20.6</v>
          </cell>
          <cell r="E10">
            <v>82.916666666666671</v>
          </cell>
          <cell r="F10">
            <v>95</v>
          </cell>
          <cell r="G10">
            <v>58</v>
          </cell>
          <cell r="H10">
            <v>11.520000000000001</v>
          </cell>
          <cell r="I10" t="str">
            <v>N</v>
          </cell>
          <cell r="J10">
            <v>29.52</v>
          </cell>
          <cell r="K10">
            <v>0</v>
          </cell>
        </row>
        <row r="11">
          <cell r="B11">
            <v>24.208333333333332</v>
          </cell>
          <cell r="C11">
            <v>30.7</v>
          </cell>
          <cell r="D11">
            <v>20.5</v>
          </cell>
          <cell r="E11">
            <v>79.25</v>
          </cell>
          <cell r="F11">
            <v>95</v>
          </cell>
          <cell r="G11">
            <v>48</v>
          </cell>
          <cell r="H11">
            <v>18.720000000000002</v>
          </cell>
          <cell r="I11" t="str">
            <v>L</v>
          </cell>
          <cell r="J11">
            <v>36</v>
          </cell>
          <cell r="K11">
            <v>0.2</v>
          </cell>
        </row>
        <row r="12">
          <cell r="B12">
            <v>24.308333333333326</v>
          </cell>
          <cell r="C12">
            <v>28.9</v>
          </cell>
          <cell r="D12">
            <v>20.7</v>
          </cell>
          <cell r="E12">
            <v>66.458333333333329</v>
          </cell>
          <cell r="F12">
            <v>79</v>
          </cell>
          <cell r="G12">
            <v>51</v>
          </cell>
          <cell r="H12">
            <v>25.56</v>
          </cell>
          <cell r="I12" t="str">
            <v>N</v>
          </cell>
          <cell r="J12">
            <v>52.56</v>
          </cell>
          <cell r="K12">
            <v>0</v>
          </cell>
        </row>
        <row r="13">
          <cell r="B13">
            <v>15.245833333333337</v>
          </cell>
          <cell r="C13">
            <v>24.9</v>
          </cell>
          <cell r="D13">
            <v>11</v>
          </cell>
          <cell r="E13">
            <v>85.666666666666671</v>
          </cell>
          <cell r="F13">
            <v>96</v>
          </cell>
          <cell r="G13">
            <v>67</v>
          </cell>
          <cell r="H13">
            <v>26.28</v>
          </cell>
          <cell r="I13" t="str">
            <v>N</v>
          </cell>
          <cell r="J13">
            <v>44.64</v>
          </cell>
          <cell r="K13">
            <v>34.200000000000003</v>
          </cell>
        </row>
        <row r="14">
          <cell r="B14">
            <v>12.234782608695653</v>
          </cell>
          <cell r="C14">
            <v>20.2</v>
          </cell>
          <cell r="D14">
            <v>7.2</v>
          </cell>
          <cell r="E14">
            <v>66.956521739130437</v>
          </cell>
          <cell r="F14">
            <v>91</v>
          </cell>
          <cell r="G14">
            <v>34</v>
          </cell>
          <cell r="H14">
            <v>22.68</v>
          </cell>
          <cell r="I14" t="str">
            <v>SE</v>
          </cell>
          <cell r="J14">
            <v>34.56</v>
          </cell>
          <cell r="K14">
            <v>0</v>
          </cell>
        </row>
        <row r="15">
          <cell r="B15">
            <v>15.400000000000002</v>
          </cell>
          <cell r="C15">
            <v>24.8</v>
          </cell>
          <cell r="D15">
            <v>6.1</v>
          </cell>
          <cell r="E15">
            <v>65.173913043478265</v>
          </cell>
          <cell r="F15">
            <v>85</v>
          </cell>
          <cell r="G15">
            <v>35</v>
          </cell>
          <cell r="H15">
            <v>14.76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18.250000000000004</v>
          </cell>
          <cell r="C16">
            <v>21.4</v>
          </cell>
          <cell r="D16">
            <v>14.6</v>
          </cell>
          <cell r="E16">
            <v>82.708333333333329</v>
          </cell>
          <cell r="F16">
            <v>95</v>
          </cell>
          <cell r="G16">
            <v>60</v>
          </cell>
          <cell r="H16">
            <v>18</v>
          </cell>
          <cell r="I16" t="str">
            <v>L</v>
          </cell>
          <cell r="J16">
            <v>26.28</v>
          </cell>
          <cell r="K16">
            <v>5.0000000000000009</v>
          </cell>
        </row>
        <row r="17">
          <cell r="B17">
            <v>21.554166666666664</v>
          </cell>
          <cell r="C17">
            <v>27.8</v>
          </cell>
          <cell r="D17">
            <v>17.3</v>
          </cell>
          <cell r="E17">
            <v>79.75</v>
          </cell>
          <cell r="F17">
            <v>94</v>
          </cell>
          <cell r="G17">
            <v>57</v>
          </cell>
          <cell r="H17">
            <v>12.6</v>
          </cell>
          <cell r="I17" t="str">
            <v>L</v>
          </cell>
          <cell r="J17">
            <v>23.759999999999998</v>
          </cell>
          <cell r="K17">
            <v>0</v>
          </cell>
        </row>
        <row r="18">
          <cell r="B18">
            <v>22.224999999999998</v>
          </cell>
          <cell r="C18">
            <v>28.4</v>
          </cell>
          <cell r="D18">
            <v>17.899999999999999</v>
          </cell>
          <cell r="E18">
            <v>78</v>
          </cell>
          <cell r="F18">
            <v>94</v>
          </cell>
          <cell r="G18">
            <v>49</v>
          </cell>
          <cell r="H18">
            <v>24.12</v>
          </cell>
          <cell r="I18" t="str">
            <v>L</v>
          </cell>
          <cell r="J18">
            <v>41.4</v>
          </cell>
          <cell r="K18">
            <v>0.2</v>
          </cell>
        </row>
        <row r="19">
          <cell r="B19">
            <v>22.325000000000003</v>
          </cell>
          <cell r="C19">
            <v>28.1</v>
          </cell>
          <cell r="D19">
            <v>17.7</v>
          </cell>
          <cell r="E19">
            <v>73.041666666666671</v>
          </cell>
          <cell r="F19">
            <v>90</v>
          </cell>
          <cell r="G19">
            <v>48</v>
          </cell>
          <cell r="H19">
            <v>26.28</v>
          </cell>
          <cell r="I19" t="str">
            <v>L</v>
          </cell>
          <cell r="J19">
            <v>46.080000000000005</v>
          </cell>
          <cell r="K19">
            <v>0</v>
          </cell>
        </row>
        <row r="20">
          <cell r="B20">
            <v>22.995833333333337</v>
          </cell>
          <cell r="C20">
            <v>29.2</v>
          </cell>
          <cell r="D20">
            <v>18.399999999999999</v>
          </cell>
          <cell r="E20">
            <v>64.166666666666671</v>
          </cell>
          <cell r="F20">
            <v>82</v>
          </cell>
          <cell r="G20">
            <v>36</v>
          </cell>
          <cell r="H20">
            <v>25.92</v>
          </cell>
          <cell r="I20" t="str">
            <v>L</v>
          </cell>
          <cell r="J20">
            <v>45</v>
          </cell>
          <cell r="K20">
            <v>0</v>
          </cell>
        </row>
        <row r="21">
          <cell r="B21">
            <v>23.316666666666666</v>
          </cell>
          <cell r="C21">
            <v>29.4</v>
          </cell>
          <cell r="D21">
            <v>18.899999999999999</v>
          </cell>
          <cell r="E21">
            <v>58.208333333333336</v>
          </cell>
          <cell r="F21">
            <v>73</v>
          </cell>
          <cell r="G21">
            <v>32</v>
          </cell>
          <cell r="H21">
            <v>18.36</v>
          </cell>
          <cell r="I21" t="str">
            <v>NE</v>
          </cell>
          <cell r="J21">
            <v>38.159999999999997</v>
          </cell>
          <cell r="K21">
            <v>0</v>
          </cell>
        </row>
        <row r="22">
          <cell r="B22">
            <v>22.912499999999998</v>
          </cell>
          <cell r="C22">
            <v>29.2</v>
          </cell>
          <cell r="D22">
            <v>18</v>
          </cell>
          <cell r="E22">
            <v>55.458333333333336</v>
          </cell>
          <cell r="F22">
            <v>68</v>
          </cell>
          <cell r="G22">
            <v>37</v>
          </cell>
          <cell r="H22">
            <v>15.48</v>
          </cell>
          <cell r="I22" t="str">
            <v>NE</v>
          </cell>
          <cell r="J22">
            <v>40.680000000000007</v>
          </cell>
          <cell r="K22">
            <v>0</v>
          </cell>
        </row>
        <row r="23">
          <cell r="B23">
            <v>16.241666666666671</v>
          </cell>
          <cell r="C23">
            <v>22.4</v>
          </cell>
          <cell r="D23">
            <v>10.5</v>
          </cell>
          <cell r="E23">
            <v>86.541666666666671</v>
          </cell>
          <cell r="F23">
            <v>97</v>
          </cell>
          <cell r="G23">
            <v>65</v>
          </cell>
          <cell r="H23">
            <v>14.76</v>
          </cell>
          <cell r="I23" t="str">
            <v>N</v>
          </cell>
          <cell r="J23">
            <v>28.44</v>
          </cell>
          <cell r="K23">
            <v>5</v>
          </cell>
        </row>
        <row r="24">
          <cell r="B24">
            <v>12.904166666666669</v>
          </cell>
          <cell r="C24">
            <v>20.9</v>
          </cell>
          <cell r="D24">
            <v>9.1999999999999993</v>
          </cell>
          <cell r="E24">
            <v>85.708333333333329</v>
          </cell>
          <cell r="F24">
            <v>97</v>
          </cell>
          <cell r="G24">
            <v>65</v>
          </cell>
          <cell r="H24">
            <v>20.16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18.462500000000002</v>
          </cell>
          <cell r="C25">
            <v>26.7</v>
          </cell>
          <cell r="D25">
            <v>13.4</v>
          </cell>
          <cell r="E25">
            <v>78.5</v>
          </cell>
          <cell r="F25">
            <v>95</v>
          </cell>
          <cell r="G25">
            <v>44</v>
          </cell>
          <cell r="H25">
            <v>23.400000000000002</v>
          </cell>
          <cell r="I25" t="str">
            <v>L</v>
          </cell>
          <cell r="J25">
            <v>36.36</v>
          </cell>
          <cell r="K25">
            <v>0</v>
          </cell>
        </row>
        <row r="26">
          <cell r="B26">
            <v>21.158333333333335</v>
          </cell>
          <cell r="C26">
            <v>28</v>
          </cell>
          <cell r="D26">
            <v>17</v>
          </cell>
          <cell r="E26">
            <v>63.541666666666664</v>
          </cell>
          <cell r="F26">
            <v>82</v>
          </cell>
          <cell r="G26">
            <v>33</v>
          </cell>
          <cell r="H26">
            <v>27</v>
          </cell>
          <cell r="I26" t="str">
            <v>L</v>
          </cell>
          <cell r="J26">
            <v>46.080000000000005</v>
          </cell>
          <cell r="K26">
            <v>0</v>
          </cell>
        </row>
        <row r="27">
          <cell r="B27">
            <v>21.883333333333336</v>
          </cell>
          <cell r="C27">
            <v>28.6</v>
          </cell>
          <cell r="D27">
            <v>17.8</v>
          </cell>
          <cell r="E27">
            <v>52.333333333333336</v>
          </cell>
          <cell r="F27">
            <v>69</v>
          </cell>
          <cell r="G27">
            <v>31</v>
          </cell>
          <cell r="H27">
            <v>28.08</v>
          </cell>
          <cell r="I27" t="str">
            <v>L</v>
          </cell>
          <cell r="J27">
            <v>51.84</v>
          </cell>
          <cell r="K27">
            <v>0</v>
          </cell>
        </row>
        <row r="28">
          <cell r="B28">
            <v>22.129166666666663</v>
          </cell>
          <cell r="C28">
            <v>28.4</v>
          </cell>
          <cell r="D28">
            <v>18.100000000000001</v>
          </cell>
          <cell r="E28">
            <v>55.583333333333336</v>
          </cell>
          <cell r="F28">
            <v>71</v>
          </cell>
          <cell r="G28">
            <v>32</v>
          </cell>
          <cell r="H28">
            <v>23.759999999999998</v>
          </cell>
          <cell r="I28" t="str">
            <v>L</v>
          </cell>
          <cell r="J28">
            <v>41.76</v>
          </cell>
          <cell r="K28">
            <v>0</v>
          </cell>
        </row>
        <row r="29">
          <cell r="B29">
            <v>22.070833333333336</v>
          </cell>
          <cell r="C29">
            <v>28.1</v>
          </cell>
          <cell r="D29">
            <v>17.2</v>
          </cell>
          <cell r="E29">
            <v>52.875</v>
          </cell>
          <cell r="F29">
            <v>71</v>
          </cell>
          <cell r="G29">
            <v>28</v>
          </cell>
          <cell r="H29">
            <v>22.68</v>
          </cell>
          <cell r="I29" t="str">
            <v>L</v>
          </cell>
          <cell r="J29">
            <v>38.880000000000003</v>
          </cell>
          <cell r="K29">
            <v>0</v>
          </cell>
        </row>
        <row r="30">
          <cell r="B30">
            <v>21.233333333333331</v>
          </cell>
          <cell r="C30">
            <v>27.9</v>
          </cell>
          <cell r="D30">
            <v>16.600000000000001</v>
          </cell>
          <cell r="E30">
            <v>48.875</v>
          </cell>
          <cell r="F30">
            <v>61</v>
          </cell>
          <cell r="G30">
            <v>28</v>
          </cell>
          <cell r="H30">
            <v>23.400000000000002</v>
          </cell>
          <cell r="I30" t="str">
            <v>L</v>
          </cell>
          <cell r="J30">
            <v>39.96</v>
          </cell>
          <cell r="K30">
            <v>0</v>
          </cell>
        </row>
        <row r="31">
          <cell r="B31">
            <v>21.824999999999999</v>
          </cell>
          <cell r="C31">
            <v>28.4</v>
          </cell>
          <cell r="D31">
            <v>17.3</v>
          </cell>
          <cell r="E31">
            <v>52.583333333333336</v>
          </cell>
          <cell r="F31">
            <v>68</v>
          </cell>
          <cell r="G31">
            <v>30</v>
          </cell>
          <cell r="H31">
            <v>20.16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21.966666666666669</v>
          </cell>
          <cell r="C32">
            <v>28.8</v>
          </cell>
          <cell r="D32">
            <v>18.600000000000001</v>
          </cell>
          <cell r="E32">
            <v>52.541666666666664</v>
          </cell>
          <cell r="F32">
            <v>70</v>
          </cell>
          <cell r="G32">
            <v>28</v>
          </cell>
          <cell r="H32">
            <v>26.64</v>
          </cell>
          <cell r="I32" t="str">
            <v>L</v>
          </cell>
          <cell r="J32">
            <v>49.680000000000007</v>
          </cell>
          <cell r="K32">
            <v>0</v>
          </cell>
        </row>
        <row r="33">
          <cell r="B33">
            <v>23.370833333333334</v>
          </cell>
          <cell r="C33">
            <v>28.5</v>
          </cell>
          <cell r="D33">
            <v>20.100000000000001</v>
          </cell>
          <cell r="E33">
            <v>45.375</v>
          </cell>
          <cell r="F33">
            <v>61</v>
          </cell>
          <cell r="G33">
            <v>25</v>
          </cell>
          <cell r="H33">
            <v>20.88</v>
          </cell>
          <cell r="I33" t="str">
            <v>L</v>
          </cell>
          <cell r="J33">
            <v>36.72</v>
          </cell>
          <cell r="K33">
            <v>0</v>
          </cell>
        </row>
        <row r="34">
          <cell r="B34">
            <v>23.191666666666666</v>
          </cell>
          <cell r="C34">
            <v>29.6</v>
          </cell>
          <cell r="D34">
            <v>18.5</v>
          </cell>
          <cell r="E34">
            <v>49.916666666666664</v>
          </cell>
          <cell r="F34">
            <v>66</v>
          </cell>
          <cell r="G34">
            <v>24</v>
          </cell>
          <cell r="H34">
            <v>15.48</v>
          </cell>
          <cell r="I34" t="str">
            <v>L</v>
          </cell>
          <cell r="J34">
            <v>25.92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20.770833333333332</v>
          </cell>
          <cell r="C5">
            <v>23.6</v>
          </cell>
          <cell r="D5">
            <v>18.5</v>
          </cell>
          <cell r="E5">
            <v>78.666666666666671</v>
          </cell>
          <cell r="F5">
            <v>91</v>
          </cell>
          <cell r="G5">
            <v>65</v>
          </cell>
          <cell r="H5">
            <v>13.32</v>
          </cell>
          <cell r="I5" t="str">
            <v>O</v>
          </cell>
          <cell r="J5">
            <v>26.28</v>
          </cell>
          <cell r="K5">
            <v>0.2</v>
          </cell>
        </row>
        <row r="6">
          <cell r="B6">
            <v>19.479166666666668</v>
          </cell>
          <cell r="C6">
            <v>24.4</v>
          </cell>
          <cell r="D6">
            <v>17.100000000000001</v>
          </cell>
          <cell r="E6">
            <v>77.458333333333329</v>
          </cell>
          <cell r="F6">
            <v>90</v>
          </cell>
          <cell r="G6">
            <v>56</v>
          </cell>
          <cell r="H6">
            <v>9</v>
          </cell>
          <cell r="I6" t="str">
            <v>L</v>
          </cell>
          <cell r="J6">
            <v>18</v>
          </cell>
          <cell r="K6">
            <v>0</v>
          </cell>
        </row>
        <row r="7">
          <cell r="B7">
            <v>20.679166666666664</v>
          </cell>
          <cell r="C7">
            <v>29.4</v>
          </cell>
          <cell r="D7">
            <v>14.1</v>
          </cell>
          <cell r="E7">
            <v>73.458333333333329</v>
          </cell>
          <cell r="F7">
            <v>97</v>
          </cell>
          <cell r="G7">
            <v>44</v>
          </cell>
          <cell r="H7">
            <v>11.16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23.666666666666668</v>
          </cell>
          <cell r="C8">
            <v>32.1</v>
          </cell>
          <cell r="D8">
            <v>16.2</v>
          </cell>
          <cell r="E8">
            <v>70.708333333333329</v>
          </cell>
          <cell r="F8">
            <v>96</v>
          </cell>
          <cell r="G8">
            <v>42</v>
          </cell>
          <cell r="H8">
            <v>11.879999999999999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25.420833333333334</v>
          </cell>
          <cell r="C9">
            <v>33.200000000000003</v>
          </cell>
          <cell r="D9">
            <v>18.7</v>
          </cell>
          <cell r="E9">
            <v>68.125</v>
          </cell>
          <cell r="F9">
            <v>94</v>
          </cell>
          <cell r="G9">
            <v>36</v>
          </cell>
          <cell r="H9">
            <v>11.520000000000001</v>
          </cell>
          <cell r="I9" t="str">
            <v>NO</v>
          </cell>
          <cell r="J9">
            <v>25.56</v>
          </cell>
          <cell r="K9">
            <v>0</v>
          </cell>
        </row>
        <row r="10">
          <cell r="B10">
            <v>24.679166666666664</v>
          </cell>
          <cell r="C10">
            <v>33.200000000000003</v>
          </cell>
          <cell r="D10">
            <v>18.3</v>
          </cell>
          <cell r="E10">
            <v>68.666666666666671</v>
          </cell>
          <cell r="F10">
            <v>95</v>
          </cell>
          <cell r="G10">
            <v>30</v>
          </cell>
          <cell r="H10">
            <v>9.3600000000000012</v>
          </cell>
          <cell r="I10" t="str">
            <v>O</v>
          </cell>
          <cell r="J10">
            <v>23.400000000000002</v>
          </cell>
          <cell r="K10">
            <v>0</v>
          </cell>
        </row>
        <row r="11">
          <cell r="B11">
            <v>24.258333333333336</v>
          </cell>
          <cell r="C11">
            <v>32.200000000000003</v>
          </cell>
          <cell r="D11">
            <v>17.600000000000001</v>
          </cell>
          <cell r="E11">
            <v>67.041666666666671</v>
          </cell>
          <cell r="F11">
            <v>92</v>
          </cell>
          <cell r="G11">
            <v>34</v>
          </cell>
          <cell r="H11">
            <v>12.24</v>
          </cell>
          <cell r="I11" t="str">
            <v>O</v>
          </cell>
          <cell r="J11">
            <v>23.040000000000003</v>
          </cell>
          <cell r="K11">
            <v>0</v>
          </cell>
        </row>
        <row r="12">
          <cell r="B12">
            <v>24.087500000000006</v>
          </cell>
          <cell r="C12">
            <v>32.799999999999997</v>
          </cell>
          <cell r="D12">
            <v>16.2</v>
          </cell>
          <cell r="E12">
            <v>63.958333333333336</v>
          </cell>
          <cell r="F12">
            <v>95</v>
          </cell>
          <cell r="G12">
            <v>29</v>
          </cell>
          <cell r="H12">
            <v>20.52</v>
          </cell>
          <cell r="I12" t="str">
            <v>NO</v>
          </cell>
          <cell r="J12">
            <v>40.32</v>
          </cell>
          <cell r="K12">
            <v>0</v>
          </cell>
        </row>
        <row r="13">
          <cell r="B13">
            <v>18.585714285714282</v>
          </cell>
          <cell r="C13">
            <v>24.7</v>
          </cell>
          <cell r="D13">
            <v>16.100000000000001</v>
          </cell>
          <cell r="E13">
            <v>80.047619047619051</v>
          </cell>
          <cell r="F13">
            <v>89</v>
          </cell>
          <cell r="G13">
            <v>59</v>
          </cell>
          <cell r="H13">
            <v>10.8</v>
          </cell>
          <cell r="I13" t="str">
            <v>SO</v>
          </cell>
          <cell r="J13">
            <v>31.680000000000003</v>
          </cell>
          <cell r="K13">
            <v>1</v>
          </cell>
        </row>
        <row r="14">
          <cell r="B14">
            <v>16.438461538461539</v>
          </cell>
          <cell r="C14">
            <v>20.8</v>
          </cell>
          <cell r="D14">
            <v>8.8000000000000007</v>
          </cell>
          <cell r="E14">
            <v>49.615384615384613</v>
          </cell>
          <cell r="F14">
            <v>89</v>
          </cell>
          <cell r="G14">
            <v>30</v>
          </cell>
          <cell r="H14">
            <v>7.2</v>
          </cell>
          <cell r="I14" t="str">
            <v>SE</v>
          </cell>
          <cell r="J14">
            <v>18.36</v>
          </cell>
          <cell r="K14">
            <v>0</v>
          </cell>
        </row>
        <row r="15">
          <cell r="B15">
            <v>14.8375</v>
          </cell>
          <cell r="C15">
            <v>28</v>
          </cell>
          <cell r="D15">
            <v>5.3</v>
          </cell>
          <cell r="E15">
            <v>67.833333333333329</v>
          </cell>
          <cell r="F15">
            <v>92</v>
          </cell>
          <cell r="G15">
            <v>35</v>
          </cell>
          <cell r="H15">
            <v>7.2</v>
          </cell>
          <cell r="I15" t="str">
            <v>O</v>
          </cell>
          <cell r="J15">
            <v>18.36</v>
          </cell>
          <cell r="K15">
            <v>0.2</v>
          </cell>
        </row>
        <row r="16">
          <cell r="B16">
            <v>18.899999999999995</v>
          </cell>
          <cell r="C16">
            <v>23.4</v>
          </cell>
          <cell r="D16">
            <v>13.9</v>
          </cell>
          <cell r="E16">
            <v>72.833333333333329</v>
          </cell>
          <cell r="F16">
            <v>89</v>
          </cell>
          <cell r="G16">
            <v>54</v>
          </cell>
          <cell r="H16">
            <v>7.5600000000000005</v>
          </cell>
          <cell r="I16" t="str">
            <v>SE</v>
          </cell>
          <cell r="J16">
            <v>13.68</v>
          </cell>
          <cell r="K16">
            <v>0</v>
          </cell>
        </row>
        <row r="17">
          <cell r="B17">
            <v>22.214285714285715</v>
          </cell>
          <cell r="C17">
            <v>31.2</v>
          </cell>
          <cell r="D17">
            <v>14</v>
          </cell>
          <cell r="E17">
            <v>68.714285714285708</v>
          </cell>
          <cell r="F17">
            <v>95</v>
          </cell>
          <cell r="G17">
            <v>37</v>
          </cell>
          <cell r="H17">
            <v>8.2799999999999994</v>
          </cell>
          <cell r="I17" t="str">
            <v>SO</v>
          </cell>
          <cell r="J17">
            <v>16.920000000000002</v>
          </cell>
          <cell r="K17">
            <v>0</v>
          </cell>
        </row>
        <row r="18">
          <cell r="B18">
            <v>22.387500000000003</v>
          </cell>
          <cell r="C18">
            <v>29.8</v>
          </cell>
          <cell r="D18">
            <v>16.399999999999999</v>
          </cell>
          <cell r="E18">
            <v>71.958333333333329</v>
          </cell>
          <cell r="F18">
            <v>95</v>
          </cell>
          <cell r="G18">
            <v>43</v>
          </cell>
          <cell r="H18">
            <v>11.520000000000001</v>
          </cell>
          <cell r="I18" t="str">
            <v>L</v>
          </cell>
          <cell r="J18">
            <v>22.68</v>
          </cell>
          <cell r="K18">
            <v>0</v>
          </cell>
        </row>
        <row r="19">
          <cell r="B19">
            <v>21.879166666666674</v>
          </cell>
          <cell r="C19">
            <v>28.8</v>
          </cell>
          <cell r="D19">
            <v>15.7</v>
          </cell>
          <cell r="E19">
            <v>70.583333333333329</v>
          </cell>
          <cell r="F19">
            <v>96</v>
          </cell>
          <cell r="G19">
            <v>41</v>
          </cell>
          <cell r="H19">
            <v>14.4</v>
          </cell>
          <cell r="I19" t="str">
            <v>L</v>
          </cell>
          <cell r="J19">
            <v>27.36</v>
          </cell>
          <cell r="K19">
            <v>0</v>
          </cell>
        </row>
        <row r="20">
          <cell r="B20">
            <v>21.545833333333334</v>
          </cell>
          <cell r="C20">
            <v>30</v>
          </cell>
          <cell r="D20">
            <v>15</v>
          </cell>
          <cell r="E20">
            <v>66.708333333333329</v>
          </cell>
          <cell r="F20">
            <v>94</v>
          </cell>
          <cell r="G20">
            <v>31</v>
          </cell>
          <cell r="H20">
            <v>12.6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21.220833333333335</v>
          </cell>
          <cell r="C21">
            <v>30.5</v>
          </cell>
          <cell r="D21">
            <v>12.7</v>
          </cell>
          <cell r="E21">
            <v>62.25</v>
          </cell>
          <cell r="F21">
            <v>94</v>
          </cell>
          <cell r="G21">
            <v>21</v>
          </cell>
          <cell r="H21">
            <v>12.6</v>
          </cell>
          <cell r="I21" t="str">
            <v>O</v>
          </cell>
          <cell r="J21">
            <v>27</v>
          </cell>
          <cell r="K21">
            <v>0</v>
          </cell>
        </row>
        <row r="22">
          <cell r="B22">
            <v>21.133333333333336</v>
          </cell>
          <cell r="C22">
            <v>30.5</v>
          </cell>
          <cell r="D22">
            <v>12.7</v>
          </cell>
          <cell r="E22">
            <v>59.25</v>
          </cell>
          <cell r="F22">
            <v>90</v>
          </cell>
          <cell r="G22">
            <v>26</v>
          </cell>
          <cell r="H22">
            <v>9.7200000000000006</v>
          </cell>
          <cell r="I22" t="str">
            <v>SO</v>
          </cell>
          <cell r="J22">
            <v>26.28</v>
          </cell>
          <cell r="K22">
            <v>0</v>
          </cell>
        </row>
        <row r="23">
          <cell r="B23">
            <v>22.466666666666669</v>
          </cell>
          <cell r="C23">
            <v>30.8</v>
          </cell>
          <cell r="D23">
            <v>14.1</v>
          </cell>
          <cell r="E23">
            <v>56.791666666666664</v>
          </cell>
          <cell r="F23">
            <v>88</v>
          </cell>
          <cell r="G23">
            <v>20</v>
          </cell>
          <cell r="H23">
            <v>15.120000000000001</v>
          </cell>
          <cell r="I23" t="str">
            <v>SO</v>
          </cell>
          <cell r="J23">
            <v>32.76</v>
          </cell>
          <cell r="K23">
            <v>0</v>
          </cell>
        </row>
        <row r="24">
          <cell r="B24">
            <v>19.462500000000002</v>
          </cell>
          <cell r="C24">
            <v>26.3</v>
          </cell>
          <cell r="D24">
            <v>14.1</v>
          </cell>
          <cell r="E24">
            <v>73</v>
          </cell>
          <cell r="F24">
            <v>89</v>
          </cell>
          <cell r="G24">
            <v>50</v>
          </cell>
          <cell r="H24">
            <v>19.8</v>
          </cell>
          <cell r="I24" t="str">
            <v>SO</v>
          </cell>
          <cell r="J24">
            <v>37.080000000000005</v>
          </cell>
          <cell r="K24">
            <v>0</v>
          </cell>
        </row>
        <row r="25">
          <cell r="B25">
            <v>18.833333333333332</v>
          </cell>
          <cell r="C25">
            <v>27.6</v>
          </cell>
          <cell r="D25">
            <v>11.9</v>
          </cell>
          <cell r="E25">
            <v>75.333333333333329</v>
          </cell>
          <cell r="F25">
            <v>98</v>
          </cell>
          <cell r="G25">
            <v>36</v>
          </cell>
          <cell r="H25">
            <v>11.879999999999999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20.229166666666668</v>
          </cell>
          <cell r="C26">
            <v>28.4</v>
          </cell>
          <cell r="D26">
            <v>14.1</v>
          </cell>
          <cell r="E26">
            <v>63.375</v>
          </cell>
          <cell r="F26">
            <v>88</v>
          </cell>
          <cell r="G26">
            <v>31</v>
          </cell>
          <cell r="H26">
            <v>16.2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21.783333333333331</v>
          </cell>
          <cell r="C27">
            <v>28.7</v>
          </cell>
          <cell r="D27">
            <v>14.9</v>
          </cell>
          <cell r="E27">
            <v>56.333333333333336</v>
          </cell>
          <cell r="F27">
            <v>85</v>
          </cell>
          <cell r="G27">
            <v>31</v>
          </cell>
          <cell r="H27">
            <v>19.079999999999998</v>
          </cell>
          <cell r="I27" t="str">
            <v>L</v>
          </cell>
          <cell r="J27">
            <v>36.36</v>
          </cell>
          <cell r="K27">
            <v>0</v>
          </cell>
        </row>
        <row r="28">
          <cell r="B28">
            <v>20.704166666666669</v>
          </cell>
          <cell r="C28">
            <v>28.3</v>
          </cell>
          <cell r="D28">
            <v>15.6</v>
          </cell>
          <cell r="E28">
            <v>63.708333333333336</v>
          </cell>
          <cell r="F28">
            <v>86</v>
          </cell>
          <cell r="G28">
            <v>33</v>
          </cell>
          <cell r="H28">
            <v>12.6</v>
          </cell>
          <cell r="I28" t="str">
            <v>L</v>
          </cell>
          <cell r="J28">
            <v>30.240000000000002</v>
          </cell>
          <cell r="K28">
            <v>0</v>
          </cell>
        </row>
        <row r="29">
          <cell r="B29">
            <v>19.704166666666666</v>
          </cell>
          <cell r="C29">
            <v>28.1</v>
          </cell>
          <cell r="D29">
            <v>12.1</v>
          </cell>
          <cell r="E29">
            <v>60.458333333333336</v>
          </cell>
          <cell r="F29">
            <v>88</v>
          </cell>
          <cell r="G29">
            <v>25</v>
          </cell>
          <cell r="H29">
            <v>16.559999999999999</v>
          </cell>
          <cell r="I29" t="str">
            <v>L</v>
          </cell>
          <cell r="J29">
            <v>31.319999999999997</v>
          </cell>
          <cell r="K29">
            <v>0</v>
          </cell>
        </row>
        <row r="30">
          <cell r="B30">
            <v>19.154166666666665</v>
          </cell>
          <cell r="C30">
            <v>28.2</v>
          </cell>
          <cell r="D30">
            <v>10.7</v>
          </cell>
          <cell r="E30">
            <v>60.041666666666664</v>
          </cell>
          <cell r="F30">
            <v>87</v>
          </cell>
          <cell r="G30">
            <v>29</v>
          </cell>
          <cell r="H30">
            <v>18.36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20.491666666666667</v>
          </cell>
          <cell r="C31">
            <v>28.9</v>
          </cell>
          <cell r="D31">
            <v>13</v>
          </cell>
          <cell r="E31">
            <v>60.708333333333336</v>
          </cell>
          <cell r="F31">
            <v>89</v>
          </cell>
          <cell r="G31">
            <v>29</v>
          </cell>
          <cell r="H31">
            <v>19.440000000000001</v>
          </cell>
          <cell r="I31" t="str">
            <v>L</v>
          </cell>
          <cell r="J31">
            <v>41.04</v>
          </cell>
          <cell r="K31">
            <v>0</v>
          </cell>
        </row>
        <row r="32">
          <cell r="B32">
            <v>20.783333333333335</v>
          </cell>
          <cell r="C32">
            <v>29.2</v>
          </cell>
          <cell r="D32">
            <v>13.4</v>
          </cell>
          <cell r="E32">
            <v>56.75</v>
          </cell>
          <cell r="F32">
            <v>83</v>
          </cell>
          <cell r="G32">
            <v>27</v>
          </cell>
          <cell r="H32">
            <v>14.04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21.458333333333329</v>
          </cell>
          <cell r="C33">
            <v>29.2</v>
          </cell>
          <cell r="D33">
            <v>15.8</v>
          </cell>
          <cell r="E33">
            <v>57.416666666666664</v>
          </cell>
          <cell r="F33">
            <v>84</v>
          </cell>
          <cell r="G33">
            <v>29</v>
          </cell>
          <cell r="H33">
            <v>11.16</v>
          </cell>
          <cell r="I33" t="str">
            <v>L</v>
          </cell>
          <cell r="J33">
            <v>26.28</v>
          </cell>
          <cell r="K33">
            <v>0</v>
          </cell>
        </row>
        <row r="34">
          <cell r="B34">
            <v>21.033333333333331</v>
          </cell>
          <cell r="C34">
            <v>27.8</v>
          </cell>
          <cell r="D34">
            <v>15</v>
          </cell>
          <cell r="E34">
            <v>61.166666666666664</v>
          </cell>
          <cell r="F34">
            <v>82</v>
          </cell>
          <cell r="G34">
            <v>35</v>
          </cell>
          <cell r="H34">
            <v>8.64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17.837500000000002</v>
          </cell>
          <cell r="C5">
            <v>22.3</v>
          </cell>
          <cell r="D5">
            <v>15.3</v>
          </cell>
          <cell r="E5">
            <v>83.625</v>
          </cell>
          <cell r="F5">
            <v>92</v>
          </cell>
          <cell r="G5">
            <v>63</v>
          </cell>
          <cell r="H5">
            <v>15.120000000000001</v>
          </cell>
          <cell r="I5" t="str">
            <v>SE</v>
          </cell>
          <cell r="J5">
            <v>34.56</v>
          </cell>
          <cell r="K5">
            <v>0</v>
          </cell>
        </row>
        <row r="6">
          <cell r="B6">
            <v>17.654166666666669</v>
          </cell>
          <cell r="C6">
            <v>25.3</v>
          </cell>
          <cell r="D6">
            <v>12.9</v>
          </cell>
          <cell r="E6">
            <v>80.291666666666671</v>
          </cell>
          <cell r="F6">
            <v>96</v>
          </cell>
          <cell r="G6">
            <v>49</v>
          </cell>
          <cell r="H6">
            <v>10.8</v>
          </cell>
          <cell r="I6" t="str">
            <v>O</v>
          </cell>
          <cell r="J6">
            <v>22.68</v>
          </cell>
          <cell r="K6">
            <v>0</v>
          </cell>
        </row>
        <row r="7">
          <cell r="B7">
            <v>20.004166666666666</v>
          </cell>
          <cell r="C7">
            <v>29.1</v>
          </cell>
          <cell r="D7">
            <v>12.8</v>
          </cell>
          <cell r="E7">
            <v>73.041666666666671</v>
          </cell>
          <cell r="F7">
            <v>95</v>
          </cell>
          <cell r="G7">
            <v>40</v>
          </cell>
          <cell r="H7">
            <v>16.559999999999999</v>
          </cell>
          <cell r="I7" t="str">
            <v>O</v>
          </cell>
          <cell r="J7">
            <v>29.16</v>
          </cell>
          <cell r="K7">
            <v>0</v>
          </cell>
        </row>
        <row r="8">
          <cell r="B8">
            <v>23.45</v>
          </cell>
          <cell r="C8">
            <v>30.7</v>
          </cell>
          <cell r="D8">
            <v>17.8</v>
          </cell>
          <cell r="E8">
            <v>65.666666666666671</v>
          </cell>
          <cell r="F8">
            <v>84</v>
          </cell>
          <cell r="G8">
            <v>40</v>
          </cell>
          <cell r="H8">
            <v>13.68</v>
          </cell>
          <cell r="I8" t="str">
            <v>O</v>
          </cell>
          <cell r="J8">
            <v>28.8</v>
          </cell>
          <cell r="K8">
            <v>0</v>
          </cell>
        </row>
        <row r="9">
          <cell r="B9">
            <v>24.516666666666666</v>
          </cell>
          <cell r="C9">
            <v>31</v>
          </cell>
          <cell r="D9">
            <v>19.8</v>
          </cell>
          <cell r="E9">
            <v>62.541666666666664</v>
          </cell>
          <cell r="F9">
            <v>80</v>
          </cell>
          <cell r="G9">
            <v>35</v>
          </cell>
          <cell r="H9">
            <v>18.36</v>
          </cell>
          <cell r="I9" t="str">
            <v>S</v>
          </cell>
          <cell r="J9">
            <v>37.440000000000005</v>
          </cell>
          <cell r="K9">
            <v>0</v>
          </cell>
        </row>
        <row r="10">
          <cell r="B10">
            <v>24.345833333333342</v>
          </cell>
          <cell r="C10">
            <v>30.9</v>
          </cell>
          <cell r="D10">
            <v>19.7</v>
          </cell>
          <cell r="E10">
            <v>61.166666666666664</v>
          </cell>
          <cell r="F10">
            <v>79</v>
          </cell>
          <cell r="G10">
            <v>34</v>
          </cell>
          <cell r="H10">
            <v>15.120000000000001</v>
          </cell>
          <cell r="I10" t="str">
            <v>S</v>
          </cell>
          <cell r="J10">
            <v>32.76</v>
          </cell>
          <cell r="K10">
            <v>0</v>
          </cell>
        </row>
        <row r="11">
          <cell r="B11">
            <v>23.962500000000002</v>
          </cell>
          <cell r="C11">
            <v>30.4</v>
          </cell>
          <cell r="D11">
            <v>18.5</v>
          </cell>
          <cell r="E11">
            <v>59.958333333333336</v>
          </cell>
          <cell r="F11">
            <v>80</v>
          </cell>
          <cell r="G11">
            <v>34</v>
          </cell>
          <cell r="H11">
            <v>12.24</v>
          </cell>
          <cell r="I11" t="str">
            <v>SO</v>
          </cell>
          <cell r="J11">
            <v>33.840000000000003</v>
          </cell>
          <cell r="K11">
            <v>0</v>
          </cell>
        </row>
        <row r="12">
          <cell r="B12">
            <v>23.4375</v>
          </cell>
          <cell r="C12">
            <v>30</v>
          </cell>
          <cell r="D12">
            <v>17.2</v>
          </cell>
          <cell r="E12">
            <v>59.291666666666664</v>
          </cell>
          <cell r="F12">
            <v>83</v>
          </cell>
          <cell r="G12">
            <v>31</v>
          </cell>
          <cell r="H12">
            <v>23.759999999999998</v>
          </cell>
          <cell r="I12" t="str">
            <v>S</v>
          </cell>
          <cell r="J12">
            <v>46.800000000000004</v>
          </cell>
          <cell r="K12">
            <v>0</v>
          </cell>
        </row>
        <row r="13">
          <cell r="B13">
            <v>16.2</v>
          </cell>
          <cell r="C13">
            <v>23.1</v>
          </cell>
          <cell r="D13">
            <v>12.5</v>
          </cell>
          <cell r="E13">
            <v>85.666666666666671</v>
          </cell>
          <cell r="F13">
            <v>96</v>
          </cell>
          <cell r="G13">
            <v>63</v>
          </cell>
          <cell r="H13">
            <v>19.440000000000001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12.70416666666666</v>
          </cell>
          <cell r="C14">
            <v>19.5</v>
          </cell>
          <cell r="D14">
            <v>6.5</v>
          </cell>
          <cell r="E14">
            <v>71.125</v>
          </cell>
          <cell r="F14">
            <v>94</v>
          </cell>
          <cell r="G14">
            <v>32</v>
          </cell>
          <cell r="H14">
            <v>13.68</v>
          </cell>
          <cell r="I14" t="str">
            <v>N</v>
          </cell>
          <cell r="J14">
            <v>25.2</v>
          </cell>
          <cell r="K14">
            <v>0</v>
          </cell>
        </row>
        <row r="15">
          <cell r="B15">
            <v>16.487500000000001</v>
          </cell>
          <cell r="C15">
            <v>27.3</v>
          </cell>
          <cell r="D15">
            <v>7</v>
          </cell>
          <cell r="E15">
            <v>56.875</v>
          </cell>
          <cell r="F15">
            <v>79</v>
          </cell>
          <cell r="G15">
            <v>37</v>
          </cell>
          <cell r="H15">
            <v>16.920000000000002</v>
          </cell>
          <cell r="I15" t="str">
            <v>O</v>
          </cell>
          <cell r="J15">
            <v>33.840000000000003</v>
          </cell>
          <cell r="K15">
            <v>0</v>
          </cell>
        </row>
        <row r="16">
          <cell r="B16">
            <v>19.2</v>
          </cell>
          <cell r="C16">
            <v>22.8</v>
          </cell>
          <cell r="D16">
            <v>15.7</v>
          </cell>
          <cell r="E16">
            <v>74.166666666666671</v>
          </cell>
          <cell r="F16">
            <v>84</v>
          </cell>
          <cell r="G16">
            <v>61</v>
          </cell>
          <cell r="H16">
            <v>10.8</v>
          </cell>
          <cell r="I16" t="str">
            <v>O</v>
          </cell>
          <cell r="J16">
            <v>20.16</v>
          </cell>
          <cell r="K16">
            <v>0</v>
          </cell>
        </row>
        <row r="17">
          <cell r="B17">
            <v>20.666666666666668</v>
          </cell>
          <cell r="C17">
            <v>28.9</v>
          </cell>
          <cell r="D17">
            <v>14.5</v>
          </cell>
          <cell r="E17">
            <v>70.833333333333329</v>
          </cell>
          <cell r="F17">
            <v>93</v>
          </cell>
          <cell r="G17">
            <v>36</v>
          </cell>
          <cell r="H17">
            <v>15.48</v>
          </cell>
          <cell r="I17" t="str">
            <v>O</v>
          </cell>
          <cell r="J17">
            <v>30.240000000000002</v>
          </cell>
          <cell r="K17">
            <v>0</v>
          </cell>
        </row>
        <row r="18">
          <cell r="B18">
            <v>20.920833333333334</v>
          </cell>
          <cell r="C18">
            <v>27.6</v>
          </cell>
          <cell r="D18">
            <v>15.7</v>
          </cell>
          <cell r="E18">
            <v>73.291666666666671</v>
          </cell>
          <cell r="F18">
            <v>94</v>
          </cell>
          <cell r="G18">
            <v>44</v>
          </cell>
          <cell r="H18">
            <v>17.28</v>
          </cell>
          <cell r="I18" t="str">
            <v>NO</v>
          </cell>
          <cell r="J18">
            <v>35.64</v>
          </cell>
          <cell r="K18">
            <v>0</v>
          </cell>
        </row>
        <row r="19">
          <cell r="B19">
            <v>21.229166666666668</v>
          </cell>
          <cell r="C19">
            <v>27.9</v>
          </cell>
          <cell r="D19">
            <v>15.9</v>
          </cell>
          <cell r="E19">
            <v>68.291666666666671</v>
          </cell>
          <cell r="F19">
            <v>92</v>
          </cell>
          <cell r="G19">
            <v>35</v>
          </cell>
          <cell r="H19">
            <v>20.16</v>
          </cell>
          <cell r="I19" t="str">
            <v>NO</v>
          </cell>
          <cell r="J19">
            <v>36.36</v>
          </cell>
          <cell r="K19">
            <v>0</v>
          </cell>
        </row>
        <row r="20">
          <cell r="B20">
            <v>21.633333333333329</v>
          </cell>
          <cell r="C20">
            <v>28.5</v>
          </cell>
          <cell r="D20">
            <v>14.4</v>
          </cell>
          <cell r="E20">
            <v>58.5</v>
          </cell>
          <cell r="F20">
            <v>87</v>
          </cell>
          <cell r="G20">
            <v>27</v>
          </cell>
          <cell r="H20">
            <v>22.32</v>
          </cell>
          <cell r="I20" t="str">
            <v>NO</v>
          </cell>
          <cell r="J20">
            <v>39.96</v>
          </cell>
          <cell r="K20">
            <v>0</v>
          </cell>
        </row>
        <row r="21">
          <cell r="B21">
            <v>21.666666666666661</v>
          </cell>
          <cell r="C21">
            <v>28.1</v>
          </cell>
          <cell r="D21">
            <v>16.3</v>
          </cell>
          <cell r="E21">
            <v>49.916666666666664</v>
          </cell>
          <cell r="F21">
            <v>71</v>
          </cell>
          <cell r="G21">
            <v>26</v>
          </cell>
          <cell r="H21">
            <v>16.559999999999999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21.287500000000001</v>
          </cell>
          <cell r="C22">
            <v>28.5</v>
          </cell>
          <cell r="D22">
            <v>15</v>
          </cell>
          <cell r="E22">
            <v>45.541666666666664</v>
          </cell>
          <cell r="F22">
            <v>63</v>
          </cell>
          <cell r="G22">
            <v>24</v>
          </cell>
          <cell r="H22">
            <v>13.68</v>
          </cell>
          <cell r="I22" t="str">
            <v>S</v>
          </cell>
          <cell r="J22">
            <v>34.92</v>
          </cell>
          <cell r="K22">
            <v>0</v>
          </cell>
        </row>
        <row r="23">
          <cell r="B23">
            <v>21.412500000000005</v>
          </cell>
          <cell r="C23">
            <v>29.2</v>
          </cell>
          <cell r="D23">
            <v>14.2</v>
          </cell>
          <cell r="E23">
            <v>50.041666666666664</v>
          </cell>
          <cell r="F23">
            <v>81</v>
          </cell>
          <cell r="G23">
            <v>23</v>
          </cell>
          <cell r="H23">
            <v>13.32</v>
          </cell>
          <cell r="I23" t="str">
            <v>SE</v>
          </cell>
          <cell r="J23">
            <v>34.56</v>
          </cell>
          <cell r="K23">
            <v>0</v>
          </cell>
        </row>
        <row r="24">
          <cell r="B24">
            <v>17.250000000000004</v>
          </cell>
          <cell r="C24">
            <v>24.8</v>
          </cell>
          <cell r="D24">
            <v>11.8</v>
          </cell>
          <cell r="E24">
            <v>80.375</v>
          </cell>
          <cell r="F24">
            <v>96</v>
          </cell>
          <cell r="G24">
            <v>49</v>
          </cell>
          <cell r="H24">
            <v>14.76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18.491666666666671</v>
          </cell>
          <cell r="C25">
            <v>26.3</v>
          </cell>
          <cell r="D25">
            <v>13.3</v>
          </cell>
          <cell r="E25">
            <v>71.166666666666671</v>
          </cell>
          <cell r="F25">
            <v>94</v>
          </cell>
          <cell r="G25">
            <v>28</v>
          </cell>
          <cell r="H25">
            <v>20.88</v>
          </cell>
          <cell r="I25" t="str">
            <v>NO</v>
          </cell>
          <cell r="J25">
            <v>37.080000000000005</v>
          </cell>
          <cell r="K25">
            <v>0</v>
          </cell>
        </row>
        <row r="26">
          <cell r="B26">
            <v>20.149999999999999</v>
          </cell>
          <cell r="C26">
            <v>26.2</v>
          </cell>
          <cell r="D26">
            <v>14.7</v>
          </cell>
          <cell r="E26">
            <v>54.958333333333336</v>
          </cell>
          <cell r="F26">
            <v>80</v>
          </cell>
          <cell r="G26">
            <v>28</v>
          </cell>
          <cell r="H26">
            <v>25.92</v>
          </cell>
          <cell r="I26" t="str">
            <v>NO</v>
          </cell>
          <cell r="J26">
            <v>48.24</v>
          </cell>
          <cell r="K26">
            <v>0</v>
          </cell>
        </row>
        <row r="27">
          <cell r="B27">
            <v>19.5</v>
          </cell>
          <cell r="C27">
            <v>26.6</v>
          </cell>
          <cell r="D27">
            <v>13.5</v>
          </cell>
          <cell r="E27">
            <v>57.521739130434781</v>
          </cell>
          <cell r="F27">
            <v>81</v>
          </cell>
          <cell r="G27">
            <v>33</v>
          </cell>
          <cell r="H27">
            <v>25.92</v>
          </cell>
          <cell r="I27" t="str">
            <v>O</v>
          </cell>
          <cell r="J27">
            <v>45.36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16.695833333333336</v>
          </cell>
          <cell r="C5">
            <v>21.7</v>
          </cell>
          <cell r="D5">
            <v>12.8</v>
          </cell>
          <cell r="E5">
            <v>73.458333333333329</v>
          </cell>
          <cell r="F5">
            <v>88</v>
          </cell>
          <cell r="G5">
            <v>53</v>
          </cell>
          <cell r="H5">
            <v>11.520000000000001</v>
          </cell>
          <cell r="I5" t="str">
            <v>SO</v>
          </cell>
          <cell r="J5">
            <v>26.28</v>
          </cell>
          <cell r="K5">
            <v>0</v>
          </cell>
        </row>
        <row r="6">
          <cell r="B6">
            <v>18.25833333333334</v>
          </cell>
          <cell r="C6">
            <v>23</v>
          </cell>
          <cell r="D6">
            <v>13.8</v>
          </cell>
          <cell r="E6">
            <v>72.083333333333329</v>
          </cell>
          <cell r="F6">
            <v>87</v>
          </cell>
          <cell r="G6">
            <v>54</v>
          </cell>
          <cell r="H6">
            <v>8.2799999999999994</v>
          </cell>
          <cell r="I6" t="str">
            <v>NE</v>
          </cell>
          <cell r="J6">
            <v>21.240000000000002</v>
          </cell>
          <cell r="K6">
            <v>0</v>
          </cell>
        </row>
        <row r="7">
          <cell r="B7">
            <v>21.916666666666668</v>
          </cell>
          <cell r="C7">
            <v>27.1</v>
          </cell>
          <cell r="D7">
            <v>18.3</v>
          </cell>
          <cell r="E7">
            <v>68.083333333333329</v>
          </cell>
          <cell r="F7">
            <v>77</v>
          </cell>
          <cell r="G7">
            <v>54</v>
          </cell>
          <cell r="H7">
            <v>13.32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26.412499999999998</v>
          </cell>
          <cell r="C8">
            <v>31.6</v>
          </cell>
          <cell r="D8">
            <v>23.2</v>
          </cell>
          <cell r="E8">
            <v>72.5</v>
          </cell>
          <cell r="F8">
            <v>82</v>
          </cell>
          <cell r="G8">
            <v>55</v>
          </cell>
          <cell r="H8">
            <v>9</v>
          </cell>
          <cell r="I8" t="str">
            <v>L</v>
          </cell>
          <cell r="J8">
            <v>24.48</v>
          </cell>
          <cell r="K8">
            <v>0</v>
          </cell>
        </row>
        <row r="9">
          <cell r="B9">
            <v>27.220833333333335</v>
          </cell>
          <cell r="C9">
            <v>31.3</v>
          </cell>
          <cell r="D9">
            <v>24.4</v>
          </cell>
          <cell r="E9">
            <v>73.708333333333329</v>
          </cell>
          <cell r="F9">
            <v>84</v>
          </cell>
          <cell r="G9">
            <v>60</v>
          </cell>
          <cell r="H9">
            <v>6.84</v>
          </cell>
          <cell r="I9" t="str">
            <v>NE</v>
          </cell>
          <cell r="J9">
            <v>15.48</v>
          </cell>
          <cell r="K9">
            <v>0.2</v>
          </cell>
        </row>
        <row r="10">
          <cell r="B10">
            <v>26.070833333333329</v>
          </cell>
          <cell r="C10">
            <v>28.7</v>
          </cell>
          <cell r="D10">
            <v>23.6</v>
          </cell>
          <cell r="E10">
            <v>78.666666666666671</v>
          </cell>
          <cell r="F10">
            <v>90</v>
          </cell>
          <cell r="G10">
            <v>67</v>
          </cell>
          <cell r="H10">
            <v>7.9200000000000008</v>
          </cell>
          <cell r="I10" t="str">
            <v>O</v>
          </cell>
          <cell r="J10">
            <v>20.16</v>
          </cell>
          <cell r="K10">
            <v>0.2</v>
          </cell>
        </row>
        <row r="11">
          <cell r="B11">
            <v>24.770833333333332</v>
          </cell>
          <cell r="C11">
            <v>29.1</v>
          </cell>
          <cell r="D11">
            <v>21.8</v>
          </cell>
          <cell r="E11">
            <v>83.75</v>
          </cell>
          <cell r="F11">
            <v>93</v>
          </cell>
          <cell r="G11">
            <v>69</v>
          </cell>
          <cell r="H11">
            <v>9.7200000000000006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27.574999999999992</v>
          </cell>
          <cell r="C12">
            <v>32.4</v>
          </cell>
          <cell r="D12">
            <v>23.7</v>
          </cell>
          <cell r="E12">
            <v>70.041666666666671</v>
          </cell>
          <cell r="F12">
            <v>85</v>
          </cell>
          <cell r="G12">
            <v>47</v>
          </cell>
          <cell r="H12">
            <v>16.559999999999999</v>
          </cell>
          <cell r="I12" t="str">
            <v>NO</v>
          </cell>
          <cell r="J12">
            <v>27.36</v>
          </cell>
          <cell r="K12">
            <v>0</v>
          </cell>
        </row>
        <row r="13">
          <cell r="B13">
            <v>17.554166666666667</v>
          </cell>
          <cell r="C13">
            <v>28.1</v>
          </cell>
          <cell r="D13">
            <v>15</v>
          </cell>
          <cell r="E13">
            <v>76.958333333333329</v>
          </cell>
          <cell r="F13">
            <v>91</v>
          </cell>
          <cell r="G13">
            <v>48</v>
          </cell>
          <cell r="H13">
            <v>27.720000000000002</v>
          </cell>
          <cell r="I13" t="str">
            <v>S</v>
          </cell>
          <cell r="J13">
            <v>57.960000000000008</v>
          </cell>
          <cell r="K13">
            <v>52.599999999999994</v>
          </cell>
        </row>
        <row r="14">
          <cell r="B14">
            <v>15.570833333333331</v>
          </cell>
          <cell r="C14">
            <v>20.2</v>
          </cell>
          <cell r="D14">
            <v>10.7</v>
          </cell>
          <cell r="E14">
            <v>57.625</v>
          </cell>
          <cell r="F14">
            <v>75</v>
          </cell>
          <cell r="G14">
            <v>42</v>
          </cell>
          <cell r="H14">
            <v>10.08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18.1875</v>
          </cell>
          <cell r="C15">
            <v>24.2</v>
          </cell>
          <cell r="D15">
            <v>13.8</v>
          </cell>
          <cell r="E15">
            <v>66.875</v>
          </cell>
          <cell r="F15">
            <v>80</v>
          </cell>
          <cell r="G15">
            <v>53</v>
          </cell>
          <cell r="H15">
            <v>12.6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21.895833333333332</v>
          </cell>
          <cell r="C16">
            <v>24</v>
          </cell>
          <cell r="D16">
            <v>20.100000000000001</v>
          </cell>
          <cell r="E16">
            <v>83</v>
          </cell>
          <cell r="F16">
            <v>92</v>
          </cell>
          <cell r="G16">
            <v>66</v>
          </cell>
          <cell r="H16">
            <v>12.96</v>
          </cell>
          <cell r="I16" t="str">
            <v>L</v>
          </cell>
          <cell r="J16">
            <v>19.8</v>
          </cell>
          <cell r="K16">
            <v>13.799999999999999</v>
          </cell>
        </row>
        <row r="17">
          <cell r="B17">
            <v>23.099999999999998</v>
          </cell>
          <cell r="C17">
            <v>27.9</v>
          </cell>
          <cell r="D17">
            <v>19.899999999999999</v>
          </cell>
          <cell r="E17">
            <v>83.708333333333329</v>
          </cell>
          <cell r="F17">
            <v>94</v>
          </cell>
          <cell r="G17">
            <v>65</v>
          </cell>
          <cell r="H17">
            <v>7.5600000000000005</v>
          </cell>
          <cell r="I17" t="str">
            <v>L</v>
          </cell>
          <cell r="J17">
            <v>14.76</v>
          </cell>
          <cell r="K17">
            <v>0</v>
          </cell>
        </row>
        <row r="18">
          <cell r="B18">
            <v>25.562499999999996</v>
          </cell>
          <cell r="C18">
            <v>28.8</v>
          </cell>
          <cell r="D18">
            <v>22.3</v>
          </cell>
          <cell r="E18">
            <v>75.666666666666671</v>
          </cell>
          <cell r="F18">
            <v>88</v>
          </cell>
          <cell r="G18">
            <v>64</v>
          </cell>
          <cell r="H18">
            <v>11.879999999999999</v>
          </cell>
          <cell r="I18" t="str">
            <v>L</v>
          </cell>
          <cell r="J18">
            <v>20.88</v>
          </cell>
          <cell r="K18">
            <v>0</v>
          </cell>
        </row>
        <row r="19">
          <cell r="B19">
            <v>26.004166666666663</v>
          </cell>
          <cell r="C19">
            <v>29.5</v>
          </cell>
          <cell r="D19">
            <v>22.9</v>
          </cell>
          <cell r="E19">
            <v>70.958333333333329</v>
          </cell>
          <cell r="F19">
            <v>90</v>
          </cell>
          <cell r="G19">
            <v>58</v>
          </cell>
          <cell r="H19">
            <v>16.2</v>
          </cell>
          <cell r="I19" t="str">
            <v>L</v>
          </cell>
          <cell r="J19">
            <v>29.16</v>
          </cell>
          <cell r="K19">
            <v>0</v>
          </cell>
        </row>
        <row r="20">
          <cell r="B20">
            <v>25.995833333333334</v>
          </cell>
          <cell r="C20">
            <v>29.1</v>
          </cell>
          <cell r="D20">
            <v>23.5</v>
          </cell>
          <cell r="E20">
            <v>70.291666666666671</v>
          </cell>
          <cell r="F20">
            <v>85</v>
          </cell>
          <cell r="G20">
            <v>58</v>
          </cell>
          <cell r="H20">
            <v>17.64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26.404166666666665</v>
          </cell>
          <cell r="C21">
            <v>29.9</v>
          </cell>
          <cell r="D21">
            <v>23.7</v>
          </cell>
          <cell r="E21">
            <v>69.458333333333329</v>
          </cell>
          <cell r="F21">
            <v>84</v>
          </cell>
          <cell r="G21">
            <v>49</v>
          </cell>
          <cell r="H21">
            <v>14.76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26.300000000000008</v>
          </cell>
          <cell r="C22">
            <v>30.4</v>
          </cell>
          <cell r="D22">
            <v>22</v>
          </cell>
          <cell r="E22">
            <v>64.291666666666671</v>
          </cell>
          <cell r="F22">
            <v>76</v>
          </cell>
          <cell r="G22">
            <v>49</v>
          </cell>
          <cell r="H22">
            <v>9</v>
          </cell>
          <cell r="I22" t="str">
            <v>L</v>
          </cell>
          <cell r="J22">
            <v>20.16</v>
          </cell>
          <cell r="K22">
            <v>0</v>
          </cell>
        </row>
        <row r="23">
          <cell r="B23">
            <v>15.320833333333333</v>
          </cell>
          <cell r="C23">
            <v>26.3</v>
          </cell>
          <cell r="D23">
            <v>11</v>
          </cell>
          <cell r="E23">
            <v>75.791666666666671</v>
          </cell>
          <cell r="F23">
            <v>89</v>
          </cell>
          <cell r="G23">
            <v>67</v>
          </cell>
          <cell r="H23">
            <v>32.04</v>
          </cell>
          <cell r="I23" t="str">
            <v>SO</v>
          </cell>
          <cell r="J23">
            <v>73.44</v>
          </cell>
          <cell r="K23">
            <v>4.1999999999999993</v>
          </cell>
        </row>
        <row r="24">
          <cell r="B24">
            <v>14.862500000000002</v>
          </cell>
          <cell r="C24">
            <v>19.5</v>
          </cell>
          <cell r="D24">
            <v>11.5</v>
          </cell>
          <cell r="E24">
            <v>69.833333333333329</v>
          </cell>
          <cell r="F24">
            <v>80</v>
          </cell>
          <cell r="G24">
            <v>56</v>
          </cell>
          <cell r="H24">
            <v>11.879999999999999</v>
          </cell>
          <cell r="I24" t="str">
            <v>SO</v>
          </cell>
          <cell r="J24">
            <v>24.840000000000003</v>
          </cell>
          <cell r="K24">
            <v>0</v>
          </cell>
        </row>
        <row r="25">
          <cell r="B25">
            <v>19.025000000000006</v>
          </cell>
          <cell r="C25">
            <v>24</v>
          </cell>
          <cell r="D25">
            <v>15.3</v>
          </cell>
          <cell r="E25">
            <v>75.958333333333329</v>
          </cell>
          <cell r="F25">
            <v>91</v>
          </cell>
          <cell r="G25">
            <v>61</v>
          </cell>
          <cell r="H25">
            <v>12.6</v>
          </cell>
          <cell r="I25" t="str">
            <v>L</v>
          </cell>
          <cell r="J25">
            <v>24.48</v>
          </cell>
          <cell r="K25">
            <v>0</v>
          </cell>
        </row>
        <row r="26">
          <cell r="B26">
            <v>22.887500000000003</v>
          </cell>
          <cell r="C26">
            <v>26.8</v>
          </cell>
          <cell r="D26">
            <v>19.600000000000001</v>
          </cell>
          <cell r="E26">
            <v>70.166666666666671</v>
          </cell>
          <cell r="F26">
            <v>87</v>
          </cell>
          <cell r="G26">
            <v>56</v>
          </cell>
          <cell r="H26">
            <v>15.48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24.016666666666666</v>
          </cell>
          <cell r="C27">
            <v>27.3</v>
          </cell>
          <cell r="D27">
            <v>20.6</v>
          </cell>
          <cell r="E27">
            <v>56.416666666666664</v>
          </cell>
          <cell r="F27">
            <v>70</v>
          </cell>
          <cell r="G27">
            <v>44</v>
          </cell>
          <cell r="H27">
            <v>15.120000000000001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24.658333333333335</v>
          </cell>
          <cell r="C28">
            <v>28.1</v>
          </cell>
          <cell r="D28">
            <v>21.8</v>
          </cell>
          <cell r="E28">
            <v>56.833333333333336</v>
          </cell>
          <cell r="F28">
            <v>64</v>
          </cell>
          <cell r="G28">
            <v>50</v>
          </cell>
          <cell r="H28">
            <v>15.840000000000002</v>
          </cell>
          <cell r="I28" t="str">
            <v>SE</v>
          </cell>
          <cell r="J28">
            <v>28.8</v>
          </cell>
          <cell r="K28">
            <v>0</v>
          </cell>
        </row>
        <row r="29">
          <cell r="B29">
            <v>24.633333333333336</v>
          </cell>
          <cell r="C29">
            <v>28.5</v>
          </cell>
          <cell r="D29">
            <v>20.7</v>
          </cell>
          <cell r="E29">
            <v>60.416666666666664</v>
          </cell>
          <cell r="F29">
            <v>83</v>
          </cell>
          <cell r="G29">
            <v>51</v>
          </cell>
          <cell r="H29">
            <v>15.840000000000002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24.308333333333334</v>
          </cell>
          <cell r="C30">
            <v>28.2</v>
          </cell>
          <cell r="D30">
            <v>20.6</v>
          </cell>
          <cell r="E30">
            <v>56.458333333333336</v>
          </cell>
          <cell r="F30">
            <v>70</v>
          </cell>
          <cell r="G30">
            <v>44</v>
          </cell>
          <cell r="H30">
            <v>19.440000000000001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24.429166666666664</v>
          </cell>
          <cell r="C31">
            <v>27.8</v>
          </cell>
          <cell r="D31">
            <v>20.6</v>
          </cell>
          <cell r="E31">
            <v>55.916666666666664</v>
          </cell>
          <cell r="F31">
            <v>66</v>
          </cell>
          <cell r="G31">
            <v>43</v>
          </cell>
          <cell r="H31">
            <v>16.920000000000002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24.870833333333334</v>
          </cell>
          <cell r="C32">
            <v>28.4</v>
          </cell>
          <cell r="D32">
            <v>21.1</v>
          </cell>
          <cell r="E32">
            <v>53.625</v>
          </cell>
          <cell r="F32">
            <v>69</v>
          </cell>
          <cell r="G32">
            <v>47</v>
          </cell>
          <cell r="H32">
            <v>15.840000000000002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23.558333333333334</v>
          </cell>
          <cell r="C33">
            <v>27.4</v>
          </cell>
          <cell r="D33">
            <v>18.899999999999999</v>
          </cell>
          <cell r="E33">
            <v>63.458333333333336</v>
          </cell>
          <cell r="F33">
            <v>87</v>
          </cell>
          <cell r="G33">
            <v>42</v>
          </cell>
          <cell r="H33">
            <v>11.879999999999999</v>
          </cell>
          <cell r="I33" t="str">
            <v>SE</v>
          </cell>
          <cell r="J33">
            <v>23.040000000000003</v>
          </cell>
          <cell r="K33">
            <v>0</v>
          </cell>
        </row>
        <row r="34">
          <cell r="B34">
            <v>23.366666666666671</v>
          </cell>
          <cell r="C34">
            <v>28.4</v>
          </cell>
          <cell r="D34">
            <v>19.8</v>
          </cell>
          <cell r="E34">
            <v>69.25</v>
          </cell>
          <cell r="F34">
            <v>85</v>
          </cell>
          <cell r="G34">
            <v>56</v>
          </cell>
          <cell r="H34">
            <v>12.24</v>
          </cell>
          <cell r="I34" t="str">
            <v>NO</v>
          </cell>
          <cell r="J34">
            <v>24.12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zoomScale="90" zoomScaleNormal="90" workbookViewId="0">
      <selection activeCell="AJ18" sqref="AJ18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5" ht="20.100000000000001" customHeight="1" x14ac:dyDescent="0.2">
      <c r="A1" s="138" t="s">
        <v>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5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  <c r="AG2" s="7"/>
    </row>
    <row r="3" spans="1:35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84" t="s">
        <v>40</v>
      </c>
      <c r="AG3" s="8"/>
    </row>
    <row r="4" spans="1:35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84" t="s">
        <v>39</v>
      </c>
      <c r="AG4" s="8"/>
    </row>
    <row r="5" spans="1:35" s="5" customFormat="1" ht="20.100000000000001" customHeight="1" x14ac:dyDescent="0.2">
      <c r="A5" s="85" t="s">
        <v>47</v>
      </c>
      <c r="B5" s="14">
        <f>[1]Junho!$B$5</f>
        <v>18.445833333333333</v>
      </c>
      <c r="C5" s="14">
        <f>[1]Junho!$B$6</f>
        <v>15.229166666666664</v>
      </c>
      <c r="D5" s="14">
        <f>[1]Junho!$B$7</f>
        <v>19.054166666666667</v>
      </c>
      <c r="E5" s="14">
        <f>[1]Junho!$B$8</f>
        <v>23.579166666666666</v>
      </c>
      <c r="F5" s="14">
        <f>[1]Junho!$B$9</f>
        <v>24.45</v>
      </c>
      <c r="G5" s="14">
        <f>[1]Junho!$B$10</f>
        <v>24.95</v>
      </c>
      <c r="H5" s="14">
        <f>[1]Junho!$B$11</f>
        <v>25.05</v>
      </c>
      <c r="I5" s="14">
        <f>[1]Junho!$B$12</f>
        <v>24.94583333333334</v>
      </c>
      <c r="J5" s="14">
        <f>[1]Junho!$B$13</f>
        <v>17.358333333333338</v>
      </c>
      <c r="K5" s="14">
        <f>[1]Junho!$B$14</f>
        <v>12.834782608695654</v>
      </c>
      <c r="L5" s="14">
        <f>[1]Junho!$B$15</f>
        <v>13.208695652173915</v>
      </c>
      <c r="M5" s="14">
        <f>[1]Junho!$B$16</f>
        <v>17.275000000000002</v>
      </c>
      <c r="N5" s="14">
        <f>[1]Junho!$B$17</f>
        <v>21.237500000000001</v>
      </c>
      <c r="O5" s="14">
        <f>[1]Junho!$B$18</f>
        <v>22.150000000000006</v>
      </c>
      <c r="P5" s="14">
        <f>[1]Junho!$B$19</f>
        <v>21.058333333333334</v>
      </c>
      <c r="Q5" s="14">
        <f>[1]Junho!$B$20</f>
        <v>21.317391304347826</v>
      </c>
      <c r="R5" s="14">
        <f>[1]Junho!$B$21</f>
        <v>21.670833333333334</v>
      </c>
      <c r="S5" s="14">
        <f>[1]Junho!$B$22</f>
        <v>21.004166666666666</v>
      </c>
      <c r="T5" s="14">
        <f>[1]Junho!$B$23</f>
        <v>19.8125</v>
      </c>
      <c r="U5" s="14">
        <f>[1]Junho!$B$24</f>
        <v>14.954166666666664</v>
      </c>
      <c r="V5" s="14">
        <f>[1]Junho!$B$25</f>
        <v>18.204166666666669</v>
      </c>
      <c r="W5" s="14">
        <f>[1]Junho!$B$26</f>
        <v>20.020833333333332</v>
      </c>
      <c r="X5" s="14">
        <f>[1]Junho!$B$27</f>
        <v>21.925000000000001</v>
      </c>
      <c r="Y5" s="14">
        <f>[1]Junho!$B$28</f>
        <v>21.695833333333336</v>
      </c>
      <c r="Z5" s="14">
        <f>[1]Junho!$B$29</f>
        <v>20.870833333333334</v>
      </c>
      <c r="AA5" s="14">
        <f>[1]Junho!$B$30</f>
        <v>19.774999999999999</v>
      </c>
      <c r="AB5" s="14">
        <f>[1]Junho!$B$31</f>
        <v>20.187499999999996</v>
      </c>
      <c r="AC5" s="14">
        <f>[1]Junho!$B$32</f>
        <v>20.920833333333334</v>
      </c>
      <c r="AD5" s="14">
        <f>[1]Junho!$B$33</f>
        <v>22.262500000000003</v>
      </c>
      <c r="AE5" s="14">
        <f>[1]Junho!$B$34</f>
        <v>22.779166666666669</v>
      </c>
      <c r="AF5" s="86">
        <f t="shared" ref="AF5:AF13" si="1">AVERAGE(B5:AE5)</f>
        <v>20.274251207729474</v>
      </c>
      <c r="AG5" s="8"/>
    </row>
    <row r="6" spans="1:35" ht="17.100000000000001" customHeight="1" x14ac:dyDescent="0.2">
      <c r="A6" s="85" t="s">
        <v>0</v>
      </c>
      <c r="B6" s="14">
        <f>[2]Junho!$B$5</f>
        <v>13.91764705882353</v>
      </c>
      <c r="C6" s="14">
        <f>[2]Junho!$B$6</f>
        <v>12.454166666666667</v>
      </c>
      <c r="D6" s="14">
        <f>[2]Junho!$B$7</f>
        <v>15.337499999999999</v>
      </c>
      <c r="E6" s="14">
        <f>[2]Junho!$B$8</f>
        <v>21.775000000000002</v>
      </c>
      <c r="F6" s="14">
        <f>[2]Junho!$B$9</f>
        <v>23.262499999999999</v>
      </c>
      <c r="G6" s="14">
        <f>[2]Junho!$B$10</f>
        <v>22.729166666666671</v>
      </c>
      <c r="H6" s="14">
        <f>[2]Junho!$B$11</f>
        <v>23.058333333333326</v>
      </c>
      <c r="I6" s="14">
        <f>[2]Junho!$B$12</f>
        <v>21.758333333333336</v>
      </c>
      <c r="J6" s="14">
        <f>[2]Junho!$B$13</f>
        <v>13.270833333333336</v>
      </c>
      <c r="K6" s="14">
        <f>[2]Junho!$B$14</f>
        <v>9.5749999999999993</v>
      </c>
      <c r="L6" s="14">
        <f>[2]Junho!$B$15</f>
        <v>11.345833333333333</v>
      </c>
      <c r="M6" s="14">
        <f>[2]Junho!$B$16</f>
        <v>15.16666666666667</v>
      </c>
      <c r="N6" s="14">
        <f>[2]Junho!$B$17</f>
        <v>17.391666666666666</v>
      </c>
      <c r="O6" s="14">
        <f>[2]Junho!$B$18</f>
        <v>19.650000000000002</v>
      </c>
      <c r="P6" s="14">
        <f>[2]Junho!$B$19</f>
        <v>19.041666666666664</v>
      </c>
      <c r="Q6" s="14">
        <f>[2]Junho!$B$20</f>
        <v>19.137499999999996</v>
      </c>
      <c r="R6" s="14">
        <f>[2]Junho!$B$21</f>
        <v>20.95</v>
      </c>
      <c r="S6" s="14">
        <f>[2]Junho!$B$22</f>
        <v>21.787499999999998</v>
      </c>
      <c r="T6" s="14">
        <f>[2]Junho!$B$23</f>
        <v>12.20833333333333</v>
      </c>
      <c r="U6" s="14">
        <f>[2]Junho!$B$24</f>
        <v>10.312499999999998</v>
      </c>
      <c r="V6" s="14">
        <f>[2]Junho!$B$25</f>
        <v>15.900000000000004</v>
      </c>
      <c r="W6" s="14">
        <f>[2]Junho!$B$26</f>
        <v>17.158333333333335</v>
      </c>
      <c r="X6" s="14">
        <f>[2]Junho!$B$27</f>
        <v>18.670833333333334</v>
      </c>
      <c r="Y6" s="14">
        <f>[2]Junho!$B$28</f>
        <v>18.520833333333336</v>
      </c>
      <c r="Z6" s="14">
        <f>[2]Junho!$B$29</f>
        <v>18.629166666666663</v>
      </c>
      <c r="AA6" s="14">
        <f>[2]Junho!$B$30</f>
        <v>17.541666666666668</v>
      </c>
      <c r="AB6" s="14">
        <f>[2]Junho!$B$31</f>
        <v>18.066666666666666</v>
      </c>
      <c r="AC6" s="14">
        <f>[2]Junho!$B$32</f>
        <v>18.862499999999997</v>
      </c>
      <c r="AD6" s="14">
        <f>[2]Junho!$B$33</f>
        <v>18.045833333333331</v>
      </c>
      <c r="AE6" s="14">
        <f>[2]Junho!$B$34</f>
        <v>18.645833333333332</v>
      </c>
      <c r="AF6" s="87">
        <f t="shared" si="1"/>
        <v>17.472393790849672</v>
      </c>
    </row>
    <row r="7" spans="1:35" ht="17.100000000000001" customHeight="1" x14ac:dyDescent="0.2">
      <c r="A7" s="85" t="s">
        <v>1</v>
      </c>
      <c r="B7" s="14">
        <f>[3]Junho!$B$5</f>
        <v>17.546153846153846</v>
      </c>
      <c r="C7" s="14">
        <f>[3]Junho!$B$6</f>
        <v>18.953846153846158</v>
      </c>
      <c r="D7" s="14">
        <f>[3]Junho!$B$7</f>
        <v>25.766666666666666</v>
      </c>
      <c r="E7" s="14">
        <f>[3]Junho!$B$8</f>
        <v>28.966666666666665</v>
      </c>
      <c r="F7" s="14">
        <f>[3]Junho!$B$9</f>
        <v>28.645454545454541</v>
      </c>
      <c r="G7" s="14">
        <f>[3]Junho!$B$10</f>
        <v>28.900000000000002</v>
      </c>
      <c r="H7" s="14">
        <f>[3]Junho!$B$11</f>
        <v>29.172727272727276</v>
      </c>
      <c r="I7" s="14">
        <f>[3]Junho!$B$12</f>
        <v>28.872727272727275</v>
      </c>
      <c r="J7" s="14">
        <f>[3]Junho!$B$13</f>
        <v>19.149999999999999</v>
      </c>
      <c r="K7" s="14">
        <f>[3]Junho!$B$14</f>
        <v>16.899999999999999</v>
      </c>
      <c r="L7" s="14">
        <f>[3]Junho!$B$15</f>
        <v>15.536363636363633</v>
      </c>
      <c r="M7" s="14">
        <f>[3]Junho!$B$16</f>
        <v>18.237500000000001</v>
      </c>
      <c r="N7" s="14">
        <f>[3]Junho!$B$17</f>
        <v>26.387499999999996</v>
      </c>
      <c r="O7" s="14">
        <f>[3]Junho!$B$18</f>
        <v>27.175000000000001</v>
      </c>
      <c r="P7" s="14">
        <f>[3]Junho!$B$19</f>
        <v>28.211111111111112</v>
      </c>
      <c r="Q7" s="14">
        <f>[3]Junho!$B$20</f>
        <v>30.014285714285712</v>
      </c>
      <c r="R7" s="14">
        <f>[3]Junho!$B$21</f>
        <v>29.611111111111111</v>
      </c>
      <c r="S7" s="14">
        <f>[3]Junho!$B$22</f>
        <v>28.522222222222222</v>
      </c>
      <c r="T7" s="14" t="str">
        <f>[3]Junho!$B$23</f>
        <v>*</v>
      </c>
      <c r="U7" s="14">
        <f>[3]Junho!$B$24</f>
        <v>18.155555555555559</v>
      </c>
      <c r="V7" s="14">
        <f>[3]Junho!$B$25</f>
        <v>23.583333333333332</v>
      </c>
      <c r="W7" s="14">
        <f>[3]Junho!$B$26</f>
        <v>23.672727272727272</v>
      </c>
      <c r="X7" s="14">
        <f>[3]Junho!$B$27</f>
        <v>28.722222222222221</v>
      </c>
      <c r="Y7" s="14">
        <f>[3]Junho!$B$28</f>
        <v>28.322222222222223</v>
      </c>
      <c r="Z7" s="14">
        <f>[3]Junho!$B$29</f>
        <v>28.533333333333335</v>
      </c>
      <c r="AA7" s="14">
        <f>[3]Junho!$B$30</f>
        <v>28.044444444444448</v>
      </c>
      <c r="AB7" s="14">
        <f>[3]Junho!$B$31</f>
        <v>26.883333333333336</v>
      </c>
      <c r="AC7" s="14">
        <f>[3]Junho!$B$32</f>
        <v>22.50833333333334</v>
      </c>
      <c r="AD7" s="14">
        <f>[3]Junho!$B$33</f>
        <v>27.011111111111106</v>
      </c>
      <c r="AE7" s="14">
        <f>[3]Junho!$B$34</f>
        <v>27.855555555555554</v>
      </c>
      <c r="AF7" s="87">
        <f t="shared" si="1"/>
        <v>25.167638204707171</v>
      </c>
    </row>
    <row r="8" spans="1:35" ht="17.100000000000001" customHeight="1" x14ac:dyDescent="0.2">
      <c r="A8" s="85" t="s">
        <v>55</v>
      </c>
      <c r="B8" s="14">
        <f>[4]Junho!$B$5</f>
        <v>16.137500000000003</v>
      </c>
      <c r="C8" s="14">
        <f>[4]Junho!$B$6</f>
        <v>16.241666666666671</v>
      </c>
      <c r="D8" s="14">
        <f>[4]Junho!$B$7</f>
        <v>19.054166666666667</v>
      </c>
      <c r="E8" s="14">
        <f>[4]Junho!$B$8</f>
        <v>24.070833333333329</v>
      </c>
      <c r="F8" s="14">
        <f>[4]Junho!$B$9</f>
        <v>24.724999999999994</v>
      </c>
      <c r="G8" s="14">
        <f>[4]Junho!$B$10</f>
        <v>25.070833333333329</v>
      </c>
      <c r="H8" s="14">
        <f>[4]Junho!$B$11</f>
        <v>25.495833333333334</v>
      </c>
      <c r="I8" s="14">
        <f>[4]Junho!$B$12</f>
        <v>25.175000000000001</v>
      </c>
      <c r="J8" s="14">
        <f>[4]Junho!$B$13</f>
        <v>15.016666666666664</v>
      </c>
      <c r="K8" s="14">
        <f>[4]Junho!$B$14</f>
        <v>12.50416666666667</v>
      </c>
      <c r="L8" s="14">
        <f>[4]Junho!$B$15</f>
        <v>15.06666666666667</v>
      </c>
      <c r="M8" s="14">
        <f>[4]Junho!$B$16</f>
        <v>17.391666666666666</v>
      </c>
      <c r="N8" s="14">
        <f>[4]Junho!$B$17</f>
        <v>19.587500000000002</v>
      </c>
      <c r="O8" s="14">
        <f>[4]Junho!$B$18</f>
        <v>20.079166666666662</v>
      </c>
      <c r="P8" s="14">
        <f>[4]Junho!$B$19</f>
        <v>20.129166666666666</v>
      </c>
      <c r="Q8" s="14">
        <f>[4]Junho!$B$20</f>
        <v>21.083333333333329</v>
      </c>
      <c r="R8" s="14">
        <f>[4]Junho!$B$21</f>
        <v>22.845833333333335</v>
      </c>
      <c r="S8" s="14">
        <f>[4]Junho!$B$22</f>
        <v>23.350000000000005</v>
      </c>
      <c r="T8" s="14">
        <f>[4]Junho!$B$23</f>
        <v>19.700000000000003</v>
      </c>
      <c r="U8" s="14">
        <f>[4]Junho!$B$24</f>
        <v>14.633333333333335</v>
      </c>
      <c r="V8" s="14">
        <f>[4]Junho!$B$25</f>
        <v>18.733333333333334</v>
      </c>
      <c r="W8" s="14">
        <f>[4]Junho!$B$26</f>
        <v>20.399999999999999</v>
      </c>
      <c r="X8" s="14">
        <f>[4]Junho!$B$27</f>
        <v>22.349999999999998</v>
      </c>
      <c r="Y8" s="14">
        <f>[4]Junho!$B$28</f>
        <v>21.604166666666668</v>
      </c>
      <c r="Z8" s="14">
        <f>[4]Junho!$B$29</f>
        <v>21.079166666666669</v>
      </c>
      <c r="AA8" s="14">
        <f>[4]Junho!$B$30</f>
        <v>20.658333333333335</v>
      </c>
      <c r="AB8" s="14">
        <f>[4]Junho!$B$31</f>
        <v>21.358333333333331</v>
      </c>
      <c r="AC8" s="14">
        <f>[4]Junho!$B$32</f>
        <v>21.829166666666666</v>
      </c>
      <c r="AD8" s="14">
        <f>[4]Junho!$B$33</f>
        <v>22.741666666666671</v>
      </c>
      <c r="AE8" s="14">
        <f>[4]Junho!$B$34</f>
        <v>23.220833333333331</v>
      </c>
      <c r="AF8" s="87">
        <f t="shared" ref="AF8" si="2">AVERAGE(B8:AE8)</f>
        <v>20.37777777777778</v>
      </c>
    </row>
    <row r="9" spans="1:35" ht="17.100000000000001" customHeight="1" x14ac:dyDescent="0.2">
      <c r="A9" s="85" t="s">
        <v>48</v>
      </c>
      <c r="B9" s="14">
        <f>[5]Junho!$B$5</f>
        <v>14.704166666666671</v>
      </c>
      <c r="C9" s="14">
        <f>[5]Junho!$B$6</f>
        <v>13.120833333333335</v>
      </c>
      <c r="D9" s="14">
        <f>[5]Junho!$B$7</f>
        <v>19.329166666666662</v>
      </c>
      <c r="E9" s="14">
        <f>[5]Junho!$B$8</f>
        <v>24.154166666666669</v>
      </c>
      <c r="F9" s="14">
        <f>[5]Junho!$B$9</f>
        <v>24.041666666666668</v>
      </c>
      <c r="G9" s="14">
        <f>[5]Junho!$B$10</f>
        <v>23.650000000000002</v>
      </c>
      <c r="H9" s="14">
        <f>[5]Junho!$B$11</f>
        <v>23.979166666666661</v>
      </c>
      <c r="I9" s="14">
        <f>[5]Junho!$B$12</f>
        <v>22.920833333333338</v>
      </c>
      <c r="J9" s="14">
        <f>[5]Junho!$B$13</f>
        <v>14.437500000000002</v>
      </c>
      <c r="K9" s="14">
        <f>[5]Junho!$B$14</f>
        <v>10.579166666666667</v>
      </c>
      <c r="L9" s="14">
        <f>[5]Junho!$B$15</f>
        <v>13.329166666666667</v>
      </c>
      <c r="M9" s="14">
        <f>[5]Junho!$B$16</f>
        <v>18.204166666666666</v>
      </c>
      <c r="N9" s="14">
        <f>[5]Junho!$B$17</f>
        <v>20.8</v>
      </c>
      <c r="O9" s="14">
        <f>[5]Junho!$B$18</f>
        <v>22.329166666666662</v>
      </c>
      <c r="P9" s="14">
        <f>[5]Junho!$B$19</f>
        <v>22.704166666666669</v>
      </c>
      <c r="Q9" s="14">
        <f>[5]Junho!$B$20</f>
        <v>23.150000000000002</v>
      </c>
      <c r="R9" s="14">
        <f>[5]Junho!$B$21</f>
        <v>23.787499999999998</v>
      </c>
      <c r="S9" s="14">
        <f>[5]Junho!$B$22</f>
        <v>22.979166666666668</v>
      </c>
      <c r="T9" s="14">
        <f>[5]Junho!$B$23</f>
        <v>12.512500000000001</v>
      </c>
      <c r="U9" s="14">
        <f>[5]Junho!$B$24</f>
        <v>11.891666666666667</v>
      </c>
      <c r="V9" s="14">
        <f>[5]Junho!$B$25</f>
        <v>16.945833333333329</v>
      </c>
      <c r="W9" s="14">
        <f>[5]Junho!$B$26</f>
        <v>20.270833333333336</v>
      </c>
      <c r="X9" s="14">
        <f>[5]Junho!$B$27</f>
        <v>20.237500000000004</v>
      </c>
      <c r="Y9" s="14">
        <f>[5]Junho!$B$28</f>
        <v>20.562500000000004</v>
      </c>
      <c r="Z9" s="14">
        <f>[5]Junho!$B$29</f>
        <v>20.3125</v>
      </c>
      <c r="AA9" s="14">
        <f>[5]Junho!$B$30</f>
        <v>19.958333333333332</v>
      </c>
      <c r="AB9" s="14">
        <f>[5]Junho!$B$31</f>
        <v>19.979166666666668</v>
      </c>
      <c r="AC9" s="14">
        <f>[5]Junho!$B$32</f>
        <v>19.245833333333334</v>
      </c>
      <c r="AD9" s="14">
        <f>[5]Junho!$B$33</f>
        <v>20.45</v>
      </c>
      <c r="AE9" s="14">
        <f>[5]Junho!$B$34</f>
        <v>18.191666666666666</v>
      </c>
      <c r="AF9" s="87">
        <f t="shared" si="1"/>
        <v>19.291944444444443</v>
      </c>
    </row>
    <row r="10" spans="1:35" ht="17.100000000000001" customHeight="1" x14ac:dyDescent="0.2">
      <c r="A10" s="85" t="s">
        <v>2</v>
      </c>
      <c r="B10" s="14">
        <f>[6]Junho!$B$5</f>
        <v>14.291666666666664</v>
      </c>
      <c r="C10" s="14">
        <f>[6]Junho!$B$6</f>
        <v>14.645833333333334</v>
      </c>
      <c r="D10" s="14">
        <f>[6]Junho!$B$7</f>
        <v>20.979166666666668</v>
      </c>
      <c r="E10" s="14">
        <f>[6]Junho!$B$8</f>
        <v>24.637500000000003</v>
      </c>
      <c r="F10" s="14">
        <f>[6]Junho!$B$9</f>
        <v>24.154166666666669</v>
      </c>
      <c r="G10" s="14">
        <f>[6]Junho!$B$10</f>
        <v>24.408333333333331</v>
      </c>
      <c r="H10" s="14">
        <f>[6]Junho!$B$11</f>
        <v>24.208333333333332</v>
      </c>
      <c r="I10" s="14">
        <f>[6]Junho!$B$12</f>
        <v>24.308333333333326</v>
      </c>
      <c r="J10" s="14">
        <f>[6]Junho!$B$13</f>
        <v>15.245833333333337</v>
      </c>
      <c r="K10" s="14">
        <f>[6]Junho!$B$14</f>
        <v>12.234782608695653</v>
      </c>
      <c r="L10" s="14">
        <f>[6]Junho!$B$15</f>
        <v>15.400000000000002</v>
      </c>
      <c r="M10" s="14">
        <f>[6]Junho!$B$16</f>
        <v>18.250000000000004</v>
      </c>
      <c r="N10" s="14">
        <f>[6]Junho!$B$17</f>
        <v>21.554166666666664</v>
      </c>
      <c r="O10" s="14">
        <f>[6]Junho!$B$18</f>
        <v>22.224999999999998</v>
      </c>
      <c r="P10" s="14">
        <f>[6]Junho!$B$19</f>
        <v>22.325000000000003</v>
      </c>
      <c r="Q10" s="14">
        <f>[6]Junho!$B$20</f>
        <v>22.995833333333337</v>
      </c>
      <c r="R10" s="14">
        <f>[6]Junho!$B$21</f>
        <v>23.316666666666666</v>
      </c>
      <c r="S10" s="14">
        <f>[6]Junho!$B$22</f>
        <v>22.912499999999998</v>
      </c>
      <c r="T10" s="14">
        <f>[6]Junho!$B$23</f>
        <v>16.241666666666671</v>
      </c>
      <c r="U10" s="14">
        <f>[6]Junho!$B$24</f>
        <v>12.904166666666669</v>
      </c>
      <c r="V10" s="14">
        <f>[6]Junho!$B$25</f>
        <v>18.462500000000002</v>
      </c>
      <c r="W10" s="14">
        <f>[6]Junho!$B$26</f>
        <v>21.158333333333335</v>
      </c>
      <c r="X10" s="14">
        <f>[6]Junho!$B$27</f>
        <v>21.883333333333336</v>
      </c>
      <c r="Y10" s="14">
        <f>[6]Junho!$B$28</f>
        <v>22.129166666666663</v>
      </c>
      <c r="Z10" s="14">
        <f>[6]Junho!$B$29</f>
        <v>22.070833333333336</v>
      </c>
      <c r="AA10" s="14">
        <f>[6]Junho!$B$30</f>
        <v>21.233333333333331</v>
      </c>
      <c r="AB10" s="14">
        <f>[6]Junho!$B$31</f>
        <v>21.824999999999999</v>
      </c>
      <c r="AC10" s="14">
        <f>[6]Junho!$B$32</f>
        <v>21.966666666666669</v>
      </c>
      <c r="AD10" s="14">
        <f>[6]Junho!$B$33</f>
        <v>23.370833333333334</v>
      </c>
      <c r="AE10" s="14">
        <f>[6]Junho!$B$34</f>
        <v>23.191666666666666</v>
      </c>
      <c r="AF10" s="87">
        <f>AVERAGE(B10:AE10)</f>
        <v>20.484353864734306</v>
      </c>
    </row>
    <row r="11" spans="1:35" ht="17.100000000000001" customHeight="1" x14ac:dyDescent="0.2">
      <c r="A11" s="85" t="s">
        <v>3</v>
      </c>
      <c r="B11" s="14">
        <f>[7]Junho!$B$5</f>
        <v>20.770833333333332</v>
      </c>
      <c r="C11" s="14">
        <f>[7]Junho!$B$6</f>
        <v>19.479166666666668</v>
      </c>
      <c r="D11" s="14">
        <f>[7]Junho!$B$7</f>
        <v>20.679166666666664</v>
      </c>
      <c r="E11" s="14">
        <f>[7]Junho!$B$8</f>
        <v>23.666666666666668</v>
      </c>
      <c r="F11" s="14">
        <f>[7]Junho!$B$9</f>
        <v>25.420833333333334</v>
      </c>
      <c r="G11" s="14">
        <f>[7]Junho!$B$10</f>
        <v>24.679166666666664</v>
      </c>
      <c r="H11" s="14">
        <f>[7]Junho!$B$11</f>
        <v>24.258333333333336</v>
      </c>
      <c r="I11" s="14">
        <f>[7]Junho!$B$12</f>
        <v>24.087500000000006</v>
      </c>
      <c r="J11" s="14">
        <f>[7]Junho!$B$13</f>
        <v>18.585714285714282</v>
      </c>
      <c r="K11" s="14">
        <f>[7]Junho!$B$14</f>
        <v>16.438461538461539</v>
      </c>
      <c r="L11" s="14">
        <f>[7]Junho!$B$15</f>
        <v>14.8375</v>
      </c>
      <c r="M11" s="14">
        <f>[7]Junho!$B$16</f>
        <v>18.899999999999995</v>
      </c>
      <c r="N11" s="14">
        <f>[7]Junho!$B$17</f>
        <v>22.214285714285715</v>
      </c>
      <c r="O11" s="14">
        <f>[7]Junho!$B$18</f>
        <v>22.387500000000003</v>
      </c>
      <c r="P11" s="14">
        <f>[7]Junho!$B$19</f>
        <v>21.879166666666674</v>
      </c>
      <c r="Q11" s="14">
        <f>[7]Junho!$B$20</f>
        <v>21.545833333333334</v>
      </c>
      <c r="R11" s="14">
        <f>[7]Junho!$B$21</f>
        <v>21.220833333333335</v>
      </c>
      <c r="S11" s="14">
        <f>[7]Junho!$B$22</f>
        <v>21.133333333333336</v>
      </c>
      <c r="T11" s="14">
        <f>[7]Junho!$B$23</f>
        <v>22.466666666666669</v>
      </c>
      <c r="U11" s="14">
        <f>[7]Junho!$B$24</f>
        <v>19.462500000000002</v>
      </c>
      <c r="V11" s="14">
        <f>[7]Junho!$B$25</f>
        <v>18.833333333333332</v>
      </c>
      <c r="W11" s="14">
        <f>[7]Junho!$B$26</f>
        <v>20.229166666666668</v>
      </c>
      <c r="X11" s="14">
        <f>[7]Junho!$B$27</f>
        <v>21.783333333333331</v>
      </c>
      <c r="Y11" s="14">
        <f>[7]Junho!$B$28</f>
        <v>20.704166666666669</v>
      </c>
      <c r="Z11" s="14">
        <f>[7]Junho!$B$29</f>
        <v>19.704166666666666</v>
      </c>
      <c r="AA11" s="14">
        <f>[7]Junho!$B$30</f>
        <v>19.154166666666665</v>
      </c>
      <c r="AB11" s="14">
        <f>[7]Junho!$B$31</f>
        <v>20.491666666666667</v>
      </c>
      <c r="AC11" s="14">
        <f>[7]Junho!$B$32</f>
        <v>20.783333333333335</v>
      </c>
      <c r="AD11" s="14">
        <f>[7]Junho!$B$33</f>
        <v>21.458333333333329</v>
      </c>
      <c r="AE11" s="14">
        <f>[7]Junho!$B$34</f>
        <v>21.033333333333331</v>
      </c>
      <c r="AF11" s="87">
        <f t="shared" si="1"/>
        <v>20.942948717948717</v>
      </c>
    </row>
    <row r="12" spans="1:35" ht="17.100000000000001" customHeight="1" x14ac:dyDescent="0.2">
      <c r="A12" s="85" t="s">
        <v>4</v>
      </c>
      <c r="B12" s="14">
        <f>[8]Junho!$B$5</f>
        <v>17.837500000000002</v>
      </c>
      <c r="C12" s="14">
        <f>[8]Junho!$B$6</f>
        <v>17.654166666666669</v>
      </c>
      <c r="D12" s="14">
        <f>[8]Junho!$B$7</f>
        <v>20.004166666666666</v>
      </c>
      <c r="E12" s="14">
        <f>[8]Junho!$B$8</f>
        <v>23.45</v>
      </c>
      <c r="F12" s="14">
        <f>[8]Junho!$B$9</f>
        <v>24.516666666666666</v>
      </c>
      <c r="G12" s="14">
        <f>[8]Junho!$B$10</f>
        <v>24.345833333333342</v>
      </c>
      <c r="H12" s="14">
        <f>[8]Junho!$B$11</f>
        <v>23.962500000000002</v>
      </c>
      <c r="I12" s="14">
        <f>[8]Junho!$B$12</f>
        <v>23.4375</v>
      </c>
      <c r="J12" s="14">
        <f>[8]Junho!$B$13</f>
        <v>16.2</v>
      </c>
      <c r="K12" s="14">
        <f>[8]Junho!$B$14</f>
        <v>12.70416666666666</v>
      </c>
      <c r="L12" s="14">
        <f>[8]Junho!$B$15</f>
        <v>16.487500000000001</v>
      </c>
      <c r="M12" s="14">
        <f>[8]Junho!$B$16</f>
        <v>19.2</v>
      </c>
      <c r="N12" s="14">
        <f>[8]Junho!$B$17</f>
        <v>20.666666666666668</v>
      </c>
      <c r="O12" s="14">
        <f>[8]Junho!$B$18</f>
        <v>20.920833333333334</v>
      </c>
      <c r="P12" s="14">
        <f>[8]Junho!$B$19</f>
        <v>21.229166666666668</v>
      </c>
      <c r="Q12" s="14">
        <f>[8]Junho!$B$20</f>
        <v>21.633333333333329</v>
      </c>
      <c r="R12" s="14">
        <f>[8]Junho!$B$21</f>
        <v>21.666666666666661</v>
      </c>
      <c r="S12" s="14">
        <f>[8]Junho!$B$22</f>
        <v>21.287500000000001</v>
      </c>
      <c r="T12" s="14">
        <f>[8]Junho!$B$23</f>
        <v>21.412500000000005</v>
      </c>
      <c r="U12" s="14">
        <f>[8]Junho!$B$24</f>
        <v>17.250000000000004</v>
      </c>
      <c r="V12" s="14">
        <f>[8]Junho!$B$25</f>
        <v>18.491666666666671</v>
      </c>
      <c r="W12" s="14">
        <f>[8]Junho!$B$26</f>
        <v>20.149999999999999</v>
      </c>
      <c r="X12" s="14">
        <f>[8]Junho!$B$27</f>
        <v>19.5</v>
      </c>
      <c r="Y12" s="14" t="str">
        <f>[8]Junho!$B$28</f>
        <v>*</v>
      </c>
      <c r="Z12" s="14" t="str">
        <f>[8]Junho!$B$29</f>
        <v>*</v>
      </c>
      <c r="AA12" s="14" t="str">
        <f>[8]Junho!$B$30</f>
        <v>*</v>
      </c>
      <c r="AB12" s="14" t="str">
        <f>[8]Junho!$B$31</f>
        <v>*</v>
      </c>
      <c r="AC12" s="14" t="str">
        <f>[8]Junho!$B$32</f>
        <v>*</v>
      </c>
      <c r="AD12" s="14" t="str">
        <f>[8]Junho!$B$33</f>
        <v>*</v>
      </c>
      <c r="AE12" s="14" t="str">
        <f>[8]Junho!$B$34</f>
        <v>*</v>
      </c>
      <c r="AF12" s="87">
        <f t="shared" si="1"/>
        <v>20.174275362318841</v>
      </c>
    </row>
    <row r="13" spans="1:35" ht="17.100000000000001" customHeight="1" x14ac:dyDescent="0.2">
      <c r="A13" s="85" t="s">
        <v>5</v>
      </c>
      <c r="B13" s="14">
        <f>[9]Junho!$B$5</f>
        <v>16.695833333333336</v>
      </c>
      <c r="C13" s="14">
        <f>[9]Junho!$B$6</f>
        <v>18.25833333333334</v>
      </c>
      <c r="D13" s="14">
        <f>[9]Junho!$B$7</f>
        <v>21.916666666666668</v>
      </c>
      <c r="E13" s="14">
        <f>[9]Junho!$B$8</f>
        <v>26.412499999999998</v>
      </c>
      <c r="F13" s="14">
        <f>[9]Junho!$B$9</f>
        <v>27.220833333333335</v>
      </c>
      <c r="G13" s="14">
        <f>[9]Junho!$B$10</f>
        <v>26.070833333333329</v>
      </c>
      <c r="H13" s="14">
        <f>[9]Junho!$B$11</f>
        <v>24.770833333333332</v>
      </c>
      <c r="I13" s="14">
        <f>[9]Junho!$B$12</f>
        <v>27.574999999999992</v>
      </c>
      <c r="J13" s="14">
        <f>[9]Junho!$B$13</f>
        <v>17.554166666666667</v>
      </c>
      <c r="K13" s="14">
        <f>[9]Junho!$B$14</f>
        <v>15.570833333333331</v>
      </c>
      <c r="L13" s="14">
        <f>[9]Junho!$B$15</f>
        <v>18.1875</v>
      </c>
      <c r="M13" s="14">
        <f>[9]Junho!$B$16</f>
        <v>21.895833333333332</v>
      </c>
      <c r="N13" s="14">
        <f>[9]Junho!$B$17</f>
        <v>23.099999999999998</v>
      </c>
      <c r="O13" s="14">
        <f>[9]Junho!$B$18</f>
        <v>25.562499999999996</v>
      </c>
      <c r="P13" s="14">
        <f>[9]Junho!$B$19</f>
        <v>26.004166666666663</v>
      </c>
      <c r="Q13" s="14">
        <f>[9]Junho!$B$20</f>
        <v>25.995833333333334</v>
      </c>
      <c r="R13" s="14">
        <f>[9]Junho!$B$21</f>
        <v>26.404166666666665</v>
      </c>
      <c r="S13" s="14">
        <f>[9]Junho!$B$22</f>
        <v>26.300000000000008</v>
      </c>
      <c r="T13" s="14">
        <f>[9]Junho!$B$23</f>
        <v>15.320833333333333</v>
      </c>
      <c r="U13" s="14">
        <f>[9]Junho!$B$24</f>
        <v>14.862500000000002</v>
      </c>
      <c r="V13" s="14">
        <f>[9]Junho!$B$25</f>
        <v>19.025000000000006</v>
      </c>
      <c r="W13" s="14">
        <f>[9]Junho!$B$26</f>
        <v>22.887500000000003</v>
      </c>
      <c r="X13" s="14">
        <f>[9]Junho!$B$27</f>
        <v>24.016666666666666</v>
      </c>
      <c r="Y13" s="14">
        <f>[9]Junho!$B$28</f>
        <v>24.658333333333335</v>
      </c>
      <c r="Z13" s="14">
        <f>[9]Junho!$B$29</f>
        <v>24.633333333333336</v>
      </c>
      <c r="AA13" s="14">
        <f>[9]Junho!$B$30</f>
        <v>24.308333333333334</v>
      </c>
      <c r="AB13" s="14">
        <f>[9]Junho!$B$31</f>
        <v>24.429166666666664</v>
      </c>
      <c r="AC13" s="14">
        <f>[9]Junho!$B$32</f>
        <v>24.870833333333334</v>
      </c>
      <c r="AD13" s="14">
        <f>[9]Junho!$B$33</f>
        <v>23.558333333333334</v>
      </c>
      <c r="AE13" s="14">
        <f>[9]Junho!$B$34</f>
        <v>23.366666666666671</v>
      </c>
      <c r="AF13" s="87">
        <f t="shared" si="1"/>
        <v>22.714444444444439</v>
      </c>
    </row>
    <row r="14" spans="1:35" ht="17.100000000000001" customHeight="1" x14ac:dyDescent="0.2">
      <c r="A14" s="85" t="s">
        <v>50</v>
      </c>
      <c r="B14" s="14">
        <f>[10]Junho!$B$5</f>
        <v>17.445833333333333</v>
      </c>
      <c r="C14" s="14">
        <f>[10]Junho!$B$6</f>
        <v>17.979166666666668</v>
      </c>
      <c r="D14" s="14">
        <f>[10]Junho!$B$7</f>
        <v>21.275000000000002</v>
      </c>
      <c r="E14" s="14">
        <f>[10]Junho!$B$8</f>
        <v>23.55</v>
      </c>
      <c r="F14" s="14">
        <f>[10]Junho!$B$9</f>
        <v>24.074999999999999</v>
      </c>
      <c r="G14" s="14">
        <f>[10]Junho!$B$10</f>
        <v>23.841666666666665</v>
      </c>
      <c r="H14" s="14">
        <f>[10]Junho!$B$11</f>
        <v>23.654166666666665</v>
      </c>
      <c r="I14" s="14">
        <f>[10]Junho!$B$12</f>
        <v>22.954166666666669</v>
      </c>
      <c r="J14" s="14">
        <f>[10]Junho!$B$13</f>
        <v>17.175000000000001</v>
      </c>
      <c r="K14" s="14">
        <f>[10]Junho!$B$14</f>
        <v>14.300000000000002</v>
      </c>
      <c r="L14" s="14">
        <f>[10]Junho!$B$15</f>
        <v>16.987500000000001</v>
      </c>
      <c r="M14" s="14">
        <f>[10]Junho!$B$16</f>
        <v>19.524999999999995</v>
      </c>
      <c r="N14" s="14">
        <f>[10]Junho!$B$17</f>
        <v>21.304166666666671</v>
      </c>
      <c r="O14" s="14">
        <f>[10]Junho!$B$18</f>
        <v>21.679166666666664</v>
      </c>
      <c r="P14" s="14">
        <f>[10]Junho!$B$19</f>
        <v>22.25</v>
      </c>
      <c r="Q14" s="14">
        <f>[10]Junho!$B$20</f>
        <v>21.675000000000001</v>
      </c>
      <c r="R14" s="14">
        <f>[10]Junho!$B$21</f>
        <v>21.345833333333331</v>
      </c>
      <c r="S14" s="14">
        <f>[10]Junho!$B$22</f>
        <v>20.883333333333329</v>
      </c>
      <c r="T14" s="14">
        <f>[10]Junho!$B$23</f>
        <v>20.604166666666668</v>
      </c>
      <c r="U14" s="14">
        <f>[10]Junho!$B$24</f>
        <v>17.537500000000001</v>
      </c>
      <c r="V14" s="14">
        <f>[10]Junho!$B$25</f>
        <v>19.45</v>
      </c>
      <c r="W14" s="14">
        <f>[10]Junho!$B$26</f>
        <v>20.820833333333333</v>
      </c>
      <c r="X14" s="14">
        <f>[10]Junho!$B$27</f>
        <v>19.554166666666671</v>
      </c>
      <c r="Y14" s="14">
        <f>[10]Junho!$B$28</f>
        <v>21.287499999999998</v>
      </c>
      <c r="Z14" s="14">
        <f>[10]Junho!$B$29</f>
        <v>20.345833333333331</v>
      </c>
      <c r="AA14" s="14">
        <f>[10]Junho!$B$30</f>
        <v>19.150000000000002</v>
      </c>
      <c r="AB14" s="14">
        <f>[10]Junho!$B$31</f>
        <v>19.362500000000001</v>
      </c>
      <c r="AC14" s="14">
        <f>[10]Junho!$B$32</f>
        <v>20.516666666666666</v>
      </c>
      <c r="AD14" s="14">
        <f>[10]Junho!$B$33</f>
        <v>21.895833333333332</v>
      </c>
      <c r="AE14" s="14">
        <f>[10]Junho!$B$34</f>
        <v>21.670833333333334</v>
      </c>
      <c r="AF14" s="87">
        <f>AVERAGE(B14:AE14)</f>
        <v>20.469861111111115</v>
      </c>
      <c r="AI14" s="30" t="s">
        <v>54</v>
      </c>
    </row>
    <row r="15" spans="1:35" ht="17.100000000000001" customHeight="1" x14ac:dyDescent="0.2">
      <c r="A15" s="85" t="s">
        <v>6</v>
      </c>
      <c r="B15" s="14">
        <f>[11]Junho!$B$5</f>
        <v>18.174999999999994</v>
      </c>
      <c r="C15" s="14">
        <f>[11]Junho!$B$6</f>
        <v>17.183333333333334</v>
      </c>
      <c r="D15" s="14">
        <f>[11]Junho!$B$7</f>
        <v>21.0625</v>
      </c>
      <c r="E15" s="14">
        <f>[11]Junho!$B$8</f>
        <v>24.162499999999998</v>
      </c>
      <c r="F15" s="14">
        <f>[11]Junho!$B$9</f>
        <v>25.220833333333335</v>
      </c>
      <c r="G15" s="14">
        <f>[11]Junho!$B$10</f>
        <v>25.162500000000005</v>
      </c>
      <c r="H15" s="14">
        <f>[11]Junho!$B$11</f>
        <v>24.975000000000005</v>
      </c>
      <c r="I15" s="14">
        <f>[11]Junho!$B$12</f>
        <v>23.683333333333334</v>
      </c>
      <c r="J15" s="14">
        <f>[11]Junho!$B$13</f>
        <v>19.033333333333335</v>
      </c>
      <c r="K15" s="14">
        <f>[11]Junho!$B$14</f>
        <v>15.479166666666666</v>
      </c>
      <c r="L15" s="14">
        <f>[11]Junho!$B$15</f>
        <v>15.983333333333333</v>
      </c>
      <c r="M15" s="14">
        <f>[11]Junho!$B$16</f>
        <v>21.850000000000005</v>
      </c>
      <c r="N15" s="14">
        <f>[11]Junho!$B$17</f>
        <v>22.737500000000001</v>
      </c>
      <c r="O15" s="14">
        <f>[11]Junho!$B$18</f>
        <v>22.974999999999998</v>
      </c>
      <c r="P15" s="14">
        <f>[11]Junho!$B$19</f>
        <v>23.033333333333331</v>
      </c>
      <c r="Q15" s="14">
        <f>[11]Junho!$B$20</f>
        <v>22.941666666666666</v>
      </c>
      <c r="R15" s="14">
        <f>[11]Junho!$B$21</f>
        <v>22.570833333333329</v>
      </c>
      <c r="S15" s="14">
        <f>[11]Junho!$B$22</f>
        <v>21.004166666666666</v>
      </c>
      <c r="T15" s="14">
        <f>[11]Junho!$B$23</f>
        <v>16.983333333333331</v>
      </c>
      <c r="U15" s="14">
        <f>[11]Junho!$B$24</f>
        <v>15.079166666666666</v>
      </c>
      <c r="V15" s="14">
        <f>[11]Junho!$B$25</f>
        <v>19.066666666666666</v>
      </c>
      <c r="W15" s="14">
        <f>[11]Junho!$B$26</f>
        <v>21.312499999999996</v>
      </c>
      <c r="X15" s="14">
        <f>[11]Junho!$B$27</f>
        <v>19.712500000000002</v>
      </c>
      <c r="Y15" s="14">
        <f>[11]Junho!$B$28</f>
        <v>20.333333333333332</v>
      </c>
      <c r="Z15" s="14">
        <f>[11]Junho!$B$29</f>
        <v>22.183333333333334</v>
      </c>
      <c r="AA15" s="14">
        <f>[11]Junho!$B$30</f>
        <v>19.604166666666664</v>
      </c>
      <c r="AB15" s="14">
        <f>[11]Junho!$B$31</f>
        <v>19.291666666666668</v>
      </c>
      <c r="AC15" s="14">
        <f>[11]Junho!$B$32</f>
        <v>20.675000000000001</v>
      </c>
      <c r="AD15" s="14">
        <f>[11]Junho!$B$33</f>
        <v>22.125</v>
      </c>
      <c r="AE15" s="14">
        <f>[11]Junho!$B$34</f>
        <v>22.175000000000001</v>
      </c>
      <c r="AF15" s="87">
        <f t="shared" ref="AF15:AF30" si="3">AVERAGE(B15:AE15)</f>
        <v>20.85916666666666</v>
      </c>
    </row>
    <row r="16" spans="1:35" ht="17.100000000000001" customHeight="1" x14ac:dyDescent="0.2">
      <c r="A16" s="85" t="s">
        <v>7</v>
      </c>
      <c r="B16" s="14">
        <f>[12]Junho!$B$5</f>
        <v>14.037500000000001</v>
      </c>
      <c r="C16" s="14">
        <f>[12]Junho!$B$6</f>
        <v>11.679166666666667</v>
      </c>
      <c r="D16" s="14">
        <f>[12]Junho!$B$7</f>
        <v>17.341666666666661</v>
      </c>
      <c r="E16" s="14">
        <f>[12]Junho!$B$8</f>
        <v>22.579166666666666</v>
      </c>
      <c r="F16" s="14">
        <f>[12]Junho!$B$9</f>
        <v>24.337500000000002</v>
      </c>
      <c r="G16" s="14">
        <f>[12]Junho!$B$10</f>
        <v>23.395833333333332</v>
      </c>
      <c r="H16" s="14">
        <f>[12]Junho!$B$11</f>
        <v>22.983333333333338</v>
      </c>
      <c r="I16" s="14">
        <f>[12]Junho!$B$12</f>
        <v>21.833333333333332</v>
      </c>
      <c r="J16" s="14">
        <f>[12]Junho!$B$13</f>
        <v>13.791666666666663</v>
      </c>
      <c r="K16" s="14">
        <f>[12]Junho!$B$14</f>
        <v>10.266666666666667</v>
      </c>
      <c r="L16" s="14">
        <f>[12]Junho!$B$15</f>
        <v>13.970833333333331</v>
      </c>
      <c r="M16" s="14">
        <f>[12]Junho!$B$16</f>
        <v>15.679166666666662</v>
      </c>
      <c r="N16" s="14">
        <f>[12]Junho!$B$17</f>
        <v>18.962499999999999</v>
      </c>
      <c r="O16" s="14">
        <f>[12]Junho!$B$18</f>
        <v>20.55</v>
      </c>
      <c r="P16" s="14">
        <f>[12]Junho!$B$19</f>
        <v>19.495833333333337</v>
      </c>
      <c r="Q16" s="14">
        <f>[12]Junho!$B$20</f>
        <v>20.724999999999998</v>
      </c>
      <c r="R16" s="14">
        <f>[12]Junho!$B$21</f>
        <v>21.841666666666669</v>
      </c>
      <c r="S16" s="14">
        <f>[12]Junho!$B$22</f>
        <v>22.750000000000004</v>
      </c>
      <c r="T16" s="14">
        <f>[12]Junho!$B$23</f>
        <v>13.195833333333338</v>
      </c>
      <c r="U16" s="14">
        <f>[12]Junho!$B$24</f>
        <v>11.9125</v>
      </c>
      <c r="V16" s="14">
        <f>[12]Junho!$B$25</f>
        <v>16.845833333333335</v>
      </c>
      <c r="W16" s="14">
        <f>[12]Junho!$B$26</f>
        <v>19.600000000000001</v>
      </c>
      <c r="X16" s="14">
        <f>[12]Junho!$B$27</f>
        <v>20.925000000000001</v>
      </c>
      <c r="Y16" s="14">
        <f>[12]Junho!$B$28</f>
        <v>20.666666666666664</v>
      </c>
      <c r="Z16" s="14">
        <f>[12]Junho!$B$29</f>
        <v>20.608333333333331</v>
      </c>
      <c r="AA16" s="14">
        <f>[12]Junho!$B$30</f>
        <v>19.966666666666665</v>
      </c>
      <c r="AB16" s="14">
        <f>[12]Junho!$B$31</f>
        <v>20.233333333333331</v>
      </c>
      <c r="AC16" s="14">
        <f>[12]Junho!$B$32</f>
        <v>21.229166666666664</v>
      </c>
      <c r="AD16" s="14">
        <f>[12]Junho!$B$33</f>
        <v>21.725000000000005</v>
      </c>
      <c r="AE16" s="14">
        <f>[12]Junho!$B$34</f>
        <v>22.333333333333332</v>
      </c>
      <c r="AF16" s="87">
        <f t="shared" si="3"/>
        <v>18.848750000000006</v>
      </c>
    </row>
    <row r="17" spans="1:32" ht="17.100000000000001" customHeight="1" x14ac:dyDescent="0.2">
      <c r="A17" s="85" t="s">
        <v>8</v>
      </c>
      <c r="B17" s="14">
        <f>[13]Junho!$B$5</f>
        <v>14.166666666666666</v>
      </c>
      <c r="C17" s="14">
        <f>[13]Junho!$B$6</f>
        <v>14.595833333333333</v>
      </c>
      <c r="D17" s="14">
        <f>[13]Junho!$B$7</f>
        <v>16.175000000000001</v>
      </c>
      <c r="E17" s="14">
        <f>[13]Junho!$B$8</f>
        <v>22.633333333333336</v>
      </c>
      <c r="F17" s="14">
        <f>[13]Junho!$B$9</f>
        <v>23.683333333333341</v>
      </c>
      <c r="G17" s="14">
        <f>[13]Junho!$B$10</f>
        <v>23.245833333333337</v>
      </c>
      <c r="H17" s="14">
        <f>[13]Junho!$B$11</f>
        <v>23.516666666666666</v>
      </c>
      <c r="I17" s="14">
        <f>[13]Junho!$B$12</f>
        <v>21.150000000000002</v>
      </c>
      <c r="J17" s="14">
        <f>[13]Junho!$B$13</f>
        <v>13.945833333333335</v>
      </c>
      <c r="K17" s="14">
        <f>[13]Junho!$B$14</f>
        <v>11.283333333333333</v>
      </c>
      <c r="L17" s="14">
        <f>[13]Junho!$B$15</f>
        <v>12.995833333333332</v>
      </c>
      <c r="M17" s="14">
        <f>[13]Junho!$B$16</f>
        <v>15.029166666666667</v>
      </c>
      <c r="N17" s="14">
        <f>[13]Junho!$B$17</f>
        <v>17.429166666666664</v>
      </c>
      <c r="O17" s="14">
        <f>[13]Junho!$B$18</f>
        <v>17.812499999999996</v>
      </c>
      <c r="P17" s="14">
        <f>[13]Junho!$B$19</f>
        <v>18.854166666666671</v>
      </c>
      <c r="Q17" s="14">
        <f>[13]Junho!$B$20</f>
        <v>19.720833333333335</v>
      </c>
      <c r="R17" s="14">
        <f>[13]Junho!$B$21</f>
        <v>21.25833333333334</v>
      </c>
      <c r="S17" s="14">
        <f>[13]Junho!$B$22</f>
        <v>23.116666666666664</v>
      </c>
      <c r="T17" s="14">
        <f>[13]Junho!$B$23</f>
        <v>13.408333333333331</v>
      </c>
      <c r="U17" s="14">
        <f>[13]Junho!$B$24</f>
        <v>10.625</v>
      </c>
      <c r="V17" s="14">
        <f>[13]Junho!$B$25</f>
        <v>16.491666666666664</v>
      </c>
      <c r="W17" s="14">
        <f>[13]Junho!$B$26</f>
        <v>18.854166666666668</v>
      </c>
      <c r="X17" s="14">
        <f>[13]Junho!$B$27</f>
        <v>19.954166666666669</v>
      </c>
      <c r="Y17" s="14">
        <f>[13]Junho!$B$28</f>
        <v>19.904166666666672</v>
      </c>
      <c r="Z17" s="14">
        <f>[13]Junho!$B$29</f>
        <v>19.420833333333334</v>
      </c>
      <c r="AA17" s="14">
        <f>[13]Junho!$B$30</f>
        <v>18.924999999999994</v>
      </c>
      <c r="AB17" s="14">
        <f>[13]Junho!$B$31</f>
        <v>19.162500000000001</v>
      </c>
      <c r="AC17" s="14">
        <f>[13]Junho!$B$32</f>
        <v>20.391666666666669</v>
      </c>
      <c r="AD17" s="14">
        <f>[13]Junho!$B$33</f>
        <v>19.383333333333333</v>
      </c>
      <c r="AE17" s="14">
        <f>[13]Junho!$B$34</f>
        <v>20.937500000000004</v>
      </c>
      <c r="AF17" s="87">
        <f t="shared" si="3"/>
        <v>18.269027777777783</v>
      </c>
    </row>
    <row r="18" spans="1:32" ht="17.100000000000001" customHeight="1" x14ac:dyDescent="0.2">
      <c r="A18" s="85" t="s">
        <v>9</v>
      </c>
      <c r="B18" s="14">
        <f>[14]Junho!$B$5</f>
        <v>14.6875</v>
      </c>
      <c r="C18" s="14">
        <f>[14]Junho!$B$6</f>
        <v>14.712499999999999</v>
      </c>
      <c r="D18" s="14">
        <f>[14]Junho!$B$7</f>
        <v>18.154166666666665</v>
      </c>
      <c r="E18" s="14">
        <f>[14]Junho!$B$8</f>
        <v>23.354166666666668</v>
      </c>
      <c r="F18" s="14">
        <f>[14]Junho!$B$9</f>
        <v>25.737499999999997</v>
      </c>
      <c r="G18" s="14">
        <f>[14]Junho!$B$10</f>
        <v>24.920833333333334</v>
      </c>
      <c r="H18" s="14">
        <f>[14]Junho!$B$11</f>
        <v>24.558333333333337</v>
      </c>
      <c r="I18" s="14">
        <f>[14]Junho!$B$12</f>
        <v>23.266666666666666</v>
      </c>
      <c r="J18" s="14">
        <f>[14]Junho!$B$13</f>
        <v>14.470833333333333</v>
      </c>
      <c r="K18" s="14">
        <f>[14]Junho!$B$14</f>
        <v>11.949999999999998</v>
      </c>
      <c r="L18" s="14">
        <f>[14]Junho!$B$15</f>
        <v>14.770833333333334</v>
      </c>
      <c r="M18" s="14">
        <f>[14]Junho!$B$16</f>
        <v>16.212500000000002</v>
      </c>
      <c r="N18" s="14">
        <f>[14]Junho!$B$17</f>
        <v>18.995833333333334</v>
      </c>
      <c r="O18" s="14">
        <f>[14]Junho!$B$18</f>
        <v>19.183333333333334</v>
      </c>
      <c r="P18" s="14">
        <f>[14]Junho!$B$19</f>
        <v>19.908333333333331</v>
      </c>
      <c r="Q18" s="14">
        <f>[14]Junho!$B$20</f>
        <v>21.079166666666666</v>
      </c>
      <c r="R18" s="14">
        <f>[14]Junho!$B$21</f>
        <v>22.454166666666662</v>
      </c>
      <c r="S18" s="14">
        <f>[14]Junho!$B$22</f>
        <v>23.412499999999998</v>
      </c>
      <c r="T18" s="14">
        <f>[14]Junho!$B$23</f>
        <v>15.341666666666669</v>
      </c>
      <c r="U18" s="14">
        <f>[14]Junho!$B$24</f>
        <v>11.92</v>
      </c>
      <c r="V18" s="14">
        <f>[14]Junho!$B$25</f>
        <v>21.641666666666669</v>
      </c>
      <c r="W18" s="14">
        <f>[14]Junho!$B$26</f>
        <v>21.776470588235295</v>
      </c>
      <c r="X18" s="14">
        <f>[14]Junho!$B$27</f>
        <v>23.235714285714284</v>
      </c>
      <c r="Y18" s="14">
        <f>[14]Junho!$B$28</f>
        <v>24.950000000000003</v>
      </c>
      <c r="Z18" s="14">
        <f>[14]Junho!$B$29</f>
        <v>24.644444444444446</v>
      </c>
      <c r="AA18" s="14">
        <f>[14]Junho!$B$30</f>
        <v>24.985714285714284</v>
      </c>
      <c r="AB18" s="14">
        <f>[14]Junho!$B$31</f>
        <v>26.271428571428572</v>
      </c>
      <c r="AC18" s="14">
        <f>[14]Junho!$B$32</f>
        <v>27.666666666666668</v>
      </c>
      <c r="AD18" s="14" t="str">
        <f>[14]Junho!$B$33</f>
        <v>*</v>
      </c>
      <c r="AE18" s="14" t="str">
        <f>[14]Junho!$B$34</f>
        <v>*</v>
      </c>
      <c r="AF18" s="87">
        <f t="shared" si="3"/>
        <v>20.50939067293584</v>
      </c>
    </row>
    <row r="19" spans="1:32" ht="17.100000000000001" customHeight="1" x14ac:dyDescent="0.2">
      <c r="A19" s="85" t="s">
        <v>49</v>
      </c>
      <c r="B19" s="14">
        <f>[15]Junho!$B$5</f>
        <v>15.716666666666669</v>
      </c>
      <c r="C19" s="14">
        <f>[15]Junho!$B$6</f>
        <v>14.45833333333333</v>
      </c>
      <c r="D19" s="14">
        <f>[15]Junho!$B$7</f>
        <v>19.445833333333333</v>
      </c>
      <c r="E19" s="14">
        <f>[15]Junho!$B$8</f>
        <v>24.420833333333334</v>
      </c>
      <c r="F19" s="14">
        <f>[15]Junho!$B$9</f>
        <v>25.558333333333334</v>
      </c>
      <c r="G19" s="14">
        <f>[15]Junho!$B$10</f>
        <v>24.945833333333329</v>
      </c>
      <c r="H19" s="14">
        <f>[15]Junho!$B$11</f>
        <v>25.037499999999998</v>
      </c>
      <c r="I19" s="14">
        <f>[15]Junho!$B$12</f>
        <v>23.858333333333331</v>
      </c>
      <c r="J19" s="14">
        <f>[15]Junho!$B$13</f>
        <v>15.583333333333336</v>
      </c>
      <c r="K19" s="14">
        <f>[15]Junho!$B$14</f>
        <v>12.033333333333331</v>
      </c>
      <c r="L19" s="14">
        <f>[15]Junho!$B$15</f>
        <v>14.591666666666667</v>
      </c>
      <c r="M19" s="14">
        <f>[15]Junho!$B$16</f>
        <v>17.808333333333334</v>
      </c>
      <c r="N19" s="14">
        <f>[15]Junho!$B$17</f>
        <v>21.266666666666666</v>
      </c>
      <c r="O19" s="14">
        <f>[15]Junho!$B$18</f>
        <v>23.016666666666669</v>
      </c>
      <c r="P19" s="14">
        <f>[15]Junho!$B$19</f>
        <v>23.125</v>
      </c>
      <c r="Q19" s="14">
        <f>[15]Junho!$B$20</f>
        <v>23.220833333333331</v>
      </c>
      <c r="R19" s="14">
        <f>[15]Junho!$B$21</f>
        <v>24.029166666666665</v>
      </c>
      <c r="S19" s="14">
        <f>[15]Junho!$B$22</f>
        <v>22.816666666666666</v>
      </c>
      <c r="T19" s="14">
        <f>[15]Junho!$B$23</f>
        <v>13.641666666666664</v>
      </c>
      <c r="U19" s="14">
        <f>[15]Junho!$B$24</f>
        <v>13.912500000000001</v>
      </c>
      <c r="V19" s="14">
        <f>[15]Junho!$B$25</f>
        <v>18.3125</v>
      </c>
      <c r="W19" s="14">
        <f>[15]Junho!$B$26</f>
        <v>20.9</v>
      </c>
      <c r="X19" s="14">
        <f>[15]Junho!$B$27</f>
        <v>22.104166666666668</v>
      </c>
      <c r="Y19" s="14">
        <f>[15]Junho!$B$28</f>
        <v>21.591666666666665</v>
      </c>
      <c r="Z19" s="14">
        <f>[15]Junho!$B$29</f>
        <v>22.6875</v>
      </c>
      <c r="AA19" s="14">
        <f>[15]Junho!$B$30</f>
        <v>22.091666666666669</v>
      </c>
      <c r="AB19" s="14">
        <f>[15]Junho!$B$31</f>
        <v>21.8125</v>
      </c>
      <c r="AC19" s="14">
        <f>[15]Junho!$B$32</f>
        <v>20.837500000000002</v>
      </c>
      <c r="AD19" s="14">
        <f>[15]Junho!$B$33</f>
        <v>21.279166666666665</v>
      </c>
      <c r="AE19" s="14">
        <f>[15]Junho!$B$34</f>
        <v>20.643478260869564</v>
      </c>
      <c r="AF19" s="87">
        <f t="shared" si="3"/>
        <v>20.358254830917872</v>
      </c>
    </row>
    <row r="20" spans="1:32" ht="17.100000000000001" customHeight="1" x14ac:dyDescent="0.2">
      <c r="A20" s="85" t="s">
        <v>10</v>
      </c>
      <c r="B20" s="14">
        <f>[16]Junho!$B$5</f>
        <v>14.291666666666666</v>
      </c>
      <c r="C20" s="14">
        <f>[16]Junho!$B$6</f>
        <v>13.870833333333332</v>
      </c>
      <c r="D20" s="14">
        <f>[16]Junho!$B$7</f>
        <v>17.537500000000001</v>
      </c>
      <c r="E20" s="14">
        <f>[16]Junho!$B$8</f>
        <v>23.475000000000005</v>
      </c>
      <c r="F20" s="14">
        <f>[16]Junho!$B$9</f>
        <v>24.612499999999997</v>
      </c>
      <c r="G20" s="14">
        <f>[16]Junho!$B$10</f>
        <v>23.858333333333331</v>
      </c>
      <c r="H20" s="14">
        <f>[16]Junho!$B$11</f>
        <v>23.945833333333329</v>
      </c>
      <c r="I20" s="14">
        <f>[16]Junho!$B$12</f>
        <v>22.466666666666669</v>
      </c>
      <c r="J20" s="14">
        <f>[16]Junho!$B$13</f>
        <v>14.379166666666668</v>
      </c>
      <c r="K20" s="14">
        <f>[16]Junho!$B$14</f>
        <v>10.858333333333334</v>
      </c>
      <c r="L20" s="14">
        <f>[16]Junho!$B$15</f>
        <v>13.483333333333333</v>
      </c>
      <c r="M20" s="14">
        <f>[16]Junho!$B$16</f>
        <v>14.866666666666669</v>
      </c>
      <c r="N20" s="14">
        <f>[16]Junho!$B$17</f>
        <v>17.804166666666664</v>
      </c>
      <c r="O20" s="14">
        <f>[16]Junho!$B$18</f>
        <v>19.508333333333336</v>
      </c>
      <c r="P20" s="14">
        <f>[16]Junho!$B$19</f>
        <v>19.741666666666667</v>
      </c>
      <c r="Q20" s="14">
        <f>[16]Junho!$B$20</f>
        <v>20.833333333333332</v>
      </c>
      <c r="R20" s="14">
        <f>[16]Junho!$B$21</f>
        <v>22.7</v>
      </c>
      <c r="S20" s="14">
        <f>[16]Junho!$B$22</f>
        <v>23.683333333333337</v>
      </c>
      <c r="T20" s="14">
        <f>[16]Junho!$B$23</f>
        <v>13.554166666666665</v>
      </c>
      <c r="U20" s="14">
        <f>[16]Junho!$B$24</f>
        <v>10.291666666666668</v>
      </c>
      <c r="V20" s="14">
        <f>[16]Junho!$B$25</f>
        <v>17.333333333333332</v>
      </c>
      <c r="W20" s="14">
        <f>[16]Junho!$B$26</f>
        <v>19.787500000000001</v>
      </c>
      <c r="X20" s="14">
        <f>[16]Junho!$B$27</f>
        <v>20.7</v>
      </c>
      <c r="Y20" s="14">
        <f>[16]Junho!$B$28</f>
        <v>21</v>
      </c>
      <c r="Z20" s="14">
        <f>[16]Junho!$B$29</f>
        <v>20.824999999999999</v>
      </c>
      <c r="AA20" s="14">
        <f>[16]Junho!$B$30</f>
        <v>20.079166666666666</v>
      </c>
      <c r="AB20" s="14">
        <f>[16]Junho!$B$31</f>
        <v>20.824999999999999</v>
      </c>
      <c r="AC20" s="14">
        <f>[16]Junho!$B$32</f>
        <v>21.491666666666664</v>
      </c>
      <c r="AD20" s="14">
        <f>[16]Junho!$B$33</f>
        <v>21.416666666666668</v>
      </c>
      <c r="AE20" s="14">
        <f>[16]Junho!$B$34</f>
        <v>20.891666666666666</v>
      </c>
      <c r="AF20" s="87">
        <f t="shared" si="3"/>
        <v>19.003749999999993</v>
      </c>
    </row>
    <row r="21" spans="1:32" ht="17.100000000000001" customHeight="1" x14ac:dyDescent="0.2">
      <c r="A21" s="85" t="s">
        <v>11</v>
      </c>
      <c r="B21" s="14">
        <f>[17]Junho!$B$5</f>
        <v>14.1875</v>
      </c>
      <c r="C21" s="14">
        <f>[17]Junho!$B$6</f>
        <v>10.858333333333333</v>
      </c>
      <c r="D21" s="14">
        <f>[17]Junho!$B$7</f>
        <v>16.754166666666666</v>
      </c>
      <c r="E21" s="14">
        <f>[17]Junho!$B$8</f>
        <v>22.395833333333339</v>
      </c>
      <c r="F21" s="14">
        <f>[17]Junho!$B$9</f>
        <v>24.045833333333334</v>
      </c>
      <c r="G21" s="14">
        <f>[17]Junho!$B$10</f>
        <v>23.233333333333334</v>
      </c>
      <c r="H21" s="14">
        <f>[17]Junho!$B$11</f>
        <v>22.75</v>
      </c>
      <c r="I21" s="14">
        <f>[17]Junho!$B$12</f>
        <v>22.720833333333331</v>
      </c>
      <c r="J21" s="14">
        <f>[17]Junho!$B$13</f>
        <v>14.654166666666667</v>
      </c>
      <c r="K21" s="14">
        <f>[17]Junho!$B$14</f>
        <v>10.025</v>
      </c>
      <c r="L21" s="14">
        <f>[17]Junho!$B$15</f>
        <v>11.458333333333334</v>
      </c>
      <c r="M21" s="14">
        <f>[17]Junho!$B$16</f>
        <v>15.691666666666665</v>
      </c>
      <c r="N21" s="14">
        <f>[17]Junho!$B$17</f>
        <v>19.3</v>
      </c>
      <c r="O21" s="14">
        <f>[17]Junho!$B$18</f>
        <v>21.6875</v>
      </c>
      <c r="P21" s="14">
        <f>[17]Junho!$B$19</f>
        <v>20.491666666666667</v>
      </c>
      <c r="Q21" s="14">
        <f>[17]Junho!$B$20</f>
        <v>20.570833333333336</v>
      </c>
      <c r="R21" s="14">
        <f>[17]Junho!$B$21</f>
        <v>20.954166666666666</v>
      </c>
      <c r="S21" s="14">
        <f>[17]Junho!$B$22</f>
        <v>21.166666666666668</v>
      </c>
      <c r="T21" s="14">
        <f>[17]Junho!$B$23</f>
        <v>13.887500000000003</v>
      </c>
      <c r="U21" s="14">
        <f>[17]Junho!$B$24</f>
        <v>12.574999999999998</v>
      </c>
      <c r="V21" s="14">
        <f>[17]Junho!$B$25</f>
        <v>16.704166666666666</v>
      </c>
      <c r="W21" s="14">
        <f>[17]Junho!$B$26</f>
        <v>18.8</v>
      </c>
      <c r="X21" s="14">
        <f>[17]Junho!$B$27</f>
        <v>19.695833333333329</v>
      </c>
      <c r="Y21" s="14">
        <f>[17]Junho!$B$28</f>
        <v>18.5</v>
      </c>
      <c r="Z21" s="14">
        <f>[17]Junho!$B$29</f>
        <v>19.87083333333333</v>
      </c>
      <c r="AA21" s="14">
        <f>[17]Junho!$B$30</f>
        <v>18.583333333333332</v>
      </c>
      <c r="AB21" s="14">
        <f>[17]Junho!$B$31</f>
        <v>18.470833333333331</v>
      </c>
      <c r="AC21" s="14">
        <f>[17]Junho!$B$32</f>
        <v>20.954999999999995</v>
      </c>
      <c r="AD21" s="14">
        <f>[17]Junho!$B$33</f>
        <v>22.721428571428572</v>
      </c>
      <c r="AE21" s="14">
        <f>[17]Junho!$B$34</f>
        <v>24.691666666666666</v>
      </c>
      <c r="AF21" s="87">
        <f t="shared" si="3"/>
        <v>18.613380952380954</v>
      </c>
    </row>
    <row r="22" spans="1:32" ht="17.100000000000001" customHeight="1" x14ac:dyDescent="0.2">
      <c r="A22" s="85" t="s">
        <v>12</v>
      </c>
      <c r="B22" s="14" t="str">
        <f>[18]Junho!$B$5</f>
        <v>*</v>
      </c>
      <c r="C22" s="14" t="str">
        <f>[18]Junho!$B$6</f>
        <v>*</v>
      </c>
      <c r="D22" s="14" t="str">
        <f>[18]Junho!$B$7</f>
        <v>*</v>
      </c>
      <c r="E22" s="14" t="str">
        <f>[18]Junho!$B$8</f>
        <v>*</v>
      </c>
      <c r="F22" s="14" t="str">
        <f>[18]Junho!$B$9</f>
        <v>*</v>
      </c>
      <c r="G22" s="14" t="str">
        <f>[18]Junho!$B$10</f>
        <v>*</v>
      </c>
      <c r="H22" s="14" t="str">
        <f>[18]Junho!$B$11</f>
        <v>*</v>
      </c>
      <c r="I22" s="14" t="str">
        <f>[18]Junho!$B$12</f>
        <v>*</v>
      </c>
      <c r="J22" s="14" t="str">
        <f>[18]Junho!$B$13</f>
        <v>*</v>
      </c>
      <c r="K22" s="14">
        <f>[18]Junho!$B$14</f>
        <v>17.387499999999999</v>
      </c>
      <c r="L22" s="14">
        <f>[18]Junho!$B$15</f>
        <v>14.908333333333333</v>
      </c>
      <c r="M22" s="14">
        <f>[18]Junho!$B$16</f>
        <v>18.658333333333335</v>
      </c>
      <c r="N22" s="14">
        <f>[18]Junho!$B$17</f>
        <v>21.683333333333326</v>
      </c>
      <c r="O22" s="14">
        <f>[18]Junho!$B$18</f>
        <v>24.652631578947375</v>
      </c>
      <c r="P22" s="14">
        <f>[18]Junho!$B$19</f>
        <v>23.650000000000002</v>
      </c>
      <c r="Q22" s="14">
        <f>[18]Junho!$B$20</f>
        <v>24.041666666666668</v>
      </c>
      <c r="R22" s="14">
        <f>[18]Junho!$B$21</f>
        <v>23.462500000000002</v>
      </c>
      <c r="S22" s="14">
        <f>[18]Junho!$B$22</f>
        <v>22.479166666666668</v>
      </c>
      <c r="T22" s="14">
        <f>[18]Junho!$B$23</f>
        <v>15.766666666666667</v>
      </c>
      <c r="U22" s="14">
        <f>[18]Junho!$B$24</f>
        <v>14.595833333333333</v>
      </c>
      <c r="V22" s="14">
        <f>[18]Junho!$B$25</f>
        <v>18.041666666666668</v>
      </c>
      <c r="W22" s="14">
        <f>[18]Junho!$B$26</f>
        <v>21.362500000000001</v>
      </c>
      <c r="X22" s="14">
        <f>[18]Junho!$B$27</f>
        <v>21.654166666666669</v>
      </c>
      <c r="Y22" s="14">
        <f>[18]Junho!$B$28</f>
        <v>21.487500000000001</v>
      </c>
      <c r="Z22" s="14">
        <f>[18]Junho!$B$29</f>
        <v>22.762500000000003</v>
      </c>
      <c r="AA22" s="14">
        <f>[18]Junho!$B$30</f>
        <v>21.829166666666662</v>
      </c>
      <c r="AB22" s="14">
        <f>[18]Junho!$B$31</f>
        <v>21.362500000000001</v>
      </c>
      <c r="AC22" s="14">
        <f>[18]Junho!$B$32</f>
        <v>21.404166666666669</v>
      </c>
      <c r="AD22" s="14">
        <f>[18]Junho!$B$33</f>
        <v>21.304166666666671</v>
      </c>
      <c r="AE22" s="14">
        <f>[18]Junho!$B$34</f>
        <v>21.137499999999999</v>
      </c>
      <c r="AF22" s="87" t="s">
        <v>135</v>
      </c>
    </row>
    <row r="23" spans="1:32" ht="17.100000000000001" customHeight="1" x14ac:dyDescent="0.2">
      <c r="A23" s="85" t="s">
        <v>13</v>
      </c>
      <c r="B23" s="14">
        <f>[19]Junho!$B$5</f>
        <v>16.504166666666666</v>
      </c>
      <c r="C23" s="14">
        <f>[19]Junho!$B$6</f>
        <v>16.391666666666666</v>
      </c>
      <c r="D23" s="14">
        <f>[19]Junho!$B$7</f>
        <v>20.433333333333334</v>
      </c>
      <c r="E23" s="14">
        <f>[19]Junho!$B$8</f>
        <v>24.929166666666664</v>
      </c>
      <c r="F23" s="14">
        <f>[19]Junho!$B$9</f>
        <v>25.995833333333337</v>
      </c>
      <c r="G23" s="14">
        <f>[19]Junho!$B$10</f>
        <v>26.0625</v>
      </c>
      <c r="H23" s="14">
        <f>[19]Junho!$B$11</f>
        <v>26.116666666666664</v>
      </c>
      <c r="I23" s="14">
        <f>[19]Junho!$B$12</f>
        <v>26.1875</v>
      </c>
      <c r="J23" s="14">
        <f>[19]Junho!$B$13</f>
        <v>18.579166666666669</v>
      </c>
      <c r="K23" s="14">
        <f>[19]Junho!$B$14</f>
        <v>14.475</v>
      </c>
      <c r="L23" s="14">
        <f>[19]Junho!$B$15</f>
        <v>15.512500000000003</v>
      </c>
      <c r="M23" s="14">
        <f>[19]Junho!$B$16</f>
        <v>21.908333333333331</v>
      </c>
      <c r="N23" s="14">
        <f>[19]Junho!$B$17</f>
        <v>23.791666666666668</v>
      </c>
      <c r="O23" s="14">
        <f>[19]Junho!$B$18</f>
        <v>24.525000000000002</v>
      </c>
      <c r="P23" s="14">
        <f>[19]Junho!$B$19</f>
        <v>24.4375</v>
      </c>
      <c r="Q23" s="14">
        <f>[19]Junho!$B$20</f>
        <v>25.012499999999999</v>
      </c>
      <c r="R23" s="14">
        <f>[19]Junho!$B$21</f>
        <v>24.358333333333334</v>
      </c>
      <c r="S23" s="14">
        <f>[19]Junho!$B$22</f>
        <v>23.333333333333332</v>
      </c>
      <c r="T23" s="14">
        <f>[19]Junho!$B$23</f>
        <v>14.991666666666669</v>
      </c>
      <c r="U23" s="14">
        <f>[19]Junho!$B$24</f>
        <v>14.729166666666666</v>
      </c>
      <c r="V23" s="14">
        <f>[19]Junho!$B$25</f>
        <v>17.595833333333331</v>
      </c>
      <c r="W23" s="14">
        <f>[19]Junho!$B$26</f>
        <v>20.862500000000001</v>
      </c>
      <c r="X23" s="14">
        <f>[19]Junho!$B$27</f>
        <v>21.974999999999998</v>
      </c>
      <c r="Y23" s="14">
        <f>[19]Junho!$B$28</f>
        <v>22.174999999999997</v>
      </c>
      <c r="Z23" s="14">
        <f>[19]Junho!$B$29</f>
        <v>22.029166666666669</v>
      </c>
      <c r="AA23" s="14">
        <f>[19]Junho!$B$30</f>
        <v>21.970833333333331</v>
      </c>
      <c r="AB23" s="14">
        <f>[19]Junho!$B$31</f>
        <v>21.270833333333332</v>
      </c>
      <c r="AC23" s="14">
        <f>[19]Junho!$B$32</f>
        <v>20.529166666666665</v>
      </c>
      <c r="AD23" s="14">
        <f>[19]Junho!$B$33</f>
        <v>20.083333333333332</v>
      </c>
      <c r="AE23" s="14">
        <f>[19]Junho!$B$34</f>
        <v>21.091666666666669</v>
      </c>
      <c r="AF23" s="87">
        <f t="shared" si="3"/>
        <v>21.261944444444449</v>
      </c>
    </row>
    <row r="24" spans="1:32" ht="17.100000000000001" customHeight="1" x14ac:dyDescent="0.2">
      <c r="A24" s="85" t="s">
        <v>14</v>
      </c>
      <c r="B24" s="14">
        <f>[20]Junho!$B$5</f>
        <v>19.491666666666664</v>
      </c>
      <c r="C24" s="14">
        <f>[20]Junho!$B$6</f>
        <v>18.270833333333329</v>
      </c>
      <c r="D24" s="14">
        <f>[20]Junho!$B$7</f>
        <v>20.416666666666668</v>
      </c>
      <c r="E24" s="14">
        <f>[20]Junho!$B$8</f>
        <v>23.900000000000002</v>
      </c>
      <c r="F24" s="14">
        <f>[20]Junho!$B$9</f>
        <v>25.924999999999997</v>
      </c>
      <c r="G24" s="14">
        <f>[20]Junho!$B$10</f>
        <v>26.154166666666665</v>
      </c>
      <c r="H24" s="14">
        <f>[20]Junho!$B$11</f>
        <v>24.945833333333329</v>
      </c>
      <c r="I24" s="14">
        <f>[20]Junho!$B$12</f>
        <v>24.683333333333334</v>
      </c>
      <c r="J24" s="14">
        <f>[20]Junho!$B$13</f>
        <v>18.091666666666665</v>
      </c>
      <c r="K24" s="14">
        <f>[20]Junho!$B$14</f>
        <v>14.129166666666665</v>
      </c>
      <c r="L24" s="14">
        <f>[20]Junho!$B$15</f>
        <v>14.370833333333335</v>
      </c>
      <c r="M24" s="14">
        <f>[20]Junho!$B$16</f>
        <v>18.745833333333334</v>
      </c>
      <c r="N24" s="14">
        <f>[20]Junho!$B$17</f>
        <v>21.1875</v>
      </c>
      <c r="O24" s="14">
        <f>[20]Junho!$B$18</f>
        <v>22.274999999999995</v>
      </c>
      <c r="P24" s="14">
        <f>[20]Junho!$B$19</f>
        <v>21.837500000000002</v>
      </c>
      <c r="Q24" s="14">
        <f>[20]Junho!$B$20</f>
        <v>21.258333333333333</v>
      </c>
      <c r="R24" s="14">
        <f>[20]Junho!$B$21</f>
        <v>21.945833333333336</v>
      </c>
      <c r="S24" s="14">
        <f>[20]Junho!$B$22</f>
        <v>22.145833333333332</v>
      </c>
      <c r="T24" s="14">
        <f>[20]Junho!$B$23</f>
        <v>23.212500000000006</v>
      </c>
      <c r="U24" s="14">
        <f>[20]Junho!$B$24</f>
        <v>18.037499999999998</v>
      </c>
      <c r="V24" s="14">
        <f>[20]Junho!$B$25</f>
        <v>19.341666666666665</v>
      </c>
      <c r="W24" s="14">
        <f>[20]Junho!$B$26</f>
        <v>21.516666666666666</v>
      </c>
      <c r="X24" s="14">
        <f>[20]Junho!$B$27</f>
        <v>22.400000000000002</v>
      </c>
      <c r="Y24" s="14">
        <f>[20]Junho!$B$28</f>
        <v>22.208333333333329</v>
      </c>
      <c r="Z24" s="14">
        <f>[20]Junho!$B$29</f>
        <v>21.679166666666664</v>
      </c>
      <c r="AA24" s="14">
        <f>[20]Junho!$B$30</f>
        <v>20.241666666666664</v>
      </c>
      <c r="AB24" s="14">
        <f>[20]Junho!$B$31</f>
        <v>21.862499999999997</v>
      </c>
      <c r="AC24" s="14">
        <f>[20]Junho!$B$32</f>
        <v>21.041666666666664</v>
      </c>
      <c r="AD24" s="14">
        <f>[20]Junho!$B$33</f>
        <v>21.954166666666669</v>
      </c>
      <c r="AE24" s="14">
        <f>[20]Junho!$B$34</f>
        <v>21.516666666666666</v>
      </c>
      <c r="AF24" s="87">
        <f t="shared" si="3"/>
        <v>21.159583333333327</v>
      </c>
    </row>
    <row r="25" spans="1:32" ht="17.100000000000001" customHeight="1" x14ac:dyDescent="0.2">
      <c r="A25" s="85" t="s">
        <v>15</v>
      </c>
      <c r="B25" s="14">
        <f>[21]Junho!$B$5</f>
        <v>11.950000000000001</v>
      </c>
      <c r="C25" s="14">
        <f>[21]Junho!$B$6</f>
        <v>11.129166666666665</v>
      </c>
      <c r="D25" s="14">
        <f>[21]Junho!$B$7</f>
        <v>15.533333333333331</v>
      </c>
      <c r="E25" s="14">
        <f>[21]Junho!$B$8</f>
        <v>21.841666666666672</v>
      </c>
      <c r="F25" s="14">
        <f>[21]Junho!$B$9</f>
        <v>23.483333333333334</v>
      </c>
      <c r="G25" s="14">
        <f>[21]Junho!$B$10</f>
        <v>22.266666666666669</v>
      </c>
      <c r="H25" s="14">
        <f>[21]Junho!$B$11</f>
        <v>22.283333333333335</v>
      </c>
      <c r="I25" s="14">
        <f>[21]Junho!$B$12</f>
        <v>21.174999999999997</v>
      </c>
      <c r="J25" s="14">
        <f>[21]Junho!$B$13</f>
        <v>11.516666666666667</v>
      </c>
      <c r="K25" s="14">
        <f>[21]Junho!$B$14</f>
        <v>10.524999999999999</v>
      </c>
      <c r="L25" s="14">
        <f>[21]Junho!$B$15</f>
        <v>12.095833333333331</v>
      </c>
      <c r="M25" s="14">
        <f>[21]Junho!$B$16</f>
        <v>14.458333333333337</v>
      </c>
      <c r="N25" s="14">
        <f>[21]Junho!$B$17</f>
        <v>17.720833333333335</v>
      </c>
      <c r="O25" s="14">
        <f>[21]Junho!$B$18</f>
        <v>19.520833333333332</v>
      </c>
      <c r="P25" s="14">
        <f>[21]Junho!$B$19</f>
        <v>18.770833333333332</v>
      </c>
      <c r="Q25" s="14">
        <f>[21]Junho!$B$20</f>
        <v>18.858333333333334</v>
      </c>
      <c r="R25" s="14">
        <f>[21]Junho!$B$21</f>
        <v>19.995833333333334</v>
      </c>
      <c r="S25" s="14">
        <f>[21]Junho!$B$22</f>
        <v>21.520833333333332</v>
      </c>
      <c r="T25" s="14">
        <f>[21]Junho!$B$23</f>
        <v>10.520833333333334</v>
      </c>
      <c r="U25" s="14">
        <f>[21]Junho!$B$24</f>
        <v>10.970833333333333</v>
      </c>
      <c r="V25" s="14">
        <f>[21]Junho!$B$25</f>
        <v>14.9</v>
      </c>
      <c r="W25" s="14">
        <f>[21]Junho!$B$26</f>
        <v>17.333333333333332</v>
      </c>
      <c r="X25" s="14">
        <f>[21]Junho!$B$27</f>
        <v>18.295833333333334</v>
      </c>
      <c r="Y25" s="14">
        <f>[21]Junho!$B$28</f>
        <v>18.316666666666666</v>
      </c>
      <c r="Z25" s="14">
        <f>[21]Junho!$B$29</f>
        <v>18.004166666666674</v>
      </c>
      <c r="AA25" s="14">
        <f>[21]Junho!$B$30</f>
        <v>16.887499999999999</v>
      </c>
      <c r="AB25" s="14">
        <f>[21]Junho!$B$31</f>
        <v>17.983333333333331</v>
      </c>
      <c r="AC25" s="14">
        <f>[21]Junho!$B$32</f>
        <v>19.029166666666665</v>
      </c>
      <c r="AD25" s="14">
        <f>[21]Junho!$B$33</f>
        <v>19.491666666666667</v>
      </c>
      <c r="AE25" s="14">
        <f>[21]Junho!$B$34</f>
        <v>20.575000000000003</v>
      </c>
      <c r="AF25" s="87">
        <f t="shared" si="3"/>
        <v>17.231805555555557</v>
      </c>
    </row>
    <row r="26" spans="1:32" ht="17.100000000000001" customHeight="1" x14ac:dyDescent="0.2">
      <c r="A26" s="85" t="s">
        <v>16</v>
      </c>
      <c r="B26" s="14">
        <f>[22]Junho!$B$5</f>
        <v>15.2125</v>
      </c>
      <c r="C26" s="14">
        <f>[22]Junho!$B$6</f>
        <v>15.229166666666664</v>
      </c>
      <c r="D26" s="14">
        <f>[22]Junho!$B$7</f>
        <v>20.37916666666667</v>
      </c>
      <c r="E26" s="14">
        <f>[22]Junho!$B$8</f>
        <v>25.612500000000001</v>
      </c>
      <c r="F26" s="14">
        <f>[22]Junho!$B$9</f>
        <v>24.591666666666672</v>
      </c>
      <c r="G26" s="14">
        <f>[22]Junho!$B$10</f>
        <v>22.333333333333329</v>
      </c>
      <c r="H26" s="14">
        <f>[22]Junho!$B$11</f>
        <v>22.808333333333337</v>
      </c>
      <c r="I26" s="14">
        <f>[22]Junho!$B$12</f>
        <v>23.887500000000003</v>
      </c>
      <c r="J26" s="14">
        <f>[22]Junho!$B$13</f>
        <v>15.379166666666665</v>
      </c>
      <c r="K26" s="14">
        <f>[22]Junho!$B$14</f>
        <v>12.595833333333331</v>
      </c>
      <c r="L26" s="14">
        <f>[22]Junho!$B$15</f>
        <v>15.070833333333333</v>
      </c>
      <c r="M26" s="14">
        <f>[22]Junho!$B$16</f>
        <v>19.487500000000001</v>
      </c>
      <c r="N26" s="14">
        <f>[22]Junho!$B$17</f>
        <v>21.879166666666674</v>
      </c>
      <c r="O26" s="14">
        <f>[22]Junho!$B$18</f>
        <v>23.858333333333334</v>
      </c>
      <c r="P26" s="14">
        <f>[22]Junho!$B$19</f>
        <v>24.291666666666668</v>
      </c>
      <c r="Q26" s="14">
        <f>[22]Junho!$B$20</f>
        <v>25.183333333333334</v>
      </c>
      <c r="R26" s="14">
        <f>[22]Junho!$B$21</f>
        <v>25.741666666666671</v>
      </c>
      <c r="S26" s="14">
        <f>[22]Junho!$B$22</f>
        <v>24.695833333333329</v>
      </c>
      <c r="T26" s="14">
        <f>[22]Junho!$B$23</f>
        <v>13.541666666666666</v>
      </c>
      <c r="U26" s="14">
        <f>[22]Junho!$B$24</f>
        <v>12.754166666666665</v>
      </c>
      <c r="V26" s="14">
        <f>[22]Junho!$B$25</f>
        <v>16.858333333333331</v>
      </c>
      <c r="W26" s="14">
        <f>[22]Junho!$B$26</f>
        <v>20.812499999999996</v>
      </c>
      <c r="X26" s="14">
        <f>[22]Junho!$B$27</f>
        <v>23.458333333333332</v>
      </c>
      <c r="Y26" s="14">
        <f>[22]Junho!$B$28</f>
        <v>23.587499999999995</v>
      </c>
      <c r="Z26" s="14">
        <f>[22]Junho!$B$29</f>
        <v>22.675000000000001</v>
      </c>
      <c r="AA26" s="14">
        <f>[22]Junho!$B$30</f>
        <v>22.608333333333331</v>
      </c>
      <c r="AB26" s="14">
        <f>[22]Junho!$B$31</f>
        <v>23.024999999999995</v>
      </c>
      <c r="AC26" s="14">
        <f>[22]Junho!$B$32</f>
        <v>22.304166666666664</v>
      </c>
      <c r="AD26" s="14">
        <f>[22]Junho!$B$33</f>
        <v>21.291666666666668</v>
      </c>
      <c r="AE26" s="14">
        <f>[22]Junho!$B$34</f>
        <v>20.425000000000001</v>
      </c>
      <c r="AF26" s="87">
        <f t="shared" si="3"/>
        <v>20.71930555555555</v>
      </c>
    </row>
    <row r="27" spans="1:32" ht="17.100000000000001" customHeight="1" x14ac:dyDescent="0.2">
      <c r="A27" s="85" t="s">
        <v>17</v>
      </c>
      <c r="B27" s="14">
        <f>[23]Junho!$B$5</f>
        <v>14.333333333333334</v>
      </c>
      <c r="C27" s="14">
        <f>[23]Junho!$B$6</f>
        <v>13.870833333333332</v>
      </c>
      <c r="D27" s="14">
        <f>[23]Junho!$B$7</f>
        <v>17.420833333333334</v>
      </c>
      <c r="E27" s="14">
        <f>[23]Junho!$B$8</f>
        <v>23.383333333333336</v>
      </c>
      <c r="F27" s="14">
        <f>[23]Junho!$B$9</f>
        <v>24.191666666666666</v>
      </c>
      <c r="G27" s="14">
        <f>[23]Junho!$B$10</f>
        <v>23.916666666666661</v>
      </c>
      <c r="H27" s="14">
        <f>[23]Junho!$B$11</f>
        <v>23.883333333333336</v>
      </c>
      <c r="I27" s="14">
        <f>[23]Junho!$B$12</f>
        <v>23.154166666666665</v>
      </c>
      <c r="J27" s="14">
        <f>[23]Junho!$B$13</f>
        <v>14.962499999999999</v>
      </c>
      <c r="K27" s="14">
        <f>[23]Junho!$B$14</f>
        <v>10.054166666666667</v>
      </c>
      <c r="L27" s="14">
        <f>[23]Junho!$B$15</f>
        <v>12.225</v>
      </c>
      <c r="M27" s="14">
        <f>[23]Junho!$B$16</f>
        <v>15.887500000000001</v>
      </c>
      <c r="N27" s="14">
        <f>[23]Junho!$B$17</f>
        <v>19.704166666666662</v>
      </c>
      <c r="O27" s="14">
        <f>[23]Junho!$B$18</f>
        <v>21.666666666666661</v>
      </c>
      <c r="P27" s="14">
        <f>[23]Junho!$B$19</f>
        <v>20.570833333333336</v>
      </c>
      <c r="Q27" s="14">
        <f>[23]Junho!$B$20</f>
        <v>21.441666666666663</v>
      </c>
      <c r="R27" s="14">
        <f>[23]Junho!$B$21</f>
        <v>22.420833333333334</v>
      </c>
      <c r="S27" s="14">
        <f>[23]Junho!$B$22</f>
        <v>22.620833333333334</v>
      </c>
      <c r="T27" s="14">
        <f>[23]Junho!$B$23</f>
        <v>14.054166666666665</v>
      </c>
      <c r="U27" s="14">
        <f>[23]Junho!$B$24</f>
        <v>11.775</v>
      </c>
      <c r="V27" s="14">
        <f>[23]Junho!$B$25</f>
        <v>17.612500000000001</v>
      </c>
      <c r="W27" s="14">
        <f>[23]Junho!$B$26</f>
        <v>20.041666666666668</v>
      </c>
      <c r="X27" s="14">
        <f>[23]Junho!$B$27</f>
        <v>20.766666666666669</v>
      </c>
      <c r="Y27" s="14">
        <f>[23]Junho!$B$28</f>
        <v>21.329166666666666</v>
      </c>
      <c r="Z27" s="14">
        <f>[23]Junho!$B$29</f>
        <v>21.462499999999995</v>
      </c>
      <c r="AA27" s="14">
        <f>[23]Junho!$B$30</f>
        <v>20.237500000000001</v>
      </c>
      <c r="AB27" s="14">
        <f>[23]Junho!$B$31</f>
        <v>20.329166666666666</v>
      </c>
      <c r="AC27" s="14">
        <f>[23]Junho!$B$32</f>
        <v>20.337499999999999</v>
      </c>
      <c r="AD27" s="14">
        <f>[23]Junho!$B$33</f>
        <v>21.858333333333338</v>
      </c>
      <c r="AE27" s="14">
        <f>[23]Junho!$B$34</f>
        <v>21.170833333333334</v>
      </c>
      <c r="AF27" s="87">
        <f>AVERAGE(B27:AE27)</f>
        <v>19.222777777777775</v>
      </c>
    </row>
    <row r="28" spans="1:32" ht="17.100000000000001" customHeight="1" x14ac:dyDescent="0.2">
      <c r="A28" s="85" t="s">
        <v>18</v>
      </c>
      <c r="B28" s="14">
        <f>[24]Junho!$B$5</f>
        <v>14.587500000000004</v>
      </c>
      <c r="C28" s="14">
        <f>[24]Junho!$B$6</f>
        <v>15.129166666666665</v>
      </c>
      <c r="D28" s="14">
        <f>[24]Junho!$B$7</f>
        <v>19.93333333333333</v>
      </c>
      <c r="E28" s="14">
        <f>[24]Junho!$B$8</f>
        <v>23.083333333333332</v>
      </c>
      <c r="F28" s="14">
        <f>[24]Junho!$B$9</f>
        <v>23.379166666666666</v>
      </c>
      <c r="G28" s="14">
        <f>[24]Junho!$B$10</f>
        <v>23.629166666666663</v>
      </c>
      <c r="H28" s="14">
        <f>[24]Junho!$B$11</f>
        <v>23.304166666666664</v>
      </c>
      <c r="I28" s="14">
        <f>[24]Junho!$B$12</f>
        <v>22.654166666666669</v>
      </c>
      <c r="J28" s="14">
        <f>[24]Junho!$B$13</f>
        <v>16.512499999999996</v>
      </c>
      <c r="K28" s="14">
        <f>[24]Junho!$B$14</f>
        <v>12.329166666666666</v>
      </c>
      <c r="L28" s="14">
        <f>[24]Junho!$B$15</f>
        <v>16.05833333333333</v>
      </c>
      <c r="M28" s="14">
        <f>[24]Junho!$B$16</f>
        <v>20.037499999999998</v>
      </c>
      <c r="N28" s="14">
        <f>[24]Junho!$B$17</f>
        <v>21.475000000000005</v>
      </c>
      <c r="O28" s="14">
        <f>[24]Junho!$B$18</f>
        <v>21.400000000000002</v>
      </c>
      <c r="P28" s="14">
        <f>[24]Junho!$B$19</f>
        <v>21.316666666666666</v>
      </c>
      <c r="Q28" s="14">
        <f>[24]Junho!$B$20</f>
        <v>21.529166666666665</v>
      </c>
      <c r="R28" s="14">
        <f>[24]Junho!$B$21</f>
        <v>21.554166666666664</v>
      </c>
      <c r="S28" s="14">
        <f>[24]Junho!$B$22</f>
        <v>21.129166666666666</v>
      </c>
      <c r="T28" s="14">
        <f>[24]Junho!$B$23</f>
        <v>15.733333333333333</v>
      </c>
      <c r="U28" s="14">
        <f>[24]Junho!$B$24</f>
        <v>13.85</v>
      </c>
      <c r="V28" s="14">
        <f>[24]Junho!$B$25</f>
        <v>18.133333333333336</v>
      </c>
      <c r="W28" s="14">
        <f>[24]Junho!$B$26</f>
        <v>20.000000000000004</v>
      </c>
      <c r="X28" s="14">
        <f>[24]Junho!$B$27</f>
        <v>23.29</v>
      </c>
      <c r="Y28" s="14">
        <f>[24]Junho!$B$28</f>
        <v>25.366666666666664</v>
      </c>
      <c r="Z28" s="14">
        <f>[24]Junho!$B$29</f>
        <v>25.944444444444443</v>
      </c>
      <c r="AA28" s="14">
        <f>[24]Junho!$B$30</f>
        <v>24.318181818181817</v>
      </c>
      <c r="AB28" s="14">
        <f>[24]Junho!$B$31</f>
        <v>25.225000000000001</v>
      </c>
      <c r="AC28" s="14" t="str">
        <f>[24]Junho!$B$32</f>
        <v>*</v>
      </c>
      <c r="AD28" s="14">
        <f>[24]Junho!$B$33</f>
        <v>25.624999999999996</v>
      </c>
      <c r="AE28" s="14">
        <f>[24]Junho!$B$34</f>
        <v>22.236363636363638</v>
      </c>
      <c r="AF28" s="87">
        <f t="shared" si="3"/>
        <v>20.647034134447928</v>
      </c>
    </row>
    <row r="29" spans="1:32" ht="17.100000000000001" customHeight="1" x14ac:dyDescent="0.2">
      <c r="A29" s="85" t="s">
        <v>19</v>
      </c>
      <c r="B29" s="14">
        <f>[25]Junho!$B$5</f>
        <v>12.287500000000001</v>
      </c>
      <c r="C29" s="14">
        <f>[25]Junho!$B$6</f>
        <v>14.066666666666668</v>
      </c>
      <c r="D29" s="14">
        <f>[25]Junho!$B$7</f>
        <v>16.490000000000002</v>
      </c>
      <c r="E29" s="14">
        <f>[25]Junho!$B$8</f>
        <v>21.650000000000002</v>
      </c>
      <c r="F29" s="14">
        <f>[25]Junho!$B$9</f>
        <v>22.558333333333334</v>
      </c>
      <c r="G29" s="14">
        <f>[25]Junho!$B$10</f>
        <v>21.352380952380955</v>
      </c>
      <c r="H29" s="14">
        <f>[25]Junho!$B$11</f>
        <v>23.185714285714283</v>
      </c>
      <c r="I29" s="14">
        <f>[25]Junho!$B$12</f>
        <v>23.4</v>
      </c>
      <c r="J29" s="14">
        <f>[25]Junho!$B$13</f>
        <v>12.425000000000002</v>
      </c>
      <c r="K29" s="14">
        <f>[25]Junho!$B$14</f>
        <v>10.795833333333334</v>
      </c>
      <c r="L29" s="14">
        <f>[25]Junho!$B$15</f>
        <v>13.158333333333333</v>
      </c>
      <c r="M29" s="14">
        <f>[25]Junho!$B$16</f>
        <v>14.754166666666668</v>
      </c>
      <c r="N29" s="14">
        <f>[25]Junho!$B$17</f>
        <v>17.712500000000002</v>
      </c>
      <c r="O29" s="14">
        <f>[25]Junho!$B$18</f>
        <v>17.795833333333334</v>
      </c>
      <c r="P29" s="14">
        <f>[25]Junho!$B$19</f>
        <v>20.03125</v>
      </c>
      <c r="Q29" s="14">
        <f>[25]Junho!$B$20</f>
        <v>19.879166666666666</v>
      </c>
      <c r="R29" s="14">
        <f>[25]Junho!$B$21</f>
        <v>21.391666666666666</v>
      </c>
      <c r="S29" s="14">
        <f>[25]Junho!$B$22</f>
        <v>22.487499999999997</v>
      </c>
      <c r="T29" s="14">
        <f>[25]Junho!$B$23</f>
        <v>11.441666666666665</v>
      </c>
      <c r="U29" s="14">
        <f>[25]Junho!$B$24</f>
        <v>9.5166666666666675</v>
      </c>
      <c r="V29" s="14">
        <f>[25]Junho!$B$25</f>
        <v>16.262499999999999</v>
      </c>
      <c r="W29" s="14">
        <f>[25]Junho!$B$26</f>
        <v>18.970833333333331</v>
      </c>
      <c r="X29" s="14">
        <f>[25]Junho!$B$27</f>
        <v>20.258333333333336</v>
      </c>
      <c r="Y29" s="14">
        <f>[25]Junho!$B$28</f>
        <v>20.183333333333334</v>
      </c>
      <c r="Z29" s="14">
        <f>[25]Junho!$B$29</f>
        <v>19.625000000000004</v>
      </c>
      <c r="AA29" s="14">
        <f>[25]Junho!$B$30</f>
        <v>19.645833333333332</v>
      </c>
      <c r="AB29" s="14">
        <f>[25]Junho!$B$31</f>
        <v>19.6875</v>
      </c>
      <c r="AC29" s="14">
        <f>[25]Junho!$B$32</f>
        <v>20.25</v>
      </c>
      <c r="AD29" s="14">
        <f>[25]Junho!$B$33</f>
        <v>19.116666666666671</v>
      </c>
      <c r="AE29" s="14">
        <f>[25]Junho!$B$34</f>
        <v>20.470833333333335</v>
      </c>
      <c r="AF29" s="87">
        <f t="shared" si="3"/>
        <v>18.028367063492063</v>
      </c>
    </row>
    <row r="30" spans="1:32" ht="17.100000000000001" customHeight="1" x14ac:dyDescent="0.2">
      <c r="A30" s="85" t="s">
        <v>31</v>
      </c>
      <c r="B30" s="14">
        <f>[26]Junho!$B$5</f>
        <v>16.500000000000004</v>
      </c>
      <c r="C30" s="14">
        <f>[26]Junho!$B$6</f>
        <v>17.05</v>
      </c>
      <c r="D30" s="14">
        <f>[26]Junho!$B$7</f>
        <v>24.561538461538461</v>
      </c>
      <c r="E30" s="14">
        <f>[26]Junho!$B$8</f>
        <v>27.869999999999997</v>
      </c>
      <c r="F30" s="14">
        <f>[26]Junho!$B$9</f>
        <v>26</v>
      </c>
      <c r="G30" s="14">
        <f>[26]Junho!$B$10</f>
        <v>26.787500000000005</v>
      </c>
      <c r="H30" s="14">
        <f>[26]Junho!$B$11</f>
        <v>27.155555555555555</v>
      </c>
      <c r="I30" s="14">
        <f>[26]Junho!$B$12</f>
        <v>25.833333333333332</v>
      </c>
      <c r="J30" s="14" t="str">
        <f>[26]Junho!$B$13</f>
        <v>*</v>
      </c>
      <c r="K30" s="14">
        <f>[26]Junho!$B$14</f>
        <v>14.85</v>
      </c>
      <c r="L30" s="14">
        <f>[26]Junho!$B$15</f>
        <v>18.772727272727277</v>
      </c>
      <c r="M30" s="14">
        <f>[26]Junho!$B$16</f>
        <v>20.325000000000003</v>
      </c>
      <c r="N30" s="14">
        <f>[26]Junho!$B$17</f>
        <v>24.462500000000002</v>
      </c>
      <c r="O30" s="14">
        <f>[26]Junho!$B$18</f>
        <v>25.8</v>
      </c>
      <c r="P30" s="14">
        <f>[26]Junho!$B$19</f>
        <v>24.055555555555557</v>
      </c>
      <c r="Q30" s="14">
        <f>[26]Junho!$B$20</f>
        <v>26.475000000000001</v>
      </c>
      <c r="R30" s="14">
        <f>[26]Junho!$B$21</f>
        <v>27.577777777777779</v>
      </c>
      <c r="S30" s="14">
        <f>[26]Junho!$B$22</f>
        <v>27</v>
      </c>
      <c r="T30" s="14" t="str">
        <f>[26]Junho!$B$23</f>
        <v>*</v>
      </c>
      <c r="U30" s="14">
        <f>[26]Junho!$B$24</f>
        <v>16.257142857142856</v>
      </c>
      <c r="V30" s="14">
        <f>[26]Junho!$B$25</f>
        <v>23.666666666666668</v>
      </c>
      <c r="W30" s="14">
        <f>[26]Junho!$B$26</f>
        <v>24.314285714285717</v>
      </c>
      <c r="X30" s="14">
        <f>[26]Junho!$B$27</f>
        <v>25.962499999999999</v>
      </c>
      <c r="Y30" s="14">
        <f>[26]Junho!$B$28</f>
        <v>25.387500000000003</v>
      </c>
      <c r="Z30" s="14">
        <f>[26]Junho!$B$29</f>
        <v>25.1</v>
      </c>
      <c r="AA30" s="14">
        <f>[26]Junho!$B$30</f>
        <v>25.155555555555555</v>
      </c>
      <c r="AB30" s="14">
        <f>[26]Junho!$B$31</f>
        <v>25.712499999999999</v>
      </c>
      <c r="AC30" s="14">
        <f>[26]Junho!$B$32</f>
        <v>25.583333333333332</v>
      </c>
      <c r="AD30" s="14">
        <f>[26]Junho!$B$33</f>
        <v>27.166666666666668</v>
      </c>
      <c r="AE30" s="14">
        <f>[26]Junho!$B$34</f>
        <v>26.514285714285712</v>
      </c>
      <c r="AF30" s="87">
        <f t="shared" si="3"/>
        <v>23.996318730872307</v>
      </c>
    </row>
    <row r="31" spans="1:32" ht="17.100000000000001" customHeight="1" x14ac:dyDescent="0.2">
      <c r="A31" s="85" t="s">
        <v>51</v>
      </c>
      <c r="B31" s="14">
        <f>[27]Junho!$B$5</f>
        <v>16.574999999999999</v>
      </c>
      <c r="C31" s="14">
        <f>[27]Junho!$B$6</f>
        <v>18.395833333333332</v>
      </c>
      <c r="D31" s="14">
        <f>[27]Junho!$B$7</f>
        <v>23.062500000000004</v>
      </c>
      <c r="E31" s="14">
        <f>[27]Junho!$B$8</f>
        <v>24.908333333333335</v>
      </c>
      <c r="F31" s="14">
        <f>[27]Junho!$B$9</f>
        <v>25.695833333333329</v>
      </c>
      <c r="G31" s="14">
        <f>[27]Junho!$B$10</f>
        <v>25.445833333333336</v>
      </c>
      <c r="H31" s="14">
        <f>[27]Junho!$B$11</f>
        <v>25.224999999999998</v>
      </c>
      <c r="I31" s="14">
        <f>[27]Junho!$B$12</f>
        <v>24.583333333333339</v>
      </c>
      <c r="J31" s="14">
        <f>[27]Junho!$B$13</f>
        <v>19.150000000000002</v>
      </c>
      <c r="K31" s="14">
        <f>[27]Junho!$B$14</f>
        <v>15.804166666666669</v>
      </c>
      <c r="L31" s="14">
        <f>[27]Junho!$B$15</f>
        <v>19.754166666666666</v>
      </c>
      <c r="M31" s="14">
        <f>[27]Junho!$B$16</f>
        <v>23.462500000000002</v>
      </c>
      <c r="N31" s="14">
        <f>[27]Junho!$B$17</f>
        <v>23.900000000000002</v>
      </c>
      <c r="O31" s="14">
        <f>[27]Junho!$B$18</f>
        <v>24.320833333333329</v>
      </c>
      <c r="P31" s="14">
        <f>[27]Junho!$B$19</f>
        <v>24.75</v>
      </c>
      <c r="Q31" s="14">
        <f>[27]Junho!$B$20</f>
        <v>24.624999999999996</v>
      </c>
      <c r="R31" s="14">
        <f>[27]Junho!$B$21</f>
        <v>23.574999999999999</v>
      </c>
      <c r="S31" s="14">
        <f>[27]Junho!$B$22</f>
        <v>22.674999999999997</v>
      </c>
      <c r="T31" s="14">
        <f>[27]Junho!$B$23</f>
        <v>16.437500000000004</v>
      </c>
      <c r="U31" s="14">
        <f>[27]Junho!$B$24</f>
        <v>13.658333333333333</v>
      </c>
      <c r="V31" s="14">
        <f>[27]Junho!$B$25</f>
        <v>19.083333333333332</v>
      </c>
      <c r="W31" s="14">
        <f>[27]Junho!$B$26</f>
        <v>22.370833333333337</v>
      </c>
      <c r="X31" s="14">
        <f>[27]Junho!$B$27</f>
        <v>22.612499999999997</v>
      </c>
      <c r="Y31" s="14">
        <f>[27]Junho!$B$28</f>
        <v>22.483333333333334</v>
      </c>
      <c r="Z31" s="14">
        <f>[27]Junho!$B$29</f>
        <v>24.362500000000001</v>
      </c>
      <c r="AA31" s="14">
        <f>[27]Junho!$B$30</f>
        <v>22.270833333333332</v>
      </c>
      <c r="AB31" s="14">
        <f>[27]Junho!$B$31</f>
        <v>21.920833333333331</v>
      </c>
      <c r="AC31" s="14">
        <f>[27]Junho!$B$32</f>
        <v>21.920833333333338</v>
      </c>
      <c r="AD31" s="14">
        <f>[27]Junho!$B$33</f>
        <v>24.229166666666671</v>
      </c>
      <c r="AE31" s="14">
        <f>[27]Junho!$B$34</f>
        <v>24.512499999999999</v>
      </c>
      <c r="AF31" s="87">
        <f>AVERAGE(B31:AE31)</f>
        <v>22.059027777777779</v>
      </c>
    </row>
    <row r="32" spans="1:32" ht="17.100000000000001" customHeight="1" x14ac:dyDescent="0.2">
      <c r="A32" s="85" t="s">
        <v>20</v>
      </c>
      <c r="B32" s="14">
        <f>[28]Junho!$B$5</f>
        <v>19.1875</v>
      </c>
      <c r="C32" s="14">
        <f>[28]Junho!$B$6</f>
        <v>17.237500000000001</v>
      </c>
      <c r="D32" s="14">
        <f>[28]Junho!$B$7</f>
        <v>19.383333333333333</v>
      </c>
      <c r="E32" s="14">
        <f>[28]Junho!$B$8</f>
        <v>23.783333333333335</v>
      </c>
      <c r="F32" s="14">
        <f>[28]Junho!$B$9</f>
        <v>25.587499999999995</v>
      </c>
      <c r="G32" s="14">
        <f>[28]Junho!$B$10</f>
        <v>25.529166666666669</v>
      </c>
      <c r="H32" s="14">
        <f>[28]Junho!$B$11</f>
        <v>25.774999999999995</v>
      </c>
      <c r="I32" s="14">
        <f>[28]Junho!$B$12</f>
        <v>26.129166666666663</v>
      </c>
      <c r="J32" s="14">
        <f>[28]Junho!$B$13</f>
        <v>17.683333333333334</v>
      </c>
      <c r="K32" s="14">
        <f>[28]Junho!$B$14</f>
        <v>13.783333333333337</v>
      </c>
      <c r="L32" s="14">
        <f>[28]Junho!$B$15</f>
        <v>14.483333333333334</v>
      </c>
      <c r="M32" s="14">
        <f>[28]Junho!$B$16</f>
        <v>17.474999999999998</v>
      </c>
      <c r="N32" s="14">
        <f>[28]Junho!$B$17</f>
        <v>20.516666666666666</v>
      </c>
      <c r="O32" s="14">
        <f>[28]Junho!$B$18</f>
        <v>21.558333333333334</v>
      </c>
      <c r="P32" s="14">
        <f>[28]Junho!$B$19</f>
        <v>21.195833333333336</v>
      </c>
      <c r="Q32" s="14">
        <f>[28]Junho!$B$20</f>
        <v>21.070833333333333</v>
      </c>
      <c r="R32" s="14">
        <f>[28]Junho!$B$21</f>
        <v>22.237499999999997</v>
      </c>
      <c r="S32" s="14">
        <f>[28]Junho!$B$22</f>
        <v>22.191666666666666</v>
      </c>
      <c r="T32" s="14">
        <f>[28]Junho!$B$23</f>
        <v>22.341666666666665</v>
      </c>
      <c r="U32" s="14">
        <f>[28]Junho!$B$24</f>
        <v>15.791666666666664</v>
      </c>
      <c r="V32" s="14">
        <f>[28]Junho!$B$25</f>
        <v>19.291666666666671</v>
      </c>
      <c r="W32" s="14">
        <f>[28]Junho!$B$26</f>
        <v>20.904166666666669</v>
      </c>
      <c r="X32" s="14">
        <f>[28]Junho!$B$27</f>
        <v>23.450000000000003</v>
      </c>
      <c r="Y32" s="14">
        <f>[28]Junho!$B$28</f>
        <v>22.612499999999997</v>
      </c>
      <c r="Z32" s="14">
        <f>[28]Junho!$B$29</f>
        <v>21.033333333333331</v>
      </c>
      <c r="AA32" s="14">
        <f>[28]Junho!$B$30</f>
        <v>20.579166666666666</v>
      </c>
      <c r="AB32" s="14">
        <f>[28]Junho!$B$31</f>
        <v>21.733333333333331</v>
      </c>
      <c r="AC32" s="14">
        <f>[28]Junho!$B$32</f>
        <v>20.708333333333336</v>
      </c>
      <c r="AD32" s="14">
        <f>[28]Junho!$B$33</f>
        <v>22.675000000000001</v>
      </c>
      <c r="AE32" s="14">
        <f>[28]Junho!$B$34</f>
        <v>22.029166666666669</v>
      </c>
      <c r="AF32" s="87">
        <f>AVERAGE(B32:AE32)</f>
        <v>20.931944444444447</v>
      </c>
    </row>
    <row r="33" spans="1:35" s="5" customFormat="1" ht="17.100000000000001" customHeight="1" thickBot="1" x14ac:dyDescent="0.25">
      <c r="A33" s="120" t="s">
        <v>34</v>
      </c>
      <c r="B33" s="121">
        <f t="shared" ref="B33:AF33" si="4">AVERAGE(B5:B32)</f>
        <v>15.914245712530022</v>
      </c>
      <c r="C33" s="121">
        <f t="shared" si="4"/>
        <v>15.48687084520418</v>
      </c>
      <c r="D33" s="121">
        <f t="shared" si="4"/>
        <v>19.536322412155748</v>
      </c>
      <c r="E33" s="121">
        <f t="shared" si="4"/>
        <v>24.009074074074075</v>
      </c>
      <c r="F33" s="121">
        <f t="shared" si="4"/>
        <v>24.856158810325478</v>
      </c>
      <c r="G33" s="121">
        <f t="shared" si="4"/>
        <v>24.477248677248674</v>
      </c>
      <c r="H33" s="121">
        <f t="shared" si="4"/>
        <v>24.44666038693817</v>
      </c>
      <c r="I33" s="121">
        <f t="shared" si="4"/>
        <v>23.951921997755335</v>
      </c>
      <c r="J33" s="121">
        <f t="shared" si="4"/>
        <v>15.928937728937724</v>
      </c>
      <c r="K33" s="121">
        <f t="shared" si="4"/>
        <v>12.938084288899507</v>
      </c>
      <c r="L33" s="121">
        <f t="shared" si="4"/>
        <v>14.787539996235651</v>
      </c>
      <c r="M33" s="121">
        <f t="shared" si="4"/>
        <v>18.085119047619049</v>
      </c>
      <c r="N33" s="121">
        <f t="shared" si="4"/>
        <v>20.884736394557823</v>
      </c>
      <c r="O33" s="121">
        <f t="shared" si="4"/>
        <v>22.009468984962403</v>
      </c>
      <c r="P33" s="121">
        <f t="shared" si="4"/>
        <v>21.942485119047621</v>
      </c>
      <c r="Q33" s="121">
        <f t="shared" si="4"/>
        <v>22.393393226855959</v>
      </c>
      <c r="R33" s="121">
        <f t="shared" si="4"/>
        <v>22.960317460317459</v>
      </c>
      <c r="S33" s="121">
        <f t="shared" si="4"/>
        <v>22.871031746031747</v>
      </c>
      <c r="T33" s="121">
        <f t="shared" si="4"/>
        <v>16.089743589743588</v>
      </c>
      <c r="U33" s="121">
        <f t="shared" si="4"/>
        <v>13.936286848072564</v>
      </c>
      <c r="V33" s="121">
        <f t="shared" si="4"/>
        <v>18.386160714285715</v>
      </c>
      <c r="W33" s="121">
        <f t="shared" si="4"/>
        <v>20.581731556258863</v>
      </c>
      <c r="X33" s="121">
        <f t="shared" si="4"/>
        <v>21.753348922902493</v>
      </c>
      <c r="Y33" s="121">
        <f t="shared" si="4"/>
        <v>21.909927983539092</v>
      </c>
      <c r="Z33" s="121">
        <f t="shared" si="4"/>
        <v>21.892489711934154</v>
      </c>
      <c r="AA33" s="121">
        <f t="shared" si="4"/>
        <v>21.103848003848004</v>
      </c>
      <c r="AB33" s="121">
        <f t="shared" si="4"/>
        <v>21.435670194003528</v>
      </c>
      <c r="AC33" s="121">
        <f t="shared" si="4"/>
        <v>21.456121794871795</v>
      </c>
      <c r="AD33" s="121">
        <f t="shared" si="4"/>
        <v>22.08618742368742</v>
      </c>
      <c r="AE33" s="121">
        <f t="shared" si="4"/>
        <v>22.050308326938765</v>
      </c>
      <c r="AF33" s="123">
        <f t="shared" si="4"/>
        <v>20.336656246090598</v>
      </c>
      <c r="AG33" s="8"/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8"/>
      <c r="AG34" s="67"/>
      <c r="AH34" s="79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73"/>
      <c r="AG35" s="65"/>
      <c r="AH35" s="80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8"/>
      <c r="AG36" s="64"/>
      <c r="AH36" s="80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8"/>
      <c r="AG37" s="72"/>
      <c r="AH37" s="81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89"/>
      <c r="AG38" s="65"/>
      <c r="AH38" s="79"/>
    </row>
    <row r="39" spans="1:35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2"/>
      <c r="AG39" s="83"/>
      <c r="AH39" s="79"/>
      <c r="AI39" s="79"/>
    </row>
    <row r="40" spans="1:35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2"/>
      <c r="AG40" s="83"/>
      <c r="AH40" s="79"/>
      <c r="AI40" s="79"/>
    </row>
    <row r="41" spans="1:35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2"/>
      <c r="AG41" s="83"/>
      <c r="AH41" s="79"/>
      <c r="AI41" s="79"/>
    </row>
    <row r="42" spans="1:35" x14ac:dyDescent="0.2">
      <c r="A42" s="80"/>
      <c r="B42" s="80"/>
      <c r="C42" s="80"/>
      <c r="D42" s="80"/>
      <c r="E42" s="80"/>
      <c r="F42" s="80"/>
      <c r="G42" s="80"/>
      <c r="H42" s="80" t="s">
        <v>54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2"/>
      <c r="AG42" s="83"/>
      <c r="AH42" s="79"/>
      <c r="AI42" s="79"/>
    </row>
    <row r="43" spans="1:35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 t="s">
        <v>54</v>
      </c>
      <c r="X43" s="80"/>
      <c r="Y43" s="80"/>
      <c r="Z43" s="80"/>
      <c r="AA43" s="80"/>
      <c r="AB43" s="80"/>
      <c r="AC43" s="80"/>
      <c r="AD43" s="80"/>
      <c r="AE43" s="80"/>
      <c r="AF43" s="82"/>
      <c r="AG43" s="83"/>
      <c r="AH43" s="79"/>
      <c r="AI43" s="79"/>
    </row>
  </sheetData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B1" zoomScale="90" zoomScaleNormal="90" workbookViewId="0">
      <selection activeCell="AE10" sqref="AE10"/>
    </sheetView>
  </sheetViews>
  <sheetFormatPr defaultRowHeight="12.75" x14ac:dyDescent="0.2"/>
  <cols>
    <col min="1" max="1" width="21.5703125" style="2" customWidth="1"/>
    <col min="2" max="2" width="8.140625" style="2" customWidth="1"/>
    <col min="3" max="3" width="7.7109375" style="2" customWidth="1"/>
    <col min="4" max="4" width="8" style="2" customWidth="1"/>
    <col min="5" max="5" width="7.42578125" style="2" customWidth="1"/>
    <col min="6" max="6" width="7" style="2" customWidth="1"/>
    <col min="7" max="7" width="8.85546875" style="2" customWidth="1"/>
    <col min="8" max="8" width="7.42578125" style="2" customWidth="1"/>
    <col min="9" max="9" width="8.5703125" style="2" customWidth="1"/>
    <col min="10" max="10" width="7.140625" style="2" customWidth="1"/>
    <col min="11" max="11" width="7.7109375" style="2" customWidth="1"/>
    <col min="12" max="12" width="6.5703125" style="2" customWidth="1"/>
    <col min="13" max="13" width="8" style="2" customWidth="1"/>
    <col min="14" max="14" width="8.28515625" style="2" customWidth="1"/>
    <col min="15" max="15" width="6.7109375" style="2" customWidth="1"/>
    <col min="16" max="16" width="5.5703125" style="2" customWidth="1"/>
    <col min="17" max="18" width="5.7109375" style="2" customWidth="1"/>
    <col min="19" max="19" width="4.42578125" style="2" bestFit="1" customWidth="1"/>
    <col min="20" max="20" width="6.42578125" style="2" bestFit="1" customWidth="1"/>
    <col min="21" max="22" width="5.7109375" style="2" customWidth="1"/>
    <col min="23" max="23" width="5.85546875" style="2" customWidth="1"/>
    <col min="24" max="24" width="6" style="2" customWidth="1"/>
    <col min="25" max="25" width="6.42578125" style="2" customWidth="1"/>
    <col min="26" max="26" width="6.28515625" style="2" customWidth="1"/>
    <col min="27" max="27" width="6" style="2" customWidth="1"/>
    <col min="28" max="28" width="6.28515625" style="2" bestFit="1" customWidth="1"/>
    <col min="29" max="29" width="6.7109375" style="2" customWidth="1"/>
    <col min="30" max="30" width="5.5703125" style="2" customWidth="1"/>
    <col min="31" max="31" width="5.85546875" style="2" customWidth="1"/>
    <col min="32" max="32" width="9.85546875" style="9" customWidth="1"/>
    <col min="33" max="33" width="8.140625" style="1" customWidth="1"/>
    <col min="34" max="34" width="15" style="13" customWidth="1"/>
  </cols>
  <sheetData>
    <row r="1" spans="1:36" ht="20.100000000000001" customHeight="1" x14ac:dyDescent="0.2">
      <c r="A1" s="138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04"/>
    </row>
    <row r="2" spans="1:36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05" t="s">
        <v>45</v>
      </c>
    </row>
    <row r="3" spans="1:36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29" t="s">
        <v>44</v>
      </c>
      <c r="AG3" s="26" t="s">
        <v>41</v>
      </c>
      <c r="AH3" s="105" t="s">
        <v>46</v>
      </c>
    </row>
    <row r="4" spans="1:36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3" t="s">
        <v>39</v>
      </c>
      <c r="AG4" s="26" t="s">
        <v>39</v>
      </c>
      <c r="AH4" s="106"/>
    </row>
    <row r="5" spans="1:36" s="5" customFormat="1" ht="20.100000000000001" customHeight="1" x14ac:dyDescent="0.2">
      <c r="A5" s="85" t="s">
        <v>47</v>
      </c>
      <c r="B5" s="14">
        <f>[1]Junho!$K$5</f>
        <v>0</v>
      </c>
      <c r="C5" s="14">
        <f>[1]Junho!$K$6</f>
        <v>0</v>
      </c>
      <c r="D5" s="14">
        <f>[1]Junho!$K$7</f>
        <v>0</v>
      </c>
      <c r="E5" s="14">
        <f>[1]Junho!$K$8</f>
        <v>0</v>
      </c>
      <c r="F5" s="14">
        <f>[1]Junho!$K$9</f>
        <v>0</v>
      </c>
      <c r="G5" s="14">
        <f>[1]Junho!$K$10</f>
        <v>0</v>
      </c>
      <c r="H5" s="14">
        <f>[1]Junho!$K$11</f>
        <v>0</v>
      </c>
      <c r="I5" s="14">
        <f>[1]Junho!$K$12</f>
        <v>0</v>
      </c>
      <c r="J5" s="14">
        <f>[1]Junho!$K$13</f>
        <v>1.7999999999999998</v>
      </c>
      <c r="K5" s="14">
        <f>[1]Junho!$K$14</f>
        <v>0</v>
      </c>
      <c r="L5" s="14">
        <f>[1]Junho!$K$15</f>
        <v>0.2</v>
      </c>
      <c r="M5" s="14">
        <f>[1]Junho!$K$16</f>
        <v>2.8</v>
      </c>
      <c r="N5" s="14">
        <f>[1]Junho!$K$17</f>
        <v>1.8</v>
      </c>
      <c r="O5" s="14">
        <f>[1]Junho!$K$18</f>
        <v>0</v>
      </c>
      <c r="P5" s="14">
        <f>[1]Junho!$K$19</f>
        <v>0</v>
      </c>
      <c r="Q5" s="14">
        <f>[1]Junho!$K$20</f>
        <v>0.2</v>
      </c>
      <c r="R5" s="14">
        <f>[1]Junho!$K$21</f>
        <v>0</v>
      </c>
      <c r="S5" s="14">
        <f>[1]Junho!$K$22</f>
        <v>0</v>
      </c>
      <c r="T5" s="14">
        <f>[1]Junho!$K$23</f>
        <v>0.2</v>
      </c>
      <c r="U5" s="14">
        <f>[1]Junho!$K$24</f>
        <v>0</v>
      </c>
      <c r="V5" s="14">
        <f>[1]Junho!$K$25</f>
        <v>0.2</v>
      </c>
      <c r="W5" s="14">
        <f>[1]Junho!$K$26</f>
        <v>0</v>
      </c>
      <c r="X5" s="14">
        <f>[1]Junho!$K$27</f>
        <v>0</v>
      </c>
      <c r="Y5" s="14">
        <f>[1]Junho!$K$28</f>
        <v>0</v>
      </c>
      <c r="Z5" s="14">
        <f>[1]Junho!$K$29</f>
        <v>0</v>
      </c>
      <c r="AA5" s="14">
        <f>[1]Junho!$K$30</f>
        <v>0</v>
      </c>
      <c r="AB5" s="14">
        <f>[1]Junho!$K$31</f>
        <v>0</v>
      </c>
      <c r="AC5" s="14">
        <f>[1]Junho!$K$32</f>
        <v>0</v>
      </c>
      <c r="AD5" s="14">
        <f>[1]Junho!$K$33</f>
        <v>0</v>
      </c>
      <c r="AE5" s="14">
        <f>[1]Junho!$K$34</f>
        <v>0</v>
      </c>
      <c r="AF5" s="24">
        <f t="shared" ref="AF5:AF32" si="1">SUM(B5:AE5)</f>
        <v>7.2</v>
      </c>
      <c r="AG5" s="27">
        <f t="shared" ref="AG5:AG30" si="2">MAX(B5:AE5)</f>
        <v>2.8</v>
      </c>
      <c r="AH5" s="107">
        <f>COUNTIF(B5:AE5,"=0,0")</f>
        <v>23</v>
      </c>
    </row>
    <row r="6" spans="1:36" ht="17.100000000000001" customHeight="1" x14ac:dyDescent="0.2">
      <c r="A6" s="85" t="s">
        <v>0</v>
      </c>
      <c r="B6" s="14">
        <f>[2]Junho!$K$5</f>
        <v>0</v>
      </c>
      <c r="C6" s="14">
        <f>[2]Junho!$K$6</f>
        <v>0</v>
      </c>
      <c r="D6" s="14">
        <f>[2]Junho!$K$7</f>
        <v>0</v>
      </c>
      <c r="E6" s="14">
        <f>[2]Junho!$K$8</f>
        <v>0</v>
      </c>
      <c r="F6" s="14">
        <f>[2]Junho!$K$9</f>
        <v>3</v>
      </c>
      <c r="G6" s="14">
        <f>[2]Junho!$K$10</f>
        <v>5.8000000000000007</v>
      </c>
      <c r="H6" s="14">
        <f>[2]Junho!$K$11</f>
        <v>0</v>
      </c>
      <c r="I6" s="14">
        <f>[2]Junho!$K$12</f>
        <v>9.7999999999999989</v>
      </c>
      <c r="J6" s="14">
        <f>[2]Junho!$K$13</f>
        <v>0</v>
      </c>
      <c r="K6" s="14">
        <f>[2]Junho!$K$14</f>
        <v>0</v>
      </c>
      <c r="L6" s="14">
        <f>[2]Junho!$K$15</f>
        <v>0</v>
      </c>
      <c r="M6" s="14">
        <f>[2]Junho!$K$16</f>
        <v>11.2</v>
      </c>
      <c r="N6" s="14">
        <f>[2]Junho!$K$17</f>
        <v>19</v>
      </c>
      <c r="O6" s="14">
        <f>[2]Junho!$K$18</f>
        <v>0.4</v>
      </c>
      <c r="P6" s="14">
        <f>[2]Junho!$K$19</f>
        <v>0.2</v>
      </c>
      <c r="Q6" s="14">
        <f>[2]Junho!$K$20</f>
        <v>0</v>
      </c>
      <c r="R6" s="14">
        <f>[2]Junho!$K$21</f>
        <v>0</v>
      </c>
      <c r="S6" s="14">
        <f>[2]Junho!$K$22</f>
        <v>0</v>
      </c>
      <c r="T6" s="14">
        <f>[2]Junho!$K$23</f>
        <v>11.2</v>
      </c>
      <c r="U6" s="14">
        <f>[2]Junho!$K$24</f>
        <v>0</v>
      </c>
      <c r="V6" s="14">
        <f>[2]Junho!$K$25</f>
        <v>0</v>
      </c>
      <c r="W6" s="14">
        <f>[2]Junho!$K$26</f>
        <v>0.2</v>
      </c>
      <c r="X6" s="14">
        <f>[2]Junho!$K$27</f>
        <v>0</v>
      </c>
      <c r="Y6" s="14">
        <f>[2]Junho!$K$28</f>
        <v>0</v>
      </c>
      <c r="Z6" s="14">
        <f>[2]Junho!$K$29</f>
        <v>0</v>
      </c>
      <c r="AA6" s="14">
        <f>[2]Junho!$K$30</f>
        <v>0</v>
      </c>
      <c r="AB6" s="14">
        <f>[2]Junho!$K$31</f>
        <v>0</v>
      </c>
      <c r="AC6" s="14">
        <f>[2]Junho!$K$32</f>
        <v>0</v>
      </c>
      <c r="AD6" s="14">
        <f>[2]Junho!$K$33</f>
        <v>0</v>
      </c>
      <c r="AE6" s="14">
        <f>[2]Junho!$K$34</f>
        <v>0</v>
      </c>
      <c r="AF6" s="25">
        <f t="shared" si="1"/>
        <v>60.8</v>
      </c>
      <c r="AG6" s="28">
        <f t="shared" si="2"/>
        <v>19</v>
      </c>
      <c r="AH6" s="107">
        <f t="shared" ref="AH6:AH32" si="3">COUNTIF(B6:AE6,"=0,0")</f>
        <v>21</v>
      </c>
    </row>
    <row r="7" spans="1:36" ht="17.100000000000001" customHeight="1" x14ac:dyDescent="0.2">
      <c r="A7" s="85" t="s">
        <v>1</v>
      </c>
      <c r="B7" s="14">
        <f>[3]Junho!$K$5</f>
        <v>0</v>
      </c>
      <c r="C7" s="14">
        <f>[3]Junho!$K$6</f>
        <v>0</v>
      </c>
      <c r="D7" s="14">
        <f>[3]Junho!$K$7</f>
        <v>0</v>
      </c>
      <c r="E7" s="14">
        <f>[3]Junho!$K$8</f>
        <v>0</v>
      </c>
      <c r="F7" s="14">
        <f>[3]Junho!$K$9</f>
        <v>1</v>
      </c>
      <c r="G7" s="14">
        <f>[3]Junho!$K$10</f>
        <v>5.4</v>
      </c>
      <c r="H7" s="14">
        <f>[3]Junho!$K$11</f>
        <v>0</v>
      </c>
      <c r="I7" s="14">
        <f>[3]Junho!$K$12</f>
        <v>6.8</v>
      </c>
      <c r="J7" s="14">
        <f>[3]Junho!$K$13</f>
        <v>15.6</v>
      </c>
      <c r="K7" s="14">
        <f>[3]Junho!$K$14</f>
        <v>0</v>
      </c>
      <c r="L7" s="14">
        <f>[3]Junho!$K$15</f>
        <v>0.2</v>
      </c>
      <c r="M7" s="14">
        <f>[3]Junho!$K$16</f>
        <v>0.60000000000000009</v>
      </c>
      <c r="N7" s="14">
        <f>[3]Junho!$K$17</f>
        <v>0.2</v>
      </c>
      <c r="O7" s="14">
        <f>[3]Junho!$K$18</f>
        <v>0</v>
      </c>
      <c r="P7" s="14">
        <f>[3]Junho!$K$19</f>
        <v>0</v>
      </c>
      <c r="Q7" s="14">
        <f>[3]Junho!$K$20</f>
        <v>0</v>
      </c>
      <c r="R7" s="14">
        <f>[3]Junho!$K$21</f>
        <v>0</v>
      </c>
      <c r="S7" s="14">
        <f>[3]Junho!$K$22</f>
        <v>0</v>
      </c>
      <c r="T7" s="14" t="str">
        <f>[3]Junho!$K$23</f>
        <v>*</v>
      </c>
      <c r="U7" s="14">
        <f>[3]Junho!$K$24</f>
        <v>0</v>
      </c>
      <c r="V7" s="14">
        <f>[3]Junho!$K$25</f>
        <v>0.2</v>
      </c>
      <c r="W7" s="14">
        <f>[3]Junho!$K$26</f>
        <v>0</v>
      </c>
      <c r="X7" s="14">
        <f>[3]Junho!$K$27</f>
        <v>0</v>
      </c>
      <c r="Y7" s="14">
        <f>[3]Junho!$K$28</f>
        <v>0</v>
      </c>
      <c r="Z7" s="14">
        <f>[3]Junho!$K$29</f>
        <v>0</v>
      </c>
      <c r="AA7" s="14">
        <f>[3]Junho!$K$30</f>
        <v>0</v>
      </c>
      <c r="AB7" s="14">
        <f>[3]Junho!$K$31</f>
        <v>0</v>
      </c>
      <c r="AC7" s="14">
        <f>[3]Junho!$K$32</f>
        <v>0</v>
      </c>
      <c r="AD7" s="14">
        <f>[3]Junho!$K$33</f>
        <v>0</v>
      </c>
      <c r="AE7" s="14">
        <f>[3]Junho!$K$34</f>
        <v>0</v>
      </c>
      <c r="AF7" s="25">
        <f t="shared" si="1"/>
        <v>29.999999999999996</v>
      </c>
      <c r="AG7" s="28">
        <f t="shared" si="2"/>
        <v>15.6</v>
      </c>
      <c r="AH7" s="107">
        <f t="shared" si="3"/>
        <v>21</v>
      </c>
    </row>
    <row r="8" spans="1:36" ht="17.100000000000001" customHeight="1" x14ac:dyDescent="0.2">
      <c r="A8" s="85" t="s">
        <v>55</v>
      </c>
      <c r="B8" s="14">
        <f>[4]Junho!$K$5</f>
        <v>0</v>
      </c>
      <c r="C8" s="14">
        <f>[4]Junho!$K$6</f>
        <v>0</v>
      </c>
      <c r="D8" s="14">
        <f>[4]Junho!$K$7</f>
        <v>0</v>
      </c>
      <c r="E8" s="14">
        <f>[4]Junho!$K$8</f>
        <v>0</v>
      </c>
      <c r="F8" s="14">
        <f>[4]Junho!$K$9</f>
        <v>4.5999999999999996</v>
      </c>
      <c r="G8" s="14">
        <f>[4]Junho!$K$10</f>
        <v>0.60000000000000009</v>
      </c>
      <c r="H8" s="14">
        <f>[4]Junho!$K$11</f>
        <v>0</v>
      </c>
      <c r="I8" s="14">
        <f>[4]Junho!$K$12</f>
        <v>0</v>
      </c>
      <c r="J8" s="14">
        <f>[4]Junho!$K$13</f>
        <v>3.4000000000000004</v>
      </c>
      <c r="K8" s="14">
        <f>[4]Junho!$K$14</f>
        <v>0</v>
      </c>
      <c r="L8" s="14">
        <f>[4]Junho!$K$15</f>
        <v>0</v>
      </c>
      <c r="M8" s="14">
        <f>[4]Junho!$K$16</f>
        <v>20.8</v>
      </c>
      <c r="N8" s="14">
        <f>[4]Junho!$K$17</f>
        <v>3.4000000000000004</v>
      </c>
      <c r="O8" s="14">
        <f>[4]Junho!$K$18</f>
        <v>0</v>
      </c>
      <c r="P8" s="14">
        <f>[4]Junho!$K$19</f>
        <v>0</v>
      </c>
      <c r="Q8" s="14">
        <f>[4]Junho!$K$20</f>
        <v>0</v>
      </c>
      <c r="R8" s="14">
        <f>[4]Junho!$K$21</f>
        <v>0</v>
      </c>
      <c r="S8" s="14">
        <f>[4]Junho!$K$22</f>
        <v>0</v>
      </c>
      <c r="T8" s="14">
        <f>[4]Junho!$K$23</f>
        <v>0</v>
      </c>
      <c r="U8" s="14">
        <f>[4]Junho!$K$24</f>
        <v>0</v>
      </c>
      <c r="V8" s="14">
        <f>[4]Junho!$K$25</f>
        <v>0</v>
      </c>
      <c r="W8" s="14">
        <f>[4]Junho!$K$26</f>
        <v>0</v>
      </c>
      <c r="X8" s="14">
        <f>[4]Junho!$K$27</f>
        <v>0</v>
      </c>
      <c r="Y8" s="14">
        <f>[4]Junho!$K$28</f>
        <v>0</v>
      </c>
      <c r="Z8" s="14">
        <f>[4]Junho!$K$29</f>
        <v>0</v>
      </c>
      <c r="AA8" s="14">
        <f>[4]Junho!$K$30</f>
        <v>0</v>
      </c>
      <c r="AB8" s="14">
        <f>[4]Junho!$K$31</f>
        <v>0</v>
      </c>
      <c r="AC8" s="14">
        <f>[4]Junho!$K$32</f>
        <v>0</v>
      </c>
      <c r="AD8" s="14">
        <f>[4]Junho!$K$33</f>
        <v>0</v>
      </c>
      <c r="AE8" s="14">
        <f>[4]Junho!$K$34</f>
        <v>0</v>
      </c>
      <c r="AF8" s="25">
        <f t="shared" si="1"/>
        <v>32.799999999999997</v>
      </c>
      <c r="AG8" s="28">
        <f t="shared" ref="AG8" si="4">MAX(B8:AE8)</f>
        <v>20.8</v>
      </c>
      <c r="AH8" s="107">
        <f t="shared" si="3"/>
        <v>25</v>
      </c>
    </row>
    <row r="9" spans="1:36" ht="17.100000000000001" customHeight="1" x14ac:dyDescent="0.2">
      <c r="A9" s="85" t="s">
        <v>48</v>
      </c>
      <c r="B9" s="14" t="str">
        <f>[5]Junho!$K$5</f>
        <v>*</v>
      </c>
      <c r="C9" s="14" t="str">
        <f>[5]Junho!$K$6</f>
        <v>*</v>
      </c>
      <c r="D9" s="14" t="str">
        <f>[5]Junho!$K$7</f>
        <v>*</v>
      </c>
      <c r="E9" s="14" t="str">
        <f>[5]Junho!$K$8</f>
        <v>*</v>
      </c>
      <c r="F9" s="14" t="str">
        <f>[5]Junho!$K$9</f>
        <v>*</v>
      </c>
      <c r="G9" s="14" t="str">
        <f>[5]Junho!$K$10</f>
        <v>*</v>
      </c>
      <c r="H9" s="14" t="str">
        <f>[5]Junho!$K$11</f>
        <v>*</v>
      </c>
      <c r="I9" s="14" t="str">
        <f>[5]Junho!$K$12</f>
        <v>*</v>
      </c>
      <c r="J9" s="14" t="str">
        <f>[5]Junho!$K$13</f>
        <v>*</v>
      </c>
      <c r="K9" s="14" t="str">
        <f>[5]Junho!$K$14</f>
        <v>*</v>
      </c>
      <c r="L9" s="14" t="str">
        <f>[5]Junho!$K$15</f>
        <v>*</v>
      </c>
      <c r="M9" s="14" t="str">
        <f>[5]Junho!$K$16</f>
        <v>*</v>
      </c>
      <c r="N9" s="14" t="str">
        <f>[5]Junho!$K$17</f>
        <v>*</v>
      </c>
      <c r="O9" s="14" t="str">
        <f>[5]Junho!$K$18</f>
        <v>*</v>
      </c>
      <c r="P9" s="14" t="str">
        <f>[5]Junho!$K$19</f>
        <v>*</v>
      </c>
      <c r="Q9" s="14" t="str">
        <f>[5]Junho!$K$20</f>
        <v>*</v>
      </c>
      <c r="R9" s="14" t="str">
        <f>[5]Junho!$K$21</f>
        <v>*</v>
      </c>
      <c r="S9" s="14" t="str">
        <f>[5]Junho!$K$22</f>
        <v>*</v>
      </c>
      <c r="T9" s="14" t="str">
        <f>[5]Junho!$K$23</f>
        <v>*</v>
      </c>
      <c r="U9" s="14" t="str">
        <f>[5]Junho!$K$24</f>
        <v>*</v>
      </c>
      <c r="V9" s="14" t="str">
        <f>[5]Junho!$K$25</f>
        <v>*</v>
      </c>
      <c r="W9" s="14" t="str">
        <f>[5]Junho!$K$26</f>
        <v>*</v>
      </c>
      <c r="X9" s="14" t="str">
        <f>[5]Junho!$K$27</f>
        <v>*</v>
      </c>
      <c r="Y9" s="14" t="str">
        <f>[5]Junho!$K$28</f>
        <v>*</v>
      </c>
      <c r="Z9" s="14" t="str">
        <f>[5]Junho!$K$29</f>
        <v>*</v>
      </c>
      <c r="AA9" s="14" t="str">
        <f>[5]Junho!$K$30</f>
        <v>*</v>
      </c>
      <c r="AB9" s="14" t="str">
        <f>[5]Junho!$K$31</f>
        <v>*</v>
      </c>
      <c r="AC9" s="14" t="str">
        <f>[5]Junho!$K$32</f>
        <v>*</v>
      </c>
      <c r="AD9" s="14" t="str">
        <f>[5]Junho!$K$33</f>
        <v>*</v>
      </c>
      <c r="AE9" s="14" t="str">
        <f>[5]Junho!$K$34</f>
        <v>*</v>
      </c>
      <c r="AF9" s="25" t="s">
        <v>135</v>
      </c>
      <c r="AG9" s="28" t="s">
        <v>135</v>
      </c>
      <c r="AH9" s="107" t="s">
        <v>135</v>
      </c>
    </row>
    <row r="10" spans="1:36" ht="17.100000000000001" customHeight="1" x14ac:dyDescent="0.2">
      <c r="A10" s="85" t="s">
        <v>2</v>
      </c>
      <c r="B10" s="14">
        <f>[6]Junho!$K$5</f>
        <v>0.2</v>
      </c>
      <c r="C10" s="14">
        <f>[6]Junho!$K$6</f>
        <v>0.2</v>
      </c>
      <c r="D10" s="14">
        <f>[6]Junho!$K$7</f>
        <v>0</v>
      </c>
      <c r="E10" s="14">
        <f>[6]Junho!$K$8</f>
        <v>0</v>
      </c>
      <c r="F10" s="14">
        <f>[6]Junho!$K$9</f>
        <v>0.8</v>
      </c>
      <c r="G10" s="14">
        <f>[6]Junho!$K$10</f>
        <v>0</v>
      </c>
      <c r="H10" s="14">
        <f>[6]Junho!$K$11</f>
        <v>0.2</v>
      </c>
      <c r="I10" s="14">
        <f>[6]Junho!$K$12</f>
        <v>0</v>
      </c>
      <c r="J10" s="14">
        <f>[6]Junho!$K$13</f>
        <v>34.200000000000003</v>
      </c>
      <c r="K10" s="14">
        <f>[6]Junho!$K$14</f>
        <v>0</v>
      </c>
      <c r="L10" s="14">
        <f>[6]Junho!$K$15</f>
        <v>0</v>
      </c>
      <c r="M10" s="14">
        <f>[6]Junho!$K$16</f>
        <v>5.0000000000000009</v>
      </c>
      <c r="N10" s="14">
        <f>[6]Junho!$K$17</f>
        <v>0</v>
      </c>
      <c r="O10" s="14">
        <f>[6]Junho!$K$18</f>
        <v>0.2</v>
      </c>
      <c r="P10" s="14">
        <f>[6]Junho!$K$19</f>
        <v>0</v>
      </c>
      <c r="Q10" s="14">
        <f>[6]Junho!$K$20</f>
        <v>0</v>
      </c>
      <c r="R10" s="14">
        <f>[6]Junho!$K$21</f>
        <v>0</v>
      </c>
      <c r="S10" s="14">
        <f>[6]Junho!$K$22</f>
        <v>0</v>
      </c>
      <c r="T10" s="14">
        <f>[6]Junho!$K$23</f>
        <v>5</v>
      </c>
      <c r="U10" s="14">
        <f>[6]Junho!$K$24</f>
        <v>0</v>
      </c>
      <c r="V10" s="14">
        <f>[6]Junho!$K$25</f>
        <v>0</v>
      </c>
      <c r="W10" s="14">
        <f>[6]Junho!$K$26</f>
        <v>0</v>
      </c>
      <c r="X10" s="14">
        <f>[6]Junho!$K$27</f>
        <v>0</v>
      </c>
      <c r="Y10" s="14">
        <f>[6]Junho!$K$28</f>
        <v>0</v>
      </c>
      <c r="Z10" s="14">
        <f>[6]Junho!$K$29</f>
        <v>0</v>
      </c>
      <c r="AA10" s="14">
        <f>[6]Junho!$K$30</f>
        <v>0</v>
      </c>
      <c r="AB10" s="14">
        <f>[6]Junho!$K$31</f>
        <v>0</v>
      </c>
      <c r="AC10" s="14">
        <f>[6]Junho!$K$32</f>
        <v>0</v>
      </c>
      <c r="AD10" s="14">
        <f>[6]Junho!$K$33</f>
        <v>0</v>
      </c>
      <c r="AE10" s="14">
        <f>[6]Junho!$K$34</f>
        <v>0</v>
      </c>
      <c r="AF10" s="25">
        <f t="shared" si="1"/>
        <v>45.800000000000004</v>
      </c>
      <c r="AG10" s="28">
        <f t="shared" si="2"/>
        <v>34.200000000000003</v>
      </c>
      <c r="AH10" s="107">
        <f t="shared" si="3"/>
        <v>22</v>
      </c>
    </row>
    <row r="11" spans="1:36" ht="17.100000000000001" customHeight="1" x14ac:dyDescent="0.2">
      <c r="A11" s="85" t="s">
        <v>3</v>
      </c>
      <c r="B11" s="14">
        <f>[7]Junho!$K$5</f>
        <v>0.2</v>
      </c>
      <c r="C11" s="14">
        <f>[7]Junho!$K$6</f>
        <v>0</v>
      </c>
      <c r="D11" s="14">
        <f>[7]Junho!$K$7</f>
        <v>0</v>
      </c>
      <c r="E11" s="14">
        <f>[7]Junho!$K$8</f>
        <v>0</v>
      </c>
      <c r="F11" s="14">
        <f>[7]Junho!$K$9</f>
        <v>0</v>
      </c>
      <c r="G11" s="14">
        <f>[7]Junho!$K$10</f>
        <v>0</v>
      </c>
      <c r="H11" s="14">
        <f>[7]Junho!$K$11</f>
        <v>0</v>
      </c>
      <c r="I11" s="14">
        <f>[7]Junho!$K$12</f>
        <v>0</v>
      </c>
      <c r="J11" s="14">
        <f>[7]Junho!$K$13</f>
        <v>1</v>
      </c>
      <c r="K11" s="14">
        <f>[7]Junho!$K$14</f>
        <v>0</v>
      </c>
      <c r="L11" s="14">
        <f>[7]Junho!$K$15</f>
        <v>0.2</v>
      </c>
      <c r="M11" s="14">
        <f>[7]Junho!$K$16</f>
        <v>0</v>
      </c>
      <c r="N11" s="14">
        <f>[7]Junho!$K$17</f>
        <v>0</v>
      </c>
      <c r="O11" s="14">
        <f>[7]Junho!$K$18</f>
        <v>0</v>
      </c>
      <c r="P11" s="14">
        <f>[7]Junho!$K$19</f>
        <v>0</v>
      </c>
      <c r="Q11" s="14">
        <f>[7]Junho!$K$20</f>
        <v>0</v>
      </c>
      <c r="R11" s="14">
        <f>[7]Junho!$K$21</f>
        <v>0</v>
      </c>
      <c r="S11" s="14">
        <f>[7]Junho!$K$22</f>
        <v>0</v>
      </c>
      <c r="T11" s="14">
        <f>[7]Junho!$K$23</f>
        <v>0</v>
      </c>
      <c r="U11" s="14">
        <f>[7]Junho!$K$24</f>
        <v>0</v>
      </c>
      <c r="V11" s="14">
        <f>[7]Junho!$K$25</f>
        <v>0</v>
      </c>
      <c r="W11" s="14">
        <f>[7]Junho!$K$26</f>
        <v>0</v>
      </c>
      <c r="X11" s="14">
        <f>[7]Junho!$K$27</f>
        <v>0</v>
      </c>
      <c r="Y11" s="14">
        <f>[7]Junho!$K$28</f>
        <v>0</v>
      </c>
      <c r="Z11" s="14">
        <f>[7]Junho!$K$29</f>
        <v>0</v>
      </c>
      <c r="AA11" s="14">
        <f>[7]Junho!$K$30</f>
        <v>0</v>
      </c>
      <c r="AB11" s="14">
        <f>[7]Junho!$K$31</f>
        <v>0</v>
      </c>
      <c r="AC11" s="14">
        <f>[7]Junho!$K$32</f>
        <v>0</v>
      </c>
      <c r="AD11" s="14">
        <f>[7]Junho!$K$33</f>
        <v>0</v>
      </c>
      <c r="AE11" s="14">
        <f>[7]Junho!$K$34</f>
        <v>0</v>
      </c>
      <c r="AF11" s="25">
        <f t="shared" si="1"/>
        <v>1.4</v>
      </c>
      <c r="AG11" s="28">
        <f t="shared" si="2"/>
        <v>1</v>
      </c>
      <c r="AH11" s="107">
        <f t="shared" si="3"/>
        <v>27</v>
      </c>
    </row>
    <row r="12" spans="1:36" ht="17.100000000000001" customHeight="1" x14ac:dyDescent="0.2">
      <c r="A12" s="85" t="s">
        <v>4</v>
      </c>
      <c r="B12" s="14">
        <f>[8]Junho!$K$5</f>
        <v>0</v>
      </c>
      <c r="C12" s="14">
        <f>[8]Junho!$K$6</f>
        <v>0</v>
      </c>
      <c r="D12" s="14">
        <f>[8]Junho!$K$7</f>
        <v>0</v>
      </c>
      <c r="E12" s="14">
        <f>[8]Junho!$K$8</f>
        <v>0</v>
      </c>
      <c r="F12" s="14">
        <f>[8]Junho!$K$9</f>
        <v>0</v>
      </c>
      <c r="G12" s="14">
        <f>[8]Junho!$K$10</f>
        <v>0</v>
      </c>
      <c r="H12" s="14">
        <f>[8]Junho!$K$11</f>
        <v>0</v>
      </c>
      <c r="I12" s="14">
        <f>[8]Junho!$K$12</f>
        <v>0</v>
      </c>
      <c r="J12" s="14">
        <f>[8]Junho!$K$13</f>
        <v>0</v>
      </c>
      <c r="K12" s="14">
        <f>[8]Junho!$K$14</f>
        <v>0</v>
      </c>
      <c r="L12" s="14">
        <f>[8]Junho!$K$15</f>
        <v>0</v>
      </c>
      <c r="M12" s="14">
        <f>[8]Junho!$K$16</f>
        <v>0</v>
      </c>
      <c r="N12" s="14">
        <f>[8]Junho!$K$17</f>
        <v>0</v>
      </c>
      <c r="O12" s="14">
        <f>[8]Junho!$K$18</f>
        <v>0</v>
      </c>
      <c r="P12" s="14">
        <f>[8]Junho!$K$19</f>
        <v>0</v>
      </c>
      <c r="Q12" s="14">
        <f>[8]Junho!$K$20</f>
        <v>0</v>
      </c>
      <c r="R12" s="14">
        <f>[8]Junho!$K$21</f>
        <v>0</v>
      </c>
      <c r="S12" s="14">
        <f>[8]Junho!$K$22</f>
        <v>0</v>
      </c>
      <c r="T12" s="14">
        <f>[8]Junho!$K$23</f>
        <v>0</v>
      </c>
      <c r="U12" s="14">
        <f>[8]Junho!$K$24</f>
        <v>0</v>
      </c>
      <c r="V12" s="14">
        <f>[8]Junho!$K$25</f>
        <v>0</v>
      </c>
      <c r="W12" s="14">
        <f>[8]Junho!$K$26</f>
        <v>0</v>
      </c>
      <c r="X12" s="14">
        <f>[8]Junho!$K$27</f>
        <v>0</v>
      </c>
      <c r="Y12" s="14" t="str">
        <f>[8]Junho!$K$28</f>
        <v>*</v>
      </c>
      <c r="Z12" s="14" t="str">
        <f>[8]Junho!$K$29</f>
        <v>*</v>
      </c>
      <c r="AA12" s="14" t="str">
        <f>[8]Junho!$K$30</f>
        <v>*</v>
      </c>
      <c r="AB12" s="14" t="str">
        <f>[8]Junho!$K$31</f>
        <v>*</v>
      </c>
      <c r="AC12" s="14" t="str">
        <f>[8]Junho!$K$32</f>
        <v>*</v>
      </c>
      <c r="AD12" s="14" t="str">
        <f>[8]Junho!$K$33</f>
        <v>*</v>
      </c>
      <c r="AE12" s="14" t="str">
        <f>[8]Junho!$K$34</f>
        <v>*</v>
      </c>
      <c r="AF12" s="25">
        <f t="shared" si="1"/>
        <v>0</v>
      </c>
      <c r="AG12" s="28">
        <f t="shared" si="2"/>
        <v>0</v>
      </c>
      <c r="AH12" s="107">
        <f t="shared" si="3"/>
        <v>23</v>
      </c>
    </row>
    <row r="13" spans="1:36" ht="17.100000000000001" customHeight="1" x14ac:dyDescent="0.2">
      <c r="A13" s="85" t="s">
        <v>5</v>
      </c>
      <c r="B13" s="14">
        <f>[9]Junho!$K$5</f>
        <v>0</v>
      </c>
      <c r="C13" s="14">
        <f>[9]Junho!$K$6</f>
        <v>0</v>
      </c>
      <c r="D13" s="14">
        <f>[9]Junho!$K$7</f>
        <v>0</v>
      </c>
      <c r="E13" s="14">
        <f>[9]Junho!$K$8</f>
        <v>0</v>
      </c>
      <c r="F13" s="14">
        <f>[9]Junho!$K$9</f>
        <v>0.2</v>
      </c>
      <c r="G13" s="14">
        <f>[9]Junho!$K$10</f>
        <v>0.2</v>
      </c>
      <c r="H13" s="14">
        <f>[9]Junho!$K$11</f>
        <v>0</v>
      </c>
      <c r="I13" s="14">
        <f>[9]Junho!$K$12</f>
        <v>0</v>
      </c>
      <c r="J13" s="14">
        <f>[9]Junho!$K$13</f>
        <v>52.599999999999994</v>
      </c>
      <c r="K13" s="14">
        <f>[9]Junho!$K$14</f>
        <v>0</v>
      </c>
      <c r="L13" s="14">
        <f>[9]Junho!$K$15</f>
        <v>0</v>
      </c>
      <c r="M13" s="14">
        <f>[9]Junho!$K$16</f>
        <v>13.799999999999999</v>
      </c>
      <c r="N13" s="14">
        <f>[9]Junho!$K$17</f>
        <v>0</v>
      </c>
      <c r="O13" s="14">
        <f>[9]Junho!$K$18</f>
        <v>0</v>
      </c>
      <c r="P13" s="14">
        <f>[9]Junho!$K$19</f>
        <v>0</v>
      </c>
      <c r="Q13" s="14">
        <f>[9]Junho!$K$20</f>
        <v>0</v>
      </c>
      <c r="R13" s="14">
        <f>[9]Junho!$K$21</f>
        <v>0</v>
      </c>
      <c r="S13" s="14">
        <f>[9]Junho!$K$22</f>
        <v>0</v>
      </c>
      <c r="T13" s="14">
        <f>[9]Junho!$K$23</f>
        <v>4.1999999999999993</v>
      </c>
      <c r="U13" s="14">
        <f>[9]Junho!$K$24</f>
        <v>0</v>
      </c>
      <c r="V13" s="14">
        <f>[9]Junho!$K$25</f>
        <v>0</v>
      </c>
      <c r="W13" s="14">
        <f>[9]Junho!$K$26</f>
        <v>0</v>
      </c>
      <c r="X13" s="14">
        <f>[9]Junho!$K$27</f>
        <v>0</v>
      </c>
      <c r="Y13" s="14">
        <f>[9]Junho!$K$28</f>
        <v>0</v>
      </c>
      <c r="Z13" s="14">
        <f>[9]Junho!$K$29</f>
        <v>0</v>
      </c>
      <c r="AA13" s="14">
        <f>[9]Junho!$K$30</f>
        <v>0</v>
      </c>
      <c r="AB13" s="14">
        <f>[9]Junho!$K$31</f>
        <v>0</v>
      </c>
      <c r="AC13" s="14">
        <f>[9]Junho!$K$32</f>
        <v>0</v>
      </c>
      <c r="AD13" s="14">
        <f>[9]Junho!$K$33</f>
        <v>0</v>
      </c>
      <c r="AE13" s="14">
        <f>[9]Junho!$K$34</f>
        <v>0</v>
      </c>
      <c r="AF13" s="25">
        <f t="shared" si="1"/>
        <v>71</v>
      </c>
      <c r="AG13" s="28">
        <f t="shared" si="2"/>
        <v>52.599999999999994</v>
      </c>
      <c r="AH13" s="107">
        <f t="shared" si="3"/>
        <v>25</v>
      </c>
    </row>
    <row r="14" spans="1:36" ht="17.100000000000001" customHeight="1" x14ac:dyDescent="0.2">
      <c r="A14" s="85" t="s">
        <v>50</v>
      </c>
      <c r="B14" s="14">
        <f>[10]Junho!$K$5</f>
        <v>0</v>
      </c>
      <c r="C14" s="14">
        <f>[10]Junho!$K$6</f>
        <v>0</v>
      </c>
      <c r="D14" s="14">
        <f>[10]Junho!$K$7</f>
        <v>0</v>
      </c>
      <c r="E14" s="14">
        <f>[10]Junho!$K$8</f>
        <v>0</v>
      </c>
      <c r="F14" s="14">
        <f>[10]Junho!$K$9</f>
        <v>0</v>
      </c>
      <c r="G14" s="14">
        <f>[10]Junho!$K$10</f>
        <v>0</v>
      </c>
      <c r="H14" s="14">
        <f>[10]Junho!$K$11</f>
        <v>0</v>
      </c>
      <c r="I14" s="14">
        <f>[10]Junho!$K$12</f>
        <v>0</v>
      </c>
      <c r="J14" s="14">
        <f>[10]Junho!$K$13</f>
        <v>5.2</v>
      </c>
      <c r="K14" s="14">
        <f>[10]Junho!$K$14</f>
        <v>0</v>
      </c>
      <c r="L14" s="14">
        <f>[10]Junho!$K$15</f>
        <v>0</v>
      </c>
      <c r="M14" s="14">
        <f>[10]Junho!$K$16</f>
        <v>4.8</v>
      </c>
      <c r="N14" s="14">
        <f>[10]Junho!$K$17</f>
        <v>0</v>
      </c>
      <c r="O14" s="14">
        <f>[10]Junho!$K$18</f>
        <v>0</v>
      </c>
      <c r="P14" s="14">
        <f>[10]Junho!$K$19</f>
        <v>0</v>
      </c>
      <c r="Q14" s="14">
        <f>[10]Junho!$K$20</f>
        <v>0</v>
      </c>
      <c r="R14" s="14">
        <f>[10]Junho!$K$21</f>
        <v>0</v>
      </c>
      <c r="S14" s="14">
        <f>[10]Junho!$K$22</f>
        <v>0</v>
      </c>
      <c r="T14" s="14">
        <f>[10]Junho!$K$23</f>
        <v>0</v>
      </c>
      <c r="U14" s="14">
        <f>[10]Junho!$K$24</f>
        <v>0.2</v>
      </c>
      <c r="V14" s="14">
        <f>[10]Junho!$K$25</f>
        <v>0</v>
      </c>
      <c r="W14" s="14">
        <f>[10]Junho!$K$26</f>
        <v>0</v>
      </c>
      <c r="X14" s="14">
        <f>[10]Junho!$K$27</f>
        <v>0</v>
      </c>
      <c r="Y14" s="14">
        <f>[10]Junho!$K$28</f>
        <v>0</v>
      </c>
      <c r="Z14" s="14">
        <f>[10]Junho!$K$29</f>
        <v>0</v>
      </c>
      <c r="AA14" s="14">
        <f>[10]Junho!$K$30</f>
        <v>0</v>
      </c>
      <c r="AB14" s="14">
        <f>[10]Junho!$K$31</f>
        <v>0</v>
      </c>
      <c r="AC14" s="14">
        <f>[10]Junho!$K$32</f>
        <v>0</v>
      </c>
      <c r="AD14" s="14">
        <f>[10]Junho!$K$33</f>
        <v>0</v>
      </c>
      <c r="AE14" s="14">
        <f>[10]Junho!$K$34</f>
        <v>0</v>
      </c>
      <c r="AF14" s="25">
        <f t="shared" si="1"/>
        <v>10.199999999999999</v>
      </c>
      <c r="AG14" s="28">
        <f t="shared" si="2"/>
        <v>5.2</v>
      </c>
      <c r="AH14" s="107">
        <f t="shared" si="3"/>
        <v>27</v>
      </c>
    </row>
    <row r="15" spans="1:36" ht="17.100000000000001" customHeight="1" x14ac:dyDescent="0.2">
      <c r="A15" s="85" t="s">
        <v>6</v>
      </c>
      <c r="B15" s="14">
        <f>[11]Junho!$K$5</f>
        <v>0</v>
      </c>
      <c r="C15" s="14">
        <f>[11]Junho!$K$6</f>
        <v>0</v>
      </c>
      <c r="D15" s="14">
        <f>[11]Junho!$K$7</f>
        <v>0</v>
      </c>
      <c r="E15" s="14">
        <f>[11]Junho!$K$8</f>
        <v>0</v>
      </c>
      <c r="F15" s="14">
        <f>[11]Junho!$K$9</f>
        <v>0</v>
      </c>
      <c r="G15" s="14">
        <f>[11]Junho!$K$10</f>
        <v>0</v>
      </c>
      <c r="H15" s="14">
        <f>[11]Junho!$K$11</f>
        <v>0</v>
      </c>
      <c r="I15" s="14">
        <f>[11]Junho!$K$12</f>
        <v>0</v>
      </c>
      <c r="J15" s="14">
        <f>[11]Junho!$K$13</f>
        <v>22.999999999999996</v>
      </c>
      <c r="K15" s="14">
        <f>[11]Junho!$K$14</f>
        <v>0</v>
      </c>
      <c r="L15" s="14">
        <f>[11]Junho!$K$15</f>
        <v>0.2</v>
      </c>
      <c r="M15" s="14">
        <f>[11]Junho!$K$16</f>
        <v>2</v>
      </c>
      <c r="N15" s="14">
        <f>[11]Junho!$K$17</f>
        <v>0.2</v>
      </c>
      <c r="O15" s="14">
        <f>[11]Junho!$K$18</f>
        <v>0</v>
      </c>
      <c r="P15" s="14">
        <f>[11]Junho!$K$19</f>
        <v>0</v>
      </c>
      <c r="Q15" s="14">
        <f>[11]Junho!$K$20</f>
        <v>0.2</v>
      </c>
      <c r="R15" s="14">
        <f>[11]Junho!$K$21</f>
        <v>0</v>
      </c>
      <c r="S15" s="14">
        <f>[11]Junho!$K$22</f>
        <v>0</v>
      </c>
      <c r="T15" s="14">
        <f>[11]Junho!$K$23</f>
        <v>0</v>
      </c>
      <c r="U15" s="14">
        <f>[11]Junho!$K$24</f>
        <v>0.60000000000000009</v>
      </c>
      <c r="V15" s="14">
        <f>[11]Junho!$K$25</f>
        <v>0</v>
      </c>
      <c r="W15" s="14">
        <f>[11]Junho!$K$26</f>
        <v>0</v>
      </c>
      <c r="X15" s="14">
        <f>[11]Junho!$K$27</f>
        <v>0</v>
      </c>
      <c r="Y15" s="14">
        <f>[11]Junho!$K$28</f>
        <v>0</v>
      </c>
      <c r="Z15" s="14">
        <f>[11]Junho!$K$29</f>
        <v>0</v>
      </c>
      <c r="AA15" s="14">
        <f>[11]Junho!$K$30</f>
        <v>0</v>
      </c>
      <c r="AB15" s="14">
        <f>[11]Junho!$K$31</f>
        <v>0</v>
      </c>
      <c r="AC15" s="14">
        <f>[11]Junho!$K$32</f>
        <v>0</v>
      </c>
      <c r="AD15" s="14">
        <f>[11]Junho!$K$33</f>
        <v>0</v>
      </c>
      <c r="AE15" s="14">
        <f>[11]Junho!$K$34</f>
        <v>0</v>
      </c>
      <c r="AF15" s="25">
        <f t="shared" si="1"/>
        <v>26.199999999999996</v>
      </c>
      <c r="AG15" s="28">
        <f t="shared" si="2"/>
        <v>22.999999999999996</v>
      </c>
      <c r="AH15" s="107">
        <f t="shared" si="3"/>
        <v>24</v>
      </c>
    </row>
    <row r="16" spans="1:36" ht="17.100000000000001" customHeight="1" x14ac:dyDescent="0.2">
      <c r="A16" s="85" t="s">
        <v>7</v>
      </c>
      <c r="B16" s="14">
        <f>[12]Junho!$K$5</f>
        <v>0.2</v>
      </c>
      <c r="C16" s="14">
        <f>[12]Junho!$K$6</f>
        <v>0</v>
      </c>
      <c r="D16" s="14">
        <f>[12]Junho!$K$7</f>
        <v>0.1</v>
      </c>
      <c r="E16" s="14">
        <f>[12]Junho!$K$8</f>
        <v>0</v>
      </c>
      <c r="F16" s="14">
        <f>[12]Junho!$K$9</f>
        <v>0</v>
      </c>
      <c r="G16" s="14">
        <f>[12]Junho!$K$10</f>
        <v>16.5</v>
      </c>
      <c r="H16" s="14">
        <f>[12]Junho!$K$11</f>
        <v>0.1</v>
      </c>
      <c r="I16" s="14">
        <f>[12]Junho!$K$12</f>
        <v>12.3</v>
      </c>
      <c r="J16" s="14">
        <f>[12]Junho!$K$13</f>
        <v>0</v>
      </c>
      <c r="K16" s="14">
        <f>[12]Junho!$K$14</f>
        <v>0</v>
      </c>
      <c r="L16" s="14">
        <f>[12]Junho!$K$15</f>
        <v>0</v>
      </c>
      <c r="M16" s="14">
        <f>[12]Junho!$K$16</f>
        <v>0</v>
      </c>
      <c r="N16" s="14">
        <f>[12]Junho!$K$17</f>
        <v>0</v>
      </c>
      <c r="O16" s="14">
        <f>[12]Junho!$K$18</f>
        <v>0.2</v>
      </c>
      <c r="P16" s="14">
        <f>[12]Junho!$K$19</f>
        <v>0.2</v>
      </c>
      <c r="Q16" s="14">
        <f>[12]Junho!$K$20</f>
        <v>0</v>
      </c>
      <c r="R16" s="14">
        <f>[12]Junho!$K$21</f>
        <v>0.4</v>
      </c>
      <c r="S16" s="14">
        <f>[12]Junho!$K$22</f>
        <v>0</v>
      </c>
      <c r="T16" s="14">
        <f>[12]Junho!$K$23</f>
        <v>0.4</v>
      </c>
      <c r="U16" s="14">
        <f>[12]Junho!$K$24</f>
        <v>0</v>
      </c>
      <c r="V16" s="14">
        <f>[12]Junho!$K$25</f>
        <v>0</v>
      </c>
      <c r="W16" s="14">
        <f>[12]Junho!$K$26</f>
        <v>0</v>
      </c>
      <c r="X16" s="14">
        <f>[12]Junho!$K$27</f>
        <v>0</v>
      </c>
      <c r="Y16" s="14">
        <f>[12]Junho!$K$28</f>
        <v>0</v>
      </c>
      <c r="Z16" s="14">
        <f>[12]Junho!$K$29</f>
        <v>0</v>
      </c>
      <c r="AA16" s="14">
        <f>[12]Junho!$K$30</f>
        <v>0</v>
      </c>
      <c r="AB16" s="14">
        <f>[12]Junho!$K$31</f>
        <v>0</v>
      </c>
      <c r="AC16" s="14">
        <f>[12]Junho!$K$32</f>
        <v>0</v>
      </c>
      <c r="AD16" s="14">
        <f>[12]Junho!$K$33</f>
        <v>0</v>
      </c>
      <c r="AE16" s="14">
        <f>[12]Junho!$K$34</f>
        <v>0</v>
      </c>
      <c r="AF16" s="25">
        <f t="shared" si="1"/>
        <v>30.4</v>
      </c>
      <c r="AG16" s="28">
        <f t="shared" si="2"/>
        <v>16.5</v>
      </c>
      <c r="AH16" s="107">
        <f t="shared" si="3"/>
        <v>21</v>
      </c>
      <c r="AJ16" s="30" t="s">
        <v>54</v>
      </c>
    </row>
    <row r="17" spans="1:35" ht="17.100000000000001" customHeight="1" x14ac:dyDescent="0.2">
      <c r="A17" s="85" t="s">
        <v>8</v>
      </c>
      <c r="B17" s="14">
        <f>[13]Junho!$K$5</f>
        <v>0.2</v>
      </c>
      <c r="C17" s="14">
        <f>[13]Junho!$K$6</f>
        <v>0</v>
      </c>
      <c r="D17" s="14">
        <f>[13]Junho!$K$7</f>
        <v>0</v>
      </c>
      <c r="E17" s="14">
        <f>[13]Junho!$K$8</f>
        <v>0</v>
      </c>
      <c r="F17" s="14">
        <f>[13]Junho!$K$9</f>
        <v>4.4000000000000004</v>
      </c>
      <c r="G17" s="14">
        <f>[13]Junho!$K$10</f>
        <v>7.4</v>
      </c>
      <c r="H17" s="14">
        <f>[13]Junho!$K$11</f>
        <v>0</v>
      </c>
      <c r="I17" s="14">
        <f>[13]Junho!$K$12</f>
        <v>26.400000000000002</v>
      </c>
      <c r="J17" s="14">
        <f>[13]Junho!$K$13</f>
        <v>0</v>
      </c>
      <c r="K17" s="14">
        <f>[13]Junho!$K$14</f>
        <v>0</v>
      </c>
      <c r="L17" s="14">
        <f>[13]Junho!$K$15</f>
        <v>0</v>
      </c>
      <c r="M17" s="14">
        <f>[13]Junho!$K$16</f>
        <v>1.4000000000000001</v>
      </c>
      <c r="N17" s="14">
        <f>[13]Junho!$K$17</f>
        <v>32.800000000000004</v>
      </c>
      <c r="O17" s="14">
        <f>[13]Junho!$K$18</f>
        <v>0.4</v>
      </c>
      <c r="P17" s="14">
        <f>[13]Junho!$K$19</f>
        <v>0.2</v>
      </c>
      <c r="Q17" s="14">
        <f>[13]Junho!$K$20</f>
        <v>0</v>
      </c>
      <c r="R17" s="14">
        <f>[13]Junho!$K$21</f>
        <v>0</v>
      </c>
      <c r="S17" s="14">
        <f>[13]Junho!$K$22</f>
        <v>0</v>
      </c>
      <c r="T17" s="14">
        <f>[13]Junho!$K$23</f>
        <v>16.599999999999998</v>
      </c>
      <c r="U17" s="14">
        <f>[13]Junho!$K$24</f>
        <v>0</v>
      </c>
      <c r="V17" s="14">
        <f>[13]Junho!$K$25</f>
        <v>0</v>
      </c>
      <c r="W17" s="14">
        <f>[13]Junho!$K$26</f>
        <v>0.2</v>
      </c>
      <c r="X17" s="14">
        <f>[13]Junho!$K$27</f>
        <v>0</v>
      </c>
      <c r="Y17" s="14">
        <f>[13]Junho!$K$28</f>
        <v>0</v>
      </c>
      <c r="Z17" s="14">
        <f>[13]Junho!$K$29</f>
        <v>0</v>
      </c>
      <c r="AA17" s="14">
        <f>[13]Junho!$K$30</f>
        <v>0</v>
      </c>
      <c r="AB17" s="14">
        <f>[13]Junho!$K$31</f>
        <v>0</v>
      </c>
      <c r="AC17" s="14">
        <f>[13]Junho!$K$32</f>
        <v>0</v>
      </c>
      <c r="AD17" s="14">
        <f>[13]Junho!$K$33</f>
        <v>0</v>
      </c>
      <c r="AE17" s="14">
        <f>[13]Junho!$K$34</f>
        <v>0</v>
      </c>
      <c r="AF17" s="25">
        <f t="shared" si="1"/>
        <v>90.000000000000014</v>
      </c>
      <c r="AG17" s="28">
        <f t="shared" si="2"/>
        <v>32.800000000000004</v>
      </c>
      <c r="AH17" s="107">
        <f t="shared" si="3"/>
        <v>20</v>
      </c>
    </row>
    <row r="18" spans="1:35" ht="17.100000000000001" customHeight="1" x14ac:dyDescent="0.2">
      <c r="A18" s="85" t="s">
        <v>9</v>
      </c>
      <c r="B18" s="14">
        <f>[14]Junho!$K$5</f>
        <v>0.2</v>
      </c>
      <c r="C18" s="14">
        <f>[14]Junho!$K$6</f>
        <v>0</v>
      </c>
      <c r="D18" s="14">
        <f>[14]Junho!$K$7</f>
        <v>0</v>
      </c>
      <c r="E18" s="14">
        <f>[14]Junho!$K$8</f>
        <v>0</v>
      </c>
      <c r="F18" s="14">
        <f>[14]Junho!$K$9</f>
        <v>0</v>
      </c>
      <c r="G18" s="14">
        <f>[14]Junho!$K$10</f>
        <v>5</v>
      </c>
      <c r="H18" s="14">
        <f>[14]Junho!$K$11</f>
        <v>0</v>
      </c>
      <c r="I18" s="14">
        <f>[14]Junho!$K$12</f>
        <v>19</v>
      </c>
      <c r="J18" s="14">
        <f>[14]Junho!$K$13</f>
        <v>8.7999999999999989</v>
      </c>
      <c r="K18" s="14">
        <f>[14]Junho!$K$14</f>
        <v>0</v>
      </c>
      <c r="L18" s="14">
        <f>[14]Junho!$K$15</f>
        <v>0</v>
      </c>
      <c r="M18" s="14">
        <f>[14]Junho!$K$16</f>
        <v>35.400000000000013</v>
      </c>
      <c r="N18" s="14">
        <f>[14]Junho!$K$17</f>
        <v>7.2</v>
      </c>
      <c r="O18" s="14">
        <f>[14]Junho!$K$18</f>
        <v>0.2</v>
      </c>
      <c r="P18" s="14">
        <f>[14]Junho!$K$19</f>
        <v>0</v>
      </c>
      <c r="Q18" s="14">
        <f>[14]Junho!$K$20</f>
        <v>0</v>
      </c>
      <c r="R18" s="14">
        <f>[14]Junho!$K$21</f>
        <v>0</v>
      </c>
      <c r="S18" s="14">
        <f>[14]Junho!$K$22</f>
        <v>0</v>
      </c>
      <c r="T18" s="14">
        <f>[14]Junho!$K$23</f>
        <v>4.0000000000000009</v>
      </c>
      <c r="U18" s="14">
        <f>[14]Junho!$K$24</f>
        <v>0</v>
      </c>
      <c r="V18" s="14">
        <f>[14]Junho!$K$25</f>
        <v>0</v>
      </c>
      <c r="W18" s="14">
        <f>[14]Junho!$K$26</f>
        <v>0</v>
      </c>
      <c r="X18" s="14">
        <f>[14]Junho!$K$27</f>
        <v>0</v>
      </c>
      <c r="Y18" s="14">
        <f>[14]Junho!$K$28</f>
        <v>0</v>
      </c>
      <c r="Z18" s="14">
        <f>[14]Junho!$K$29</f>
        <v>0</v>
      </c>
      <c r="AA18" s="14">
        <f>[14]Junho!$K$30</f>
        <v>0</v>
      </c>
      <c r="AB18" s="14">
        <f>[14]Junho!$K$31</f>
        <v>0</v>
      </c>
      <c r="AC18" s="14">
        <f>[14]Junho!$K$32</f>
        <v>0</v>
      </c>
      <c r="AD18" s="14" t="str">
        <f>[14]Junho!$K$33</f>
        <v>*</v>
      </c>
      <c r="AE18" s="14" t="str">
        <f>[14]Junho!$K$34</f>
        <v>*</v>
      </c>
      <c r="AF18" s="25">
        <f t="shared" si="1"/>
        <v>79.800000000000011</v>
      </c>
      <c r="AG18" s="28">
        <f t="shared" si="2"/>
        <v>35.400000000000013</v>
      </c>
      <c r="AH18" s="107">
        <f t="shared" si="3"/>
        <v>20</v>
      </c>
    </row>
    <row r="19" spans="1:35" ht="17.100000000000001" customHeight="1" x14ac:dyDescent="0.2">
      <c r="A19" s="85" t="s">
        <v>49</v>
      </c>
      <c r="B19" s="14">
        <f>[15]Junho!$K$5</f>
        <v>0.4</v>
      </c>
      <c r="C19" s="14">
        <f>[15]Junho!$K$6</f>
        <v>0.2</v>
      </c>
      <c r="D19" s="14">
        <f>[15]Junho!$K$7</f>
        <v>0</v>
      </c>
      <c r="E19" s="14">
        <f>[15]Junho!$K$8</f>
        <v>0</v>
      </c>
      <c r="F19" s="14">
        <f>[15]Junho!$K$9</f>
        <v>0</v>
      </c>
      <c r="G19" s="14">
        <f>[15]Junho!$K$10</f>
        <v>0</v>
      </c>
      <c r="H19" s="14">
        <f>[15]Junho!$K$11</f>
        <v>0.2</v>
      </c>
      <c r="I19" s="14">
        <f>[15]Junho!$K$12</f>
        <v>28.8</v>
      </c>
      <c r="J19" s="14">
        <f>[15]Junho!$K$13</f>
        <v>0.60000000000000009</v>
      </c>
      <c r="K19" s="14">
        <f>[15]Junho!$K$14</f>
        <v>0.2</v>
      </c>
      <c r="L19" s="14">
        <f>[15]Junho!$K$15</f>
        <v>0</v>
      </c>
      <c r="M19" s="14">
        <f>[15]Junho!$K$16</f>
        <v>4</v>
      </c>
      <c r="N19" s="14">
        <f>[15]Junho!$K$17</f>
        <v>0.60000000000000009</v>
      </c>
      <c r="O19" s="14">
        <f>[15]Junho!$K$18</f>
        <v>0</v>
      </c>
      <c r="P19" s="14">
        <f>[15]Junho!$K$19</f>
        <v>0.2</v>
      </c>
      <c r="Q19" s="14">
        <f>[15]Junho!$K$20</f>
        <v>0</v>
      </c>
      <c r="R19" s="14">
        <f>[15]Junho!$K$21</f>
        <v>0</v>
      </c>
      <c r="S19" s="14">
        <f>[15]Junho!$K$22</f>
        <v>0</v>
      </c>
      <c r="T19" s="14">
        <f>[15]Junho!$K$23</f>
        <v>14.799999999999997</v>
      </c>
      <c r="U19" s="14">
        <f>[15]Junho!$K$24</f>
        <v>0.60000000000000009</v>
      </c>
      <c r="V19" s="14">
        <f>[15]Junho!$K$25</f>
        <v>0</v>
      </c>
      <c r="W19" s="14">
        <f>[15]Junho!$K$26</f>
        <v>0</v>
      </c>
      <c r="X19" s="14">
        <f>[15]Junho!$K$27</f>
        <v>0</v>
      </c>
      <c r="Y19" s="14">
        <f>[15]Junho!$K$28</f>
        <v>0</v>
      </c>
      <c r="Z19" s="14">
        <f>[15]Junho!$K$29</f>
        <v>0</v>
      </c>
      <c r="AA19" s="14">
        <f>[15]Junho!$K$30</f>
        <v>0</v>
      </c>
      <c r="AB19" s="14">
        <f>[15]Junho!$K$31</f>
        <v>0</v>
      </c>
      <c r="AC19" s="14">
        <f>[15]Junho!$K$32</f>
        <v>0</v>
      </c>
      <c r="AD19" s="14">
        <f>[15]Junho!$K$33</f>
        <v>0</v>
      </c>
      <c r="AE19" s="14">
        <f>[15]Junho!$K$34</f>
        <v>0</v>
      </c>
      <c r="AF19" s="25">
        <f t="shared" si="1"/>
        <v>50.600000000000009</v>
      </c>
      <c r="AG19" s="28">
        <f t="shared" si="2"/>
        <v>28.8</v>
      </c>
      <c r="AH19" s="107">
        <f t="shared" si="3"/>
        <v>19</v>
      </c>
      <c r="AI19" s="30" t="s">
        <v>54</v>
      </c>
    </row>
    <row r="20" spans="1:35" ht="17.100000000000001" customHeight="1" x14ac:dyDescent="0.2">
      <c r="A20" s="85" t="s">
        <v>10</v>
      </c>
      <c r="B20" s="14">
        <f>[16]Junho!$K$5</f>
        <v>0.4</v>
      </c>
      <c r="C20" s="14">
        <f>[16]Junho!$K$6</f>
        <v>0</v>
      </c>
      <c r="D20" s="14">
        <f>[16]Junho!$K$7</f>
        <v>0.2</v>
      </c>
      <c r="E20" s="14">
        <f>[16]Junho!$K$8</f>
        <v>0</v>
      </c>
      <c r="F20" s="14">
        <f>[16]Junho!$K$9</f>
        <v>0</v>
      </c>
      <c r="G20" s="14">
        <f>[16]Junho!$K$10</f>
        <v>1.2</v>
      </c>
      <c r="H20" s="14">
        <f>[16]Junho!$K$11</f>
        <v>0.2</v>
      </c>
      <c r="I20" s="14">
        <f>[16]Junho!$K$12</f>
        <v>19.000000000000004</v>
      </c>
      <c r="J20" s="14">
        <f>[16]Junho!$K$13</f>
        <v>0.4</v>
      </c>
      <c r="K20" s="14">
        <f>[16]Junho!$K$14</f>
        <v>0</v>
      </c>
      <c r="L20" s="14">
        <f>[16]Junho!$K$15</f>
        <v>0</v>
      </c>
      <c r="M20" s="14">
        <f>[16]Junho!$K$16</f>
        <v>12.6</v>
      </c>
      <c r="N20" s="14">
        <f>[16]Junho!$K$17</f>
        <v>51.000000000000007</v>
      </c>
      <c r="O20" s="14">
        <f>[16]Junho!$K$18</f>
        <v>0.2</v>
      </c>
      <c r="P20" s="14">
        <f>[16]Junho!$K$19</f>
        <v>0.2</v>
      </c>
      <c r="Q20" s="14">
        <f>[16]Junho!$K$20</f>
        <v>0</v>
      </c>
      <c r="R20" s="14">
        <f>[16]Junho!$K$21</f>
        <v>0</v>
      </c>
      <c r="S20" s="14">
        <f>[16]Junho!$K$22</f>
        <v>0</v>
      </c>
      <c r="T20" s="14">
        <f>[16]Junho!$K$23</f>
        <v>17</v>
      </c>
      <c r="U20" s="14">
        <f>[16]Junho!$K$24</f>
        <v>0</v>
      </c>
      <c r="V20" s="14">
        <f>[16]Junho!$K$25</f>
        <v>0</v>
      </c>
      <c r="W20" s="14">
        <f>[16]Junho!$K$26</f>
        <v>0</v>
      </c>
      <c r="X20" s="14">
        <f>[16]Junho!$K$27</f>
        <v>0</v>
      </c>
      <c r="Y20" s="14">
        <f>[16]Junho!$K$28</f>
        <v>0</v>
      </c>
      <c r="Z20" s="14">
        <f>[16]Junho!$K$29</f>
        <v>0</v>
      </c>
      <c r="AA20" s="14">
        <f>[16]Junho!$K$30</f>
        <v>0</v>
      </c>
      <c r="AB20" s="14">
        <f>[16]Junho!$K$31</f>
        <v>0</v>
      </c>
      <c r="AC20" s="14">
        <f>[16]Junho!$K$32</f>
        <v>0</v>
      </c>
      <c r="AD20" s="14">
        <f>[16]Junho!$K$33</f>
        <v>0</v>
      </c>
      <c r="AE20" s="14">
        <f>[16]Junho!$K$34</f>
        <v>0</v>
      </c>
      <c r="AF20" s="25">
        <f t="shared" si="1"/>
        <v>102.4</v>
      </c>
      <c r="AG20" s="28">
        <f t="shared" si="2"/>
        <v>51.000000000000007</v>
      </c>
      <c r="AH20" s="107">
        <f t="shared" si="3"/>
        <v>19</v>
      </c>
    </row>
    <row r="21" spans="1:35" ht="17.100000000000001" customHeight="1" x14ac:dyDescent="0.2">
      <c r="A21" s="85" t="s">
        <v>11</v>
      </c>
      <c r="B21" s="14">
        <f>[17]Junho!$K$5</f>
        <v>0.2</v>
      </c>
      <c r="C21" s="14">
        <f>[17]Junho!$K$6</f>
        <v>0</v>
      </c>
      <c r="D21" s="14">
        <f>[17]Junho!$K$7</f>
        <v>0.2</v>
      </c>
      <c r="E21" s="14">
        <f>[17]Junho!$K$8</f>
        <v>0</v>
      </c>
      <c r="F21" s="14">
        <f>[17]Junho!$K$9</f>
        <v>0</v>
      </c>
      <c r="G21" s="14">
        <f>[17]Junho!$K$10</f>
        <v>8.6000000000000014</v>
      </c>
      <c r="H21" s="14">
        <f>[17]Junho!$K$11</f>
        <v>0.2</v>
      </c>
      <c r="I21" s="14">
        <f>[17]Junho!$K$12</f>
        <v>41</v>
      </c>
      <c r="J21" s="14">
        <f>[17]Junho!$K$13</f>
        <v>0.2</v>
      </c>
      <c r="K21" s="14">
        <f>[17]Junho!$K$14</f>
        <v>0.2</v>
      </c>
      <c r="L21" s="14">
        <f>[17]Junho!$K$15</f>
        <v>0</v>
      </c>
      <c r="M21" s="14">
        <f>[17]Junho!$K$16</f>
        <v>5.4</v>
      </c>
      <c r="N21" s="14">
        <f>[17]Junho!$K$17</f>
        <v>2.4</v>
      </c>
      <c r="O21" s="14">
        <f>[17]Junho!$K$18</f>
        <v>0</v>
      </c>
      <c r="P21" s="14">
        <f>[17]Junho!$K$19</f>
        <v>0</v>
      </c>
      <c r="Q21" s="14">
        <f>[17]Junho!$K$20</f>
        <v>0</v>
      </c>
      <c r="R21" s="14">
        <f>[17]Junho!$K$21</f>
        <v>0.2</v>
      </c>
      <c r="S21" s="14">
        <f>[17]Junho!$K$22</f>
        <v>0</v>
      </c>
      <c r="T21" s="14">
        <f>[17]Junho!$K$23</f>
        <v>10.799999999999999</v>
      </c>
      <c r="U21" s="14">
        <f>[17]Junho!$K$24</f>
        <v>0</v>
      </c>
      <c r="V21" s="14">
        <f>[17]Junho!$K$25</f>
        <v>0</v>
      </c>
      <c r="W21" s="14">
        <f>[17]Junho!$K$26</f>
        <v>0.2</v>
      </c>
      <c r="X21" s="14">
        <f>[17]Junho!$K$27</f>
        <v>0</v>
      </c>
      <c r="Y21" s="14">
        <f>[17]Junho!$K$28</f>
        <v>0</v>
      </c>
      <c r="Z21" s="14">
        <f>[17]Junho!$K$29</f>
        <v>0</v>
      </c>
      <c r="AA21" s="14">
        <f>[17]Junho!$K$30</f>
        <v>0</v>
      </c>
      <c r="AB21" s="14">
        <f>[17]Junho!$K$31</f>
        <v>0</v>
      </c>
      <c r="AC21" s="14">
        <f>[17]Junho!$K$32</f>
        <v>0</v>
      </c>
      <c r="AD21" s="14">
        <f>[17]Junho!$K$33</f>
        <v>0</v>
      </c>
      <c r="AE21" s="14">
        <f>[17]Junho!$K$34</f>
        <v>0</v>
      </c>
      <c r="AF21" s="25">
        <f t="shared" si="1"/>
        <v>69.600000000000009</v>
      </c>
      <c r="AG21" s="28">
        <f t="shared" si="2"/>
        <v>41</v>
      </c>
      <c r="AH21" s="107">
        <f t="shared" si="3"/>
        <v>18</v>
      </c>
    </row>
    <row r="22" spans="1:35" ht="17.100000000000001" customHeight="1" x14ac:dyDescent="0.2">
      <c r="A22" s="85" t="s">
        <v>12</v>
      </c>
      <c r="B22" s="14" t="str">
        <f>[18]Junho!$K$5</f>
        <v>*</v>
      </c>
      <c r="C22" s="14" t="str">
        <f>[18]Junho!$K$6</f>
        <v>*</v>
      </c>
      <c r="D22" s="14" t="str">
        <f>[18]Junho!$K$7</f>
        <v>*</v>
      </c>
      <c r="E22" s="14" t="str">
        <f>[18]Junho!$K$8</f>
        <v>*</v>
      </c>
      <c r="F22" s="14" t="str">
        <f>[18]Junho!$K$9</f>
        <v>*</v>
      </c>
      <c r="G22" s="14" t="str">
        <f>[18]Junho!$K$10</f>
        <v>*</v>
      </c>
      <c r="H22" s="14" t="str">
        <f>[18]Junho!$K$11</f>
        <v>*</v>
      </c>
      <c r="I22" s="14" t="str">
        <f>[18]Junho!$K$12</f>
        <v>*</v>
      </c>
      <c r="J22" s="14" t="str">
        <f>[18]Junho!$K$13</f>
        <v>*</v>
      </c>
      <c r="K22" s="14">
        <f>[18]Junho!$K$14</f>
        <v>0</v>
      </c>
      <c r="L22" s="14">
        <f>[18]Junho!$K$15</f>
        <v>0.2</v>
      </c>
      <c r="M22" s="14">
        <f>[18]Junho!$K$16</f>
        <v>6.0000000000000009</v>
      </c>
      <c r="N22" s="14">
        <f>[18]Junho!$K$17</f>
        <v>0.2</v>
      </c>
      <c r="O22" s="14">
        <f>[18]Junho!$K$18</f>
        <v>0</v>
      </c>
      <c r="P22" s="14">
        <f>[18]Junho!$K$19</f>
        <v>0</v>
      </c>
      <c r="Q22" s="14">
        <f>[18]Junho!$K$20</f>
        <v>0</v>
      </c>
      <c r="R22" s="14">
        <f>[18]Junho!$K$21</f>
        <v>0</v>
      </c>
      <c r="S22" s="14">
        <f>[18]Junho!$K$22</f>
        <v>0</v>
      </c>
      <c r="T22" s="14">
        <f>[18]Junho!$K$23</f>
        <v>8.7999999999999989</v>
      </c>
      <c r="U22" s="14">
        <f>[18]Junho!$K$24</f>
        <v>0</v>
      </c>
      <c r="V22" s="14">
        <f>[18]Junho!$K$25</f>
        <v>0.2</v>
      </c>
      <c r="W22" s="14">
        <f>[18]Junho!$K$26</f>
        <v>0</v>
      </c>
      <c r="X22" s="14">
        <f>[18]Junho!$K$27</f>
        <v>0</v>
      </c>
      <c r="Y22" s="14">
        <f>[18]Junho!$K$28</f>
        <v>0</v>
      </c>
      <c r="Z22" s="14">
        <f>[18]Junho!$K$29</f>
        <v>0</v>
      </c>
      <c r="AA22" s="14">
        <f>[18]Junho!$K$30</f>
        <v>0</v>
      </c>
      <c r="AB22" s="14">
        <f>[18]Junho!$K$31</f>
        <v>0</v>
      </c>
      <c r="AC22" s="14">
        <f>[18]Junho!$K$32</f>
        <v>0</v>
      </c>
      <c r="AD22" s="14">
        <f>[18]Junho!$K$33</f>
        <v>0</v>
      </c>
      <c r="AE22" s="14">
        <f>[18]Junho!$K$34</f>
        <v>0</v>
      </c>
      <c r="AF22" s="25">
        <f t="shared" si="1"/>
        <v>15.399999999999999</v>
      </c>
      <c r="AG22" s="28">
        <f t="shared" si="2"/>
        <v>8.7999999999999989</v>
      </c>
      <c r="AH22" s="107">
        <f t="shared" si="3"/>
        <v>16</v>
      </c>
    </row>
    <row r="23" spans="1:35" ht="17.100000000000001" customHeight="1" x14ac:dyDescent="0.2">
      <c r="A23" s="85" t="s">
        <v>13</v>
      </c>
      <c r="B23" s="14">
        <f>[19]Junho!$K$5</f>
        <v>0.2</v>
      </c>
      <c r="C23" s="14">
        <f>[19]Junho!$K$6</f>
        <v>0</v>
      </c>
      <c r="D23" s="14">
        <f>[19]Junho!$K$7</f>
        <v>0.2</v>
      </c>
      <c r="E23" s="14">
        <f>[19]Junho!$K$8</f>
        <v>0</v>
      </c>
      <c r="F23" s="14">
        <f>[19]Junho!$K$9</f>
        <v>0</v>
      </c>
      <c r="G23" s="14">
        <f>[19]Junho!$K$10</f>
        <v>0</v>
      </c>
      <c r="H23" s="14">
        <f>[19]Junho!$K$11</f>
        <v>0.2</v>
      </c>
      <c r="I23" s="14">
        <f>[19]Junho!$K$12</f>
        <v>0</v>
      </c>
      <c r="J23" s="14">
        <f>[19]Junho!$K$13</f>
        <v>29.6</v>
      </c>
      <c r="K23" s="14">
        <f>[19]Junho!$K$14</f>
        <v>0</v>
      </c>
      <c r="L23" s="14">
        <f>[19]Junho!$K$15</f>
        <v>0.2</v>
      </c>
      <c r="M23" s="14">
        <f>[19]Junho!$K$16</f>
        <v>5.4</v>
      </c>
      <c r="N23" s="14">
        <f>[19]Junho!$K$17</f>
        <v>0</v>
      </c>
      <c r="O23" s="14">
        <f>[19]Junho!$K$18</f>
        <v>0.2</v>
      </c>
      <c r="P23" s="14">
        <f>[19]Junho!$K$19</f>
        <v>0.2</v>
      </c>
      <c r="Q23" s="14">
        <f>[19]Junho!$K$20</f>
        <v>0</v>
      </c>
      <c r="R23" s="14">
        <f>[19]Junho!$K$21</f>
        <v>0</v>
      </c>
      <c r="S23" s="14">
        <f>[19]Junho!$K$22</f>
        <v>0.2</v>
      </c>
      <c r="T23" s="14">
        <f>[19]Junho!$K$23</f>
        <v>1.4000000000000001</v>
      </c>
      <c r="U23" s="14">
        <f>[19]Junho!$K$24</f>
        <v>0</v>
      </c>
      <c r="V23" s="14">
        <f>[19]Junho!$K$25</f>
        <v>0.2</v>
      </c>
      <c r="W23" s="14">
        <f>[19]Junho!$K$26</f>
        <v>0</v>
      </c>
      <c r="X23" s="14">
        <f>[19]Junho!$K$27</f>
        <v>0.2</v>
      </c>
      <c r="Y23" s="14">
        <f>[19]Junho!$K$28</f>
        <v>0</v>
      </c>
      <c r="Z23" s="14">
        <f>[19]Junho!$K$29</f>
        <v>0</v>
      </c>
      <c r="AA23" s="14">
        <f>[19]Junho!$K$30</f>
        <v>0</v>
      </c>
      <c r="AB23" s="14">
        <f>[19]Junho!$K$31</f>
        <v>0</v>
      </c>
      <c r="AC23" s="14">
        <f>[19]Junho!$K$32</f>
        <v>0.2</v>
      </c>
      <c r="AD23" s="14">
        <f>[19]Junho!$K$33</f>
        <v>0</v>
      </c>
      <c r="AE23" s="14">
        <f>[19]Junho!$K$34</f>
        <v>0.2</v>
      </c>
      <c r="AF23" s="25">
        <f t="shared" si="1"/>
        <v>38.600000000000023</v>
      </c>
      <c r="AG23" s="28">
        <f t="shared" si="2"/>
        <v>29.6</v>
      </c>
      <c r="AH23" s="107">
        <f t="shared" si="3"/>
        <v>16</v>
      </c>
    </row>
    <row r="24" spans="1:35" ht="17.100000000000001" customHeight="1" x14ac:dyDescent="0.2">
      <c r="A24" s="85" t="s">
        <v>14</v>
      </c>
      <c r="B24" s="14">
        <f>[20]Junho!$K$5</f>
        <v>0</v>
      </c>
      <c r="C24" s="14">
        <f>[20]Junho!$K$6</f>
        <v>0</v>
      </c>
      <c r="D24" s="14">
        <f>[20]Junho!$K$7</f>
        <v>0</v>
      </c>
      <c r="E24" s="14">
        <f>[20]Junho!$K$8</f>
        <v>0</v>
      </c>
      <c r="F24" s="14">
        <f>[20]Junho!$K$9</f>
        <v>0</v>
      </c>
      <c r="G24" s="14">
        <f>[20]Junho!$K$10</f>
        <v>0</v>
      </c>
      <c r="H24" s="14">
        <f>[20]Junho!$K$11</f>
        <v>0</v>
      </c>
      <c r="I24" s="14">
        <f>[20]Junho!$K$12</f>
        <v>0</v>
      </c>
      <c r="J24" s="14">
        <f>[20]Junho!$K$13</f>
        <v>0.4</v>
      </c>
      <c r="K24" s="14">
        <f>[20]Junho!$K$14</f>
        <v>0</v>
      </c>
      <c r="L24" s="14">
        <f>[20]Junho!$K$15</f>
        <v>0</v>
      </c>
      <c r="M24" s="14">
        <f>[20]Junho!$K$16</f>
        <v>0</v>
      </c>
      <c r="N24" s="14">
        <f>[20]Junho!$K$17</f>
        <v>0</v>
      </c>
      <c r="O24" s="14">
        <f>[20]Junho!$K$18</f>
        <v>0</v>
      </c>
      <c r="P24" s="14">
        <f>[20]Junho!$K$19</f>
        <v>0</v>
      </c>
      <c r="Q24" s="14">
        <f>[20]Junho!$K$20</f>
        <v>0</v>
      </c>
      <c r="R24" s="14">
        <f>[20]Junho!$K$21</f>
        <v>0</v>
      </c>
      <c r="S24" s="14">
        <f>[20]Junho!$K$22</f>
        <v>0</v>
      </c>
      <c r="T24" s="14">
        <f>[20]Junho!$K$23</f>
        <v>0</v>
      </c>
      <c r="U24" s="14">
        <f>[20]Junho!$K$24</f>
        <v>0</v>
      </c>
      <c r="V24" s="14">
        <f>[20]Junho!$K$25</f>
        <v>0</v>
      </c>
      <c r="W24" s="14">
        <f>[20]Junho!$K$26</f>
        <v>0</v>
      </c>
      <c r="X24" s="14">
        <f>[20]Junho!$K$27</f>
        <v>0</v>
      </c>
      <c r="Y24" s="14">
        <f>[20]Junho!$K$28</f>
        <v>0</v>
      </c>
      <c r="Z24" s="14">
        <f>[20]Junho!$K$29</f>
        <v>0</v>
      </c>
      <c r="AA24" s="14">
        <f>[20]Junho!$K$30</f>
        <v>0</v>
      </c>
      <c r="AB24" s="14">
        <f>[20]Junho!$K$31</f>
        <v>0</v>
      </c>
      <c r="AC24" s="14">
        <f>[20]Junho!$K$32</f>
        <v>0</v>
      </c>
      <c r="AD24" s="14">
        <f>[20]Junho!$K$33</f>
        <v>0</v>
      </c>
      <c r="AE24" s="14">
        <f>[20]Junho!$K$34</f>
        <v>0</v>
      </c>
      <c r="AF24" s="25">
        <f t="shared" si="1"/>
        <v>0.4</v>
      </c>
      <c r="AG24" s="28">
        <f t="shared" si="2"/>
        <v>0.4</v>
      </c>
      <c r="AH24" s="107">
        <f t="shared" si="3"/>
        <v>29</v>
      </c>
    </row>
    <row r="25" spans="1:35" ht="17.100000000000001" customHeight="1" x14ac:dyDescent="0.2">
      <c r="A25" s="85" t="s">
        <v>15</v>
      </c>
      <c r="B25" s="14">
        <f>[21]Junho!$K$5</f>
        <v>2.4000000000000004</v>
      </c>
      <c r="C25" s="14">
        <f>[21]Junho!$K$6</f>
        <v>0.2</v>
      </c>
      <c r="D25" s="14">
        <f>[21]Junho!$K$7</f>
        <v>0.4</v>
      </c>
      <c r="E25" s="14">
        <f>[21]Junho!$K$8</f>
        <v>0.2</v>
      </c>
      <c r="F25" s="14">
        <f>[21]Junho!$K$9</f>
        <v>12.2</v>
      </c>
      <c r="G25" s="14">
        <f>[21]Junho!$K$10</f>
        <v>1.9999999999999998</v>
      </c>
      <c r="H25" s="14">
        <f>[21]Junho!$K$11</f>
        <v>0.2</v>
      </c>
      <c r="I25" s="14">
        <f>[21]Junho!$K$12</f>
        <v>52.2</v>
      </c>
      <c r="J25" s="14">
        <f>[21]Junho!$K$13</f>
        <v>1.4</v>
      </c>
      <c r="K25" s="14">
        <f>[21]Junho!$K$14</f>
        <v>0</v>
      </c>
      <c r="L25" s="14">
        <f>[21]Junho!$K$15</f>
        <v>0</v>
      </c>
      <c r="M25" s="14">
        <f>[21]Junho!$K$16</f>
        <v>9.2000000000000011</v>
      </c>
      <c r="N25" s="14">
        <f>[21]Junho!$K$17</f>
        <v>10.8</v>
      </c>
      <c r="O25" s="14">
        <f>[21]Junho!$K$18</f>
        <v>0.2</v>
      </c>
      <c r="P25" s="14">
        <f>[21]Junho!$K$19</f>
        <v>0</v>
      </c>
      <c r="Q25" s="14">
        <f>[21]Junho!$K$20</f>
        <v>0.2</v>
      </c>
      <c r="R25" s="14">
        <f>[21]Junho!$K$21</f>
        <v>0</v>
      </c>
      <c r="S25" s="14">
        <f>[21]Junho!$K$22</f>
        <v>0</v>
      </c>
      <c r="T25" s="14">
        <f>[21]Junho!$K$23</f>
        <v>20.599999999999998</v>
      </c>
      <c r="U25" s="14">
        <f>[21]Junho!$K$24</f>
        <v>0</v>
      </c>
      <c r="V25" s="14">
        <f>[21]Junho!$K$25</f>
        <v>0.2</v>
      </c>
      <c r="W25" s="14">
        <f>[21]Junho!$K$26</f>
        <v>0.4</v>
      </c>
      <c r="X25" s="14">
        <f>[21]Junho!$K$27</f>
        <v>0</v>
      </c>
      <c r="Y25" s="14">
        <f>[21]Junho!$K$28</f>
        <v>0</v>
      </c>
      <c r="Z25" s="14">
        <f>[21]Junho!$K$29</f>
        <v>0.2</v>
      </c>
      <c r="AA25" s="14">
        <f>[21]Junho!$K$30</f>
        <v>0</v>
      </c>
      <c r="AB25" s="14">
        <f>[21]Junho!$K$31</f>
        <v>0</v>
      </c>
      <c r="AC25" s="14">
        <f>[21]Junho!$K$32</f>
        <v>0</v>
      </c>
      <c r="AD25" s="14">
        <f>[21]Junho!$K$33</f>
        <v>0</v>
      </c>
      <c r="AE25" s="14">
        <f>[21]Junho!$K$34</f>
        <v>0</v>
      </c>
      <c r="AF25" s="25">
        <f t="shared" si="1"/>
        <v>113.00000000000001</v>
      </c>
      <c r="AG25" s="28">
        <f t="shared" si="2"/>
        <v>52.2</v>
      </c>
      <c r="AH25" s="107">
        <f t="shared" si="3"/>
        <v>13</v>
      </c>
    </row>
    <row r="26" spans="1:35" ht="17.100000000000001" customHeight="1" x14ac:dyDescent="0.2">
      <c r="A26" s="85" t="s">
        <v>16</v>
      </c>
      <c r="B26" s="14">
        <f>[22]Junho!$K$5</f>
        <v>0</v>
      </c>
      <c r="C26" s="14">
        <f>[22]Junho!$K$6</f>
        <v>0</v>
      </c>
      <c r="D26" s="14">
        <f>[22]Junho!$K$7</f>
        <v>0</v>
      </c>
      <c r="E26" s="14">
        <f>[22]Junho!$K$8</f>
        <v>0</v>
      </c>
      <c r="F26" s="14">
        <f>[22]Junho!$K$9</f>
        <v>0</v>
      </c>
      <c r="G26" s="14">
        <f>[22]Junho!$K$10</f>
        <v>0</v>
      </c>
      <c r="H26" s="14">
        <f>[22]Junho!$K$11</f>
        <v>0</v>
      </c>
      <c r="I26" s="14">
        <f>[22]Junho!$K$12</f>
        <v>0</v>
      </c>
      <c r="J26" s="14">
        <f>[22]Junho!$K$13</f>
        <v>0</v>
      </c>
      <c r="K26" s="14">
        <f>[22]Junho!$K$14</f>
        <v>0</v>
      </c>
      <c r="L26" s="14">
        <f>[22]Junho!$K$15</f>
        <v>0</v>
      </c>
      <c r="M26" s="14">
        <f>[22]Junho!$K$16</f>
        <v>0.2</v>
      </c>
      <c r="N26" s="14">
        <f>[22]Junho!$K$17</f>
        <v>0</v>
      </c>
      <c r="O26" s="14">
        <f>[22]Junho!$K$18</f>
        <v>0</v>
      </c>
      <c r="P26" s="14">
        <f>[22]Junho!$K$19</f>
        <v>0</v>
      </c>
      <c r="Q26" s="14">
        <f>[22]Junho!$K$20</f>
        <v>0</v>
      </c>
      <c r="R26" s="14">
        <f>[22]Junho!$K$21</f>
        <v>0</v>
      </c>
      <c r="S26" s="14">
        <f>[22]Junho!$K$22</f>
        <v>0</v>
      </c>
      <c r="T26" s="14">
        <f>[22]Junho!$K$23</f>
        <v>0</v>
      </c>
      <c r="U26" s="14">
        <f>[22]Junho!$K$24</f>
        <v>0</v>
      </c>
      <c r="V26" s="14">
        <f>[22]Junho!$K$25</f>
        <v>0</v>
      </c>
      <c r="W26" s="14">
        <f>[22]Junho!$K$26</f>
        <v>0</v>
      </c>
      <c r="X26" s="14">
        <f>[22]Junho!$K$27</f>
        <v>0</v>
      </c>
      <c r="Y26" s="14">
        <f>[22]Junho!$K$28</f>
        <v>0</v>
      </c>
      <c r="Z26" s="14">
        <f>[22]Junho!$K$29</f>
        <v>0</v>
      </c>
      <c r="AA26" s="14">
        <f>[22]Junho!$K$30</f>
        <v>0</v>
      </c>
      <c r="AB26" s="14">
        <f>[22]Junho!$K$31</f>
        <v>0</v>
      </c>
      <c r="AC26" s="14">
        <f>[22]Junho!$K$32</f>
        <v>0</v>
      </c>
      <c r="AD26" s="14">
        <f>[22]Junho!$K$33</f>
        <v>0</v>
      </c>
      <c r="AE26" s="14">
        <f>[22]Junho!$K$34</f>
        <v>0</v>
      </c>
      <c r="AF26" s="25">
        <f t="shared" si="1"/>
        <v>0.2</v>
      </c>
      <c r="AG26" s="28">
        <f t="shared" si="2"/>
        <v>0.2</v>
      </c>
      <c r="AH26" s="107">
        <f t="shared" si="3"/>
        <v>29</v>
      </c>
    </row>
    <row r="27" spans="1:35" ht="17.100000000000001" customHeight="1" x14ac:dyDescent="0.2">
      <c r="A27" s="85" t="s">
        <v>17</v>
      </c>
      <c r="B27" s="14">
        <f>[23]Junho!$K$5</f>
        <v>0</v>
      </c>
      <c r="C27" s="14">
        <f>[23]Junho!$K$6</f>
        <v>0.2</v>
      </c>
      <c r="D27" s="14">
        <f>[23]Junho!$K$7</f>
        <v>0.2</v>
      </c>
      <c r="E27" s="14">
        <f>[23]Junho!$K$8</f>
        <v>0</v>
      </c>
      <c r="F27" s="14">
        <f>[23]Junho!$K$9</f>
        <v>5.4</v>
      </c>
      <c r="G27" s="14">
        <f>[23]Junho!$K$10</f>
        <v>1.4000000000000001</v>
      </c>
      <c r="H27" s="14">
        <f>[23]Junho!$K$11</f>
        <v>0</v>
      </c>
      <c r="I27" s="14">
        <f>[23]Junho!$K$12</f>
        <v>50.6</v>
      </c>
      <c r="J27" s="14">
        <f>[23]Junho!$K$13</f>
        <v>5.6000000000000005</v>
      </c>
      <c r="K27" s="14">
        <f>[23]Junho!$K$14</f>
        <v>0</v>
      </c>
      <c r="L27" s="14">
        <f>[23]Junho!$K$15</f>
        <v>0.2</v>
      </c>
      <c r="M27" s="14">
        <f>[23]Junho!$K$16</f>
        <v>5.4000000000000012</v>
      </c>
      <c r="N27" s="14">
        <f>[23]Junho!$K$17</f>
        <v>3.2</v>
      </c>
      <c r="O27" s="14">
        <f>[23]Junho!$K$18</f>
        <v>0</v>
      </c>
      <c r="P27" s="14">
        <f>[23]Junho!$K$19</f>
        <v>0</v>
      </c>
      <c r="Q27" s="14">
        <f>[23]Junho!$K$20</f>
        <v>0</v>
      </c>
      <c r="R27" s="14">
        <f>[23]Junho!$K$21</f>
        <v>0</v>
      </c>
      <c r="S27" s="14">
        <f>[23]Junho!$K$22</f>
        <v>0</v>
      </c>
      <c r="T27" s="14">
        <f>[23]Junho!$K$23</f>
        <v>10</v>
      </c>
      <c r="U27" s="14">
        <f>[23]Junho!$K$24</f>
        <v>0.2</v>
      </c>
      <c r="V27" s="14">
        <f>[23]Junho!$K$25</f>
        <v>0</v>
      </c>
      <c r="W27" s="14">
        <f>[23]Junho!$K$26</f>
        <v>0</v>
      </c>
      <c r="X27" s="14">
        <f>[23]Junho!$K$27</f>
        <v>0</v>
      </c>
      <c r="Y27" s="14">
        <f>[23]Junho!$K$28</f>
        <v>0</v>
      </c>
      <c r="Z27" s="14">
        <f>[23]Junho!$K$29</f>
        <v>0</v>
      </c>
      <c r="AA27" s="14">
        <f>[23]Junho!$K$30</f>
        <v>0</v>
      </c>
      <c r="AB27" s="14">
        <f>[23]Junho!$K$31</f>
        <v>0</v>
      </c>
      <c r="AC27" s="14">
        <f>[23]Junho!$K$32</f>
        <v>0</v>
      </c>
      <c r="AD27" s="14">
        <f>[23]Junho!$K$33</f>
        <v>0</v>
      </c>
      <c r="AE27" s="14">
        <f>[23]Junho!$K$34</f>
        <v>0</v>
      </c>
      <c r="AF27" s="25">
        <f>SUM(B27:AE27)</f>
        <v>82.40000000000002</v>
      </c>
      <c r="AG27" s="28">
        <f>MAX(B27:AE27)</f>
        <v>50.6</v>
      </c>
      <c r="AH27" s="107">
        <f t="shared" si="3"/>
        <v>19</v>
      </c>
    </row>
    <row r="28" spans="1:35" ht="17.100000000000001" customHeight="1" x14ac:dyDescent="0.2">
      <c r="A28" s="85" t="s">
        <v>18</v>
      </c>
      <c r="B28" s="14">
        <f>[24]Junho!$K$5</f>
        <v>0.2</v>
      </c>
      <c r="C28" s="14">
        <f>[24]Junho!$K$6</f>
        <v>0.2</v>
      </c>
      <c r="D28" s="14">
        <f>[24]Junho!$K$7</f>
        <v>0</v>
      </c>
      <c r="E28" s="14">
        <f>[24]Junho!$K$8</f>
        <v>0</v>
      </c>
      <c r="F28" s="14">
        <f>[24]Junho!$K$9</f>
        <v>0.8</v>
      </c>
      <c r="G28" s="14">
        <f>[24]Junho!$K$10</f>
        <v>0</v>
      </c>
      <c r="H28" s="14">
        <f>[24]Junho!$K$11</f>
        <v>0.2</v>
      </c>
      <c r="I28" s="14">
        <f>[24]Junho!$K$12</f>
        <v>0</v>
      </c>
      <c r="J28" s="14">
        <f>[24]Junho!$K$13</f>
        <v>14.000000000000002</v>
      </c>
      <c r="K28" s="14">
        <f>[24]Junho!$K$14</f>
        <v>0</v>
      </c>
      <c r="L28" s="14">
        <f>[24]Junho!$K$15</f>
        <v>0</v>
      </c>
      <c r="M28" s="14">
        <f>[24]Junho!$K$16</f>
        <v>2.4000000000000004</v>
      </c>
      <c r="N28" s="14">
        <f>[24]Junho!$K$17</f>
        <v>0</v>
      </c>
      <c r="O28" s="14">
        <f>[24]Junho!$K$18</f>
        <v>0</v>
      </c>
      <c r="P28" s="14">
        <f>[24]Junho!$K$19</f>
        <v>0</v>
      </c>
      <c r="Q28" s="14">
        <f>[24]Junho!$K$20</f>
        <v>0</v>
      </c>
      <c r="R28" s="14">
        <f>[24]Junho!$K$21</f>
        <v>0</v>
      </c>
      <c r="S28" s="14">
        <f>[24]Junho!$K$22</f>
        <v>0</v>
      </c>
      <c r="T28" s="14">
        <f>[24]Junho!$K$23</f>
        <v>0.4</v>
      </c>
      <c r="U28" s="14">
        <f>[24]Junho!$K$24</f>
        <v>0.4</v>
      </c>
      <c r="V28" s="14">
        <f>[24]Junho!$K$25</f>
        <v>0</v>
      </c>
      <c r="W28" s="14">
        <f>[24]Junho!$K$26</f>
        <v>0</v>
      </c>
      <c r="X28" s="14">
        <f>[24]Junho!$K$27</f>
        <v>0</v>
      </c>
      <c r="Y28" s="14">
        <f>[24]Junho!$K$28</f>
        <v>0</v>
      </c>
      <c r="Z28" s="14">
        <f>[24]Junho!$K$29</f>
        <v>0</v>
      </c>
      <c r="AA28" s="14">
        <f>[24]Junho!$K$30</f>
        <v>0</v>
      </c>
      <c r="AB28" s="14">
        <f>[24]Junho!$K$31</f>
        <v>0</v>
      </c>
      <c r="AC28" s="14" t="str">
        <f>[24]Junho!$K$32</f>
        <v>*</v>
      </c>
      <c r="AD28" s="14">
        <f>[24]Junho!$K$33</f>
        <v>0</v>
      </c>
      <c r="AE28" s="14">
        <f>[24]Junho!$K$34</f>
        <v>0</v>
      </c>
      <c r="AF28" s="25">
        <f t="shared" si="1"/>
        <v>18.600000000000001</v>
      </c>
      <c r="AG28" s="28">
        <f t="shared" si="2"/>
        <v>14.000000000000002</v>
      </c>
      <c r="AH28" s="107">
        <f t="shared" si="3"/>
        <v>21</v>
      </c>
    </row>
    <row r="29" spans="1:35" ht="17.100000000000001" customHeight="1" x14ac:dyDescent="0.2">
      <c r="A29" s="85" t="s">
        <v>19</v>
      </c>
      <c r="B29" s="14">
        <f>[25]Junho!$K$5</f>
        <v>0.8</v>
      </c>
      <c r="C29" s="14">
        <f>[25]Junho!$K$6</f>
        <v>0</v>
      </c>
      <c r="D29" s="14">
        <f>[25]Junho!$K$7</f>
        <v>0.2</v>
      </c>
      <c r="E29" s="14">
        <f>[25]Junho!$K$8</f>
        <v>2.6000000000000005</v>
      </c>
      <c r="F29" s="14">
        <f>[25]Junho!$K$9</f>
        <v>4.2</v>
      </c>
      <c r="G29" s="14">
        <f>[25]Junho!$K$10</f>
        <v>12.600000000000001</v>
      </c>
      <c r="H29" s="14">
        <f>[25]Junho!$K$11</f>
        <v>0</v>
      </c>
      <c r="I29" s="14">
        <f>[25]Junho!$K$12</f>
        <v>0</v>
      </c>
      <c r="J29" s="14">
        <f>[25]Junho!$K$13</f>
        <v>0</v>
      </c>
      <c r="K29" s="14">
        <f>[25]Junho!$K$14</f>
        <v>0.2</v>
      </c>
      <c r="L29" s="14">
        <f>[25]Junho!$K$15</f>
        <v>0</v>
      </c>
      <c r="M29" s="14">
        <f>[25]Junho!$K$16</f>
        <v>0.8</v>
      </c>
      <c r="N29" s="14">
        <f>[25]Junho!$K$17</f>
        <v>0.2</v>
      </c>
      <c r="O29" s="14">
        <f>[25]Junho!$K$18</f>
        <v>0</v>
      </c>
      <c r="P29" s="14">
        <f>[25]Junho!$K$19</f>
        <v>0</v>
      </c>
      <c r="Q29" s="14">
        <f>[25]Junho!$K$20</f>
        <v>0</v>
      </c>
      <c r="R29" s="14">
        <f>[25]Junho!$K$21</f>
        <v>0</v>
      </c>
      <c r="S29" s="14">
        <f>[25]Junho!$K$22</f>
        <v>0</v>
      </c>
      <c r="T29" s="14">
        <f>[25]Junho!$K$23</f>
        <v>3.6</v>
      </c>
      <c r="U29" s="14">
        <f>[25]Junho!$K$24</f>
        <v>0.2</v>
      </c>
      <c r="V29" s="14">
        <f>[25]Junho!$K$25</f>
        <v>0</v>
      </c>
      <c r="W29" s="14">
        <f>[25]Junho!$K$26</f>
        <v>0</v>
      </c>
      <c r="X29" s="14">
        <f>[25]Junho!$K$27</f>
        <v>0</v>
      </c>
      <c r="Y29" s="14">
        <f>[25]Junho!$K$28</f>
        <v>0</v>
      </c>
      <c r="Z29" s="14">
        <f>[25]Junho!$K$29</f>
        <v>0</v>
      </c>
      <c r="AA29" s="14">
        <f>[25]Junho!$K$30</f>
        <v>0</v>
      </c>
      <c r="AB29" s="14">
        <f>[25]Junho!$K$31</f>
        <v>0</v>
      </c>
      <c r="AC29" s="14">
        <f>[25]Junho!$K$32</f>
        <v>0</v>
      </c>
      <c r="AD29" s="14">
        <f>[25]Junho!$K$33</f>
        <v>0</v>
      </c>
      <c r="AE29" s="14">
        <f>[25]Junho!$K$34</f>
        <v>0</v>
      </c>
      <c r="AF29" s="25">
        <f t="shared" si="1"/>
        <v>25.400000000000002</v>
      </c>
      <c r="AG29" s="28">
        <f t="shared" si="2"/>
        <v>12.600000000000001</v>
      </c>
      <c r="AH29" s="107">
        <f t="shared" si="3"/>
        <v>20</v>
      </c>
    </row>
    <row r="30" spans="1:35" ht="17.100000000000001" customHeight="1" x14ac:dyDescent="0.2">
      <c r="A30" s="85" t="s">
        <v>31</v>
      </c>
      <c r="B30" s="14">
        <f>[26]Junho!$K$5</f>
        <v>0</v>
      </c>
      <c r="C30" s="14">
        <f>[26]Junho!$K$6</f>
        <v>0</v>
      </c>
      <c r="D30" s="14">
        <f>[26]Junho!$K$7</f>
        <v>0</v>
      </c>
      <c r="E30" s="14">
        <f>[26]Junho!$K$8</f>
        <v>0</v>
      </c>
      <c r="F30" s="14">
        <f>[26]Junho!$K$9</f>
        <v>2.4000000000000004</v>
      </c>
      <c r="G30" s="14">
        <f>[26]Junho!$K$10</f>
        <v>0</v>
      </c>
      <c r="H30" s="14">
        <f>[26]Junho!$K$11</f>
        <v>0</v>
      </c>
      <c r="I30" s="14">
        <f>[26]Junho!$K$12</f>
        <v>0</v>
      </c>
      <c r="J30" s="14" t="str">
        <f>[26]Junho!$K$13</f>
        <v>*</v>
      </c>
      <c r="K30" s="14">
        <f>[26]Junho!$K$14</f>
        <v>0</v>
      </c>
      <c r="L30" s="14">
        <f>[26]Junho!$K$15</f>
        <v>0</v>
      </c>
      <c r="M30" s="14">
        <f>[26]Junho!$K$16</f>
        <v>0</v>
      </c>
      <c r="N30" s="14">
        <f>[26]Junho!$K$17</f>
        <v>0</v>
      </c>
      <c r="O30" s="14">
        <f>[26]Junho!$K$18</f>
        <v>0</v>
      </c>
      <c r="P30" s="14">
        <f>[26]Junho!$K$19</f>
        <v>0</v>
      </c>
      <c r="Q30" s="14">
        <f>[26]Junho!$K$20</f>
        <v>0</v>
      </c>
      <c r="R30" s="14">
        <f>[26]Junho!$K$21</f>
        <v>0</v>
      </c>
      <c r="S30" s="14">
        <f>[26]Junho!$K$22</f>
        <v>0</v>
      </c>
      <c r="T30" s="14" t="str">
        <f>[26]Junho!$K$23</f>
        <v>*</v>
      </c>
      <c r="U30" s="14">
        <f>[26]Junho!$K$24</f>
        <v>0</v>
      </c>
      <c r="V30" s="14">
        <f>[26]Junho!$K$25</f>
        <v>0</v>
      </c>
      <c r="W30" s="14">
        <f>[26]Junho!$K$26</f>
        <v>0</v>
      </c>
      <c r="X30" s="14">
        <f>[26]Junho!$K$27</f>
        <v>0</v>
      </c>
      <c r="Y30" s="14">
        <f>[26]Junho!$K$28</f>
        <v>0</v>
      </c>
      <c r="Z30" s="14">
        <f>[26]Junho!$K$29</f>
        <v>0</v>
      </c>
      <c r="AA30" s="14">
        <f>[26]Junho!$K$30</f>
        <v>0</v>
      </c>
      <c r="AB30" s="14">
        <f>[26]Junho!$K$31</f>
        <v>0</v>
      </c>
      <c r="AC30" s="14">
        <f>[26]Junho!$K$32</f>
        <v>0</v>
      </c>
      <c r="AD30" s="14">
        <f>[26]Junho!$K$33</f>
        <v>0</v>
      </c>
      <c r="AE30" s="14">
        <f>[26]Junho!$K$34</f>
        <v>0</v>
      </c>
      <c r="AF30" s="25">
        <f t="shared" si="1"/>
        <v>2.4000000000000004</v>
      </c>
      <c r="AG30" s="28">
        <f t="shared" si="2"/>
        <v>2.4000000000000004</v>
      </c>
      <c r="AH30" s="107">
        <f t="shared" si="3"/>
        <v>27</v>
      </c>
    </row>
    <row r="31" spans="1:35" ht="17.100000000000001" customHeight="1" x14ac:dyDescent="0.2">
      <c r="A31" s="85" t="s">
        <v>51</v>
      </c>
      <c r="B31" s="14">
        <f>[27]Junho!$K$5</f>
        <v>0.2</v>
      </c>
      <c r="C31" s="14">
        <f>[27]Junho!$K$6</f>
        <v>0</v>
      </c>
      <c r="D31" s="14">
        <f>[27]Junho!$K$7</f>
        <v>0</v>
      </c>
      <c r="E31" s="14">
        <f>[27]Junho!$K$8</f>
        <v>0</v>
      </c>
      <c r="F31" s="14">
        <f>[27]Junho!$K$9</f>
        <v>0</v>
      </c>
      <c r="G31" s="14">
        <f>[27]Junho!$K$10</f>
        <v>0</v>
      </c>
      <c r="H31" s="14">
        <f>[27]Junho!$K$11</f>
        <v>0</v>
      </c>
      <c r="I31" s="14">
        <f>[27]Junho!$K$12</f>
        <v>0</v>
      </c>
      <c r="J31" s="14">
        <f>[27]Junho!$K$13</f>
        <v>1.5999999999999999</v>
      </c>
      <c r="K31" s="14">
        <f>[27]Junho!$K$14</f>
        <v>0</v>
      </c>
      <c r="L31" s="14">
        <f>[27]Junho!$K$15</f>
        <v>0</v>
      </c>
      <c r="M31" s="14">
        <f>[27]Junho!$K$16</f>
        <v>0.4</v>
      </c>
      <c r="N31" s="14">
        <f>[27]Junho!$K$17</f>
        <v>0</v>
      </c>
      <c r="O31" s="14">
        <f>[27]Junho!$K$18</f>
        <v>0</v>
      </c>
      <c r="P31" s="14">
        <f>[27]Junho!$K$19</f>
        <v>0</v>
      </c>
      <c r="Q31" s="14">
        <f>[27]Junho!$K$20</f>
        <v>0</v>
      </c>
      <c r="R31" s="14">
        <f>[27]Junho!$K$21</f>
        <v>0</v>
      </c>
      <c r="S31" s="14">
        <f>[27]Junho!$K$22</f>
        <v>0</v>
      </c>
      <c r="T31" s="14">
        <f>[27]Junho!$K$23</f>
        <v>0</v>
      </c>
      <c r="U31" s="14">
        <f>[27]Junho!$K$24</f>
        <v>0.60000000000000009</v>
      </c>
      <c r="V31" s="14">
        <f>[27]Junho!$K$25</f>
        <v>0</v>
      </c>
      <c r="W31" s="14">
        <f>[27]Junho!$K$26</f>
        <v>0</v>
      </c>
      <c r="X31" s="14">
        <f>[27]Junho!$K$27</f>
        <v>0</v>
      </c>
      <c r="Y31" s="14">
        <f>[27]Junho!$K$28</f>
        <v>0</v>
      </c>
      <c r="Z31" s="14">
        <f>[27]Junho!$K$29</f>
        <v>0</v>
      </c>
      <c r="AA31" s="14">
        <f>[27]Junho!$K$30</f>
        <v>0</v>
      </c>
      <c r="AB31" s="14">
        <f>[27]Junho!$K$31</f>
        <v>0</v>
      </c>
      <c r="AC31" s="14">
        <f>[27]Junho!$K$32</f>
        <v>0</v>
      </c>
      <c r="AD31" s="14">
        <f>[27]Junho!$K$33</f>
        <v>0</v>
      </c>
      <c r="AE31" s="14">
        <f>[27]Junho!$K$34</f>
        <v>0</v>
      </c>
      <c r="AF31" s="25">
        <f>SUM(B31:AE31)</f>
        <v>2.8</v>
      </c>
      <c r="AG31" s="28">
        <f>MAX(B31:AE31)</f>
        <v>1.5999999999999999</v>
      </c>
      <c r="AH31" s="107">
        <f t="shared" si="3"/>
        <v>26</v>
      </c>
    </row>
    <row r="32" spans="1:35" ht="17.100000000000001" customHeight="1" x14ac:dyDescent="0.2">
      <c r="A32" s="85" t="s">
        <v>20</v>
      </c>
      <c r="B32" s="14">
        <f>[28]Junho!$K$5</f>
        <v>0</v>
      </c>
      <c r="C32" s="14">
        <f>[28]Junho!$K$6</f>
        <v>0</v>
      </c>
      <c r="D32" s="14">
        <f>[28]Junho!$K$7</f>
        <v>0</v>
      </c>
      <c r="E32" s="14">
        <f>[28]Junho!$K$8</f>
        <v>0</v>
      </c>
      <c r="F32" s="14">
        <f>[28]Junho!$K$9</f>
        <v>0</v>
      </c>
      <c r="G32" s="14">
        <f>[28]Junho!$K$10</f>
        <v>0</v>
      </c>
      <c r="H32" s="14">
        <f>[28]Junho!$K$11</f>
        <v>0</v>
      </c>
      <c r="I32" s="14">
        <f>[28]Junho!$K$12</f>
        <v>0</v>
      </c>
      <c r="J32" s="14">
        <f>[28]Junho!$K$13</f>
        <v>0</v>
      </c>
      <c r="K32" s="14">
        <f>[28]Junho!$K$14</f>
        <v>0</v>
      </c>
      <c r="L32" s="14">
        <f>[28]Junho!$K$15</f>
        <v>0</v>
      </c>
      <c r="M32" s="14">
        <f>[28]Junho!$K$16</f>
        <v>2.8000000000000003</v>
      </c>
      <c r="N32" s="14">
        <f>[28]Junho!$K$17</f>
        <v>11.399999999999999</v>
      </c>
      <c r="O32" s="14">
        <f>[28]Junho!$K$18</f>
        <v>0</v>
      </c>
      <c r="P32" s="14">
        <f>[28]Junho!$K$19</f>
        <v>0</v>
      </c>
      <c r="Q32" s="14">
        <f>[28]Junho!$K$20</f>
        <v>0</v>
      </c>
      <c r="R32" s="14">
        <f>[28]Junho!$K$21</f>
        <v>0</v>
      </c>
      <c r="S32" s="14">
        <f>[28]Junho!$K$22</f>
        <v>0</v>
      </c>
      <c r="T32" s="14">
        <f>[28]Junho!$K$23</f>
        <v>0</v>
      </c>
      <c r="U32" s="14">
        <f>[28]Junho!$K$24</f>
        <v>0</v>
      </c>
      <c r="V32" s="14">
        <f>[28]Junho!$K$25</f>
        <v>0</v>
      </c>
      <c r="W32" s="14">
        <f>[28]Junho!$K$26</f>
        <v>0</v>
      </c>
      <c r="X32" s="14">
        <f>[28]Junho!$K$27</f>
        <v>0</v>
      </c>
      <c r="Y32" s="14">
        <f>[28]Junho!$K$28</f>
        <v>0</v>
      </c>
      <c r="Z32" s="14">
        <f>[28]Junho!$K$29</f>
        <v>0</v>
      </c>
      <c r="AA32" s="14">
        <f>[28]Junho!$K$30</f>
        <v>0</v>
      </c>
      <c r="AB32" s="14">
        <f>[28]Junho!$K$31</f>
        <v>0</v>
      </c>
      <c r="AC32" s="14">
        <f>[28]Junho!$K$32</f>
        <v>0</v>
      </c>
      <c r="AD32" s="14">
        <f>[28]Junho!$K$33</f>
        <v>0</v>
      </c>
      <c r="AE32" s="14">
        <f>[28]Junho!$K$34</f>
        <v>0</v>
      </c>
      <c r="AF32" s="25">
        <f t="shared" si="1"/>
        <v>14.2</v>
      </c>
      <c r="AG32" s="28">
        <f>MAX(B32:AE32)</f>
        <v>11.399999999999999</v>
      </c>
      <c r="AH32" s="107">
        <f t="shared" si="3"/>
        <v>28</v>
      </c>
    </row>
    <row r="33" spans="1:35" s="5" customFormat="1" ht="17.100000000000001" customHeight="1" thickBot="1" x14ac:dyDescent="0.25">
      <c r="A33" s="109" t="s">
        <v>33</v>
      </c>
      <c r="B33" s="110">
        <f t="shared" ref="B33:AG33" si="5">MAX(B5:B32)</f>
        <v>2.4000000000000004</v>
      </c>
      <c r="C33" s="110">
        <f t="shared" si="5"/>
        <v>0.2</v>
      </c>
      <c r="D33" s="110">
        <f t="shared" si="5"/>
        <v>0.4</v>
      </c>
      <c r="E33" s="110">
        <f t="shared" si="5"/>
        <v>2.6000000000000005</v>
      </c>
      <c r="F33" s="110">
        <f t="shared" si="5"/>
        <v>12.2</v>
      </c>
      <c r="G33" s="110">
        <f t="shared" si="5"/>
        <v>16.5</v>
      </c>
      <c r="H33" s="110">
        <f t="shared" si="5"/>
        <v>0.2</v>
      </c>
      <c r="I33" s="110">
        <f t="shared" si="5"/>
        <v>52.2</v>
      </c>
      <c r="J33" s="110">
        <f t="shared" si="5"/>
        <v>52.599999999999994</v>
      </c>
      <c r="K33" s="110">
        <f t="shared" si="5"/>
        <v>0.2</v>
      </c>
      <c r="L33" s="110">
        <f t="shared" si="5"/>
        <v>0.2</v>
      </c>
      <c r="M33" s="110">
        <f t="shared" si="5"/>
        <v>35.400000000000013</v>
      </c>
      <c r="N33" s="110">
        <f t="shared" si="5"/>
        <v>51.000000000000007</v>
      </c>
      <c r="O33" s="110">
        <f t="shared" si="5"/>
        <v>0.4</v>
      </c>
      <c r="P33" s="110">
        <f t="shared" si="5"/>
        <v>0.2</v>
      </c>
      <c r="Q33" s="110">
        <f t="shared" si="5"/>
        <v>0.2</v>
      </c>
      <c r="R33" s="110">
        <f t="shared" si="5"/>
        <v>0.4</v>
      </c>
      <c r="S33" s="110">
        <f t="shared" si="5"/>
        <v>0.2</v>
      </c>
      <c r="T33" s="110">
        <f t="shared" si="5"/>
        <v>20.599999999999998</v>
      </c>
      <c r="U33" s="110">
        <f t="shared" si="5"/>
        <v>0.60000000000000009</v>
      </c>
      <c r="V33" s="110">
        <f t="shared" si="5"/>
        <v>0.2</v>
      </c>
      <c r="W33" s="110">
        <f t="shared" si="5"/>
        <v>0.4</v>
      </c>
      <c r="X33" s="110">
        <f t="shared" si="5"/>
        <v>0.2</v>
      </c>
      <c r="Y33" s="110">
        <f t="shared" si="5"/>
        <v>0</v>
      </c>
      <c r="Z33" s="110">
        <f t="shared" si="5"/>
        <v>0.2</v>
      </c>
      <c r="AA33" s="110">
        <f t="shared" si="5"/>
        <v>0</v>
      </c>
      <c r="AB33" s="110">
        <f t="shared" si="5"/>
        <v>0</v>
      </c>
      <c r="AC33" s="110">
        <f t="shared" si="5"/>
        <v>0.2</v>
      </c>
      <c r="AD33" s="110">
        <f t="shared" si="5"/>
        <v>0</v>
      </c>
      <c r="AE33" s="110">
        <f t="shared" si="5"/>
        <v>0.2</v>
      </c>
      <c r="AF33" s="111">
        <f t="shared" si="5"/>
        <v>113.00000000000001</v>
      </c>
      <c r="AG33" s="112">
        <f t="shared" si="5"/>
        <v>52.599999999999994</v>
      </c>
      <c r="AH33" s="108"/>
    </row>
    <row r="34" spans="1:35" s="11" customFormat="1" ht="13.5" thickBot="1" x14ac:dyDescent="0.25">
      <c r="A34" s="113" t="s">
        <v>36</v>
      </c>
      <c r="B34" s="114">
        <f t="shared" ref="B34:AF34" si="6">SUM(B5:B32)</f>
        <v>5.8</v>
      </c>
      <c r="C34" s="114">
        <f t="shared" si="6"/>
        <v>1</v>
      </c>
      <c r="D34" s="114">
        <f t="shared" si="6"/>
        <v>1.5</v>
      </c>
      <c r="E34" s="114">
        <f t="shared" si="6"/>
        <v>2.8000000000000007</v>
      </c>
      <c r="F34" s="114">
        <f t="shared" si="6"/>
        <v>39</v>
      </c>
      <c r="G34" s="114">
        <f t="shared" si="6"/>
        <v>66.7</v>
      </c>
      <c r="H34" s="114">
        <f t="shared" si="6"/>
        <v>1.4999999999999998</v>
      </c>
      <c r="I34" s="114">
        <f t="shared" si="6"/>
        <v>265.90000000000003</v>
      </c>
      <c r="J34" s="114">
        <f t="shared" si="6"/>
        <v>199.39999999999998</v>
      </c>
      <c r="K34" s="114">
        <f t="shared" si="6"/>
        <v>0.60000000000000009</v>
      </c>
      <c r="L34" s="114">
        <f t="shared" si="6"/>
        <v>1.4</v>
      </c>
      <c r="M34" s="114">
        <f t="shared" si="6"/>
        <v>152.40000000000003</v>
      </c>
      <c r="N34" s="114">
        <f t="shared" si="6"/>
        <v>144.4</v>
      </c>
      <c r="O34" s="114">
        <f t="shared" si="6"/>
        <v>2</v>
      </c>
      <c r="P34" s="114">
        <f t="shared" si="6"/>
        <v>1.2</v>
      </c>
      <c r="Q34" s="114">
        <f t="shared" si="6"/>
        <v>0.60000000000000009</v>
      </c>
      <c r="R34" s="114">
        <f t="shared" si="6"/>
        <v>0.60000000000000009</v>
      </c>
      <c r="S34" s="114">
        <f t="shared" si="6"/>
        <v>0.2</v>
      </c>
      <c r="T34" s="114">
        <f t="shared" si="6"/>
        <v>129</v>
      </c>
      <c r="U34" s="114">
        <f t="shared" si="6"/>
        <v>2.8000000000000003</v>
      </c>
      <c r="V34" s="114">
        <f t="shared" si="6"/>
        <v>1</v>
      </c>
      <c r="W34" s="114">
        <f t="shared" si="6"/>
        <v>1</v>
      </c>
      <c r="X34" s="114">
        <f t="shared" si="6"/>
        <v>0.2</v>
      </c>
      <c r="Y34" s="114">
        <f t="shared" si="6"/>
        <v>0</v>
      </c>
      <c r="Z34" s="114">
        <f t="shared" si="6"/>
        <v>0.2</v>
      </c>
      <c r="AA34" s="114">
        <f t="shared" si="6"/>
        <v>0</v>
      </c>
      <c r="AB34" s="114">
        <f t="shared" si="6"/>
        <v>0</v>
      </c>
      <c r="AC34" s="114">
        <f t="shared" si="6"/>
        <v>0.2</v>
      </c>
      <c r="AD34" s="114">
        <f t="shared" si="6"/>
        <v>0</v>
      </c>
      <c r="AE34" s="114">
        <f t="shared" si="6"/>
        <v>0.2</v>
      </c>
      <c r="AF34" s="115">
        <f t="shared" si="6"/>
        <v>1021.6</v>
      </c>
      <c r="AG34" s="116"/>
      <c r="AH34" s="117"/>
    </row>
    <row r="35" spans="1:35" x14ac:dyDescent="0.2">
      <c r="A35" s="62"/>
      <c r="B35" s="62"/>
      <c r="C35" s="63"/>
      <c r="D35" s="63"/>
      <c r="E35" s="63" t="s">
        <v>145</v>
      </c>
      <c r="F35" s="63"/>
      <c r="G35" s="63"/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5"/>
      <c r="AE35" s="66"/>
      <c r="AF35" s="67"/>
      <c r="AG35" s="67"/>
      <c r="AH35" s="118"/>
    </row>
    <row r="36" spans="1:35" x14ac:dyDescent="0.2">
      <c r="A36" s="62"/>
      <c r="B36" s="69" t="s">
        <v>138</v>
      </c>
      <c r="C36" s="69"/>
      <c r="D36" s="69"/>
      <c r="E36" s="69"/>
      <c r="F36" s="69"/>
      <c r="G36" s="69"/>
      <c r="H36" s="69"/>
      <c r="I36" s="69"/>
      <c r="J36" s="64"/>
      <c r="K36" s="64"/>
      <c r="L36" s="64"/>
      <c r="M36" s="64" t="s">
        <v>52</v>
      </c>
      <c r="N36" s="64"/>
      <c r="O36" s="64"/>
      <c r="P36" s="64"/>
      <c r="Q36" s="64"/>
      <c r="R36" s="64"/>
      <c r="S36" s="64"/>
      <c r="T36" s="133" t="s">
        <v>139</v>
      </c>
      <c r="U36" s="133"/>
      <c r="V36" s="133"/>
      <c r="W36" s="133"/>
      <c r="X36" s="133"/>
      <c r="Y36" s="64"/>
      <c r="Z36" s="64"/>
      <c r="AA36" s="64"/>
      <c r="AB36" s="64"/>
      <c r="AC36" s="64"/>
      <c r="AD36" s="65"/>
      <c r="AE36" s="64"/>
      <c r="AF36" s="64"/>
      <c r="AG36" s="65"/>
      <c r="AH36" s="73"/>
    </row>
    <row r="37" spans="1:35" x14ac:dyDescent="0.2">
      <c r="A37" s="71"/>
      <c r="B37" s="64"/>
      <c r="C37" s="64"/>
      <c r="D37" s="64"/>
      <c r="E37" s="64"/>
      <c r="F37" s="64"/>
      <c r="G37" s="64"/>
      <c r="H37" s="64"/>
      <c r="I37" s="64"/>
      <c r="J37" s="72"/>
      <c r="K37" s="72"/>
      <c r="L37" s="72"/>
      <c r="M37" s="72" t="s">
        <v>53</v>
      </c>
      <c r="N37" s="72"/>
      <c r="O37" s="72"/>
      <c r="P37" s="72"/>
      <c r="Q37" s="64"/>
      <c r="R37" s="64"/>
      <c r="S37" s="64"/>
      <c r="T37" s="134" t="s">
        <v>140</v>
      </c>
      <c r="U37" s="134"/>
      <c r="V37" s="134"/>
      <c r="W37" s="134"/>
      <c r="X37" s="134"/>
      <c r="Y37" s="64"/>
      <c r="Z37" s="64"/>
      <c r="AA37" s="64"/>
      <c r="AB37" s="64"/>
      <c r="AC37" s="64"/>
      <c r="AD37" s="65"/>
      <c r="AE37" s="66"/>
      <c r="AF37" s="67"/>
      <c r="AG37" s="64"/>
      <c r="AH37" s="73"/>
      <c r="AI37" s="2"/>
    </row>
    <row r="38" spans="1:35" x14ac:dyDescent="0.2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5"/>
      <c r="AE38" s="66"/>
      <c r="AF38" s="67"/>
      <c r="AG38" s="72"/>
      <c r="AH38" s="118"/>
    </row>
    <row r="39" spans="1:35" ht="13.5" thickBot="1" x14ac:dyDescent="0.2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8"/>
      <c r="AH39" s="119"/>
    </row>
    <row r="40" spans="1:35" x14ac:dyDescent="0.2">
      <c r="H40" s="19"/>
      <c r="I40" s="19"/>
      <c r="J40" s="20"/>
      <c r="K40" s="19"/>
      <c r="L40" s="19"/>
      <c r="M40" s="19"/>
      <c r="N40" s="19"/>
      <c r="O40" s="19"/>
      <c r="P40" s="20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35" x14ac:dyDescent="0.2">
      <c r="E41" s="31" t="s">
        <v>54</v>
      </c>
      <c r="F41" s="31"/>
      <c r="G41" s="31"/>
      <c r="H41" s="31"/>
      <c r="I41" s="31"/>
      <c r="J41" s="31"/>
      <c r="K41" s="31"/>
      <c r="L41" s="31"/>
      <c r="M41" s="31"/>
    </row>
    <row r="43" spans="1:35" x14ac:dyDescent="0.2">
      <c r="O43" s="2" t="s">
        <v>54</v>
      </c>
      <c r="AG43" s="18"/>
    </row>
    <row r="47" spans="1:35" x14ac:dyDescent="0.2">
      <c r="J47" s="2" t="s">
        <v>54</v>
      </c>
      <c r="N47" s="2" t="s">
        <v>54</v>
      </c>
      <c r="AH47" s="13" t="s">
        <v>54</v>
      </c>
    </row>
    <row r="48" spans="1:35" x14ac:dyDescent="0.2">
      <c r="D48" s="2" t="s">
        <v>54</v>
      </c>
    </row>
    <row r="51" spans="28:28" x14ac:dyDescent="0.2">
      <c r="AB51" s="2" t="s">
        <v>54</v>
      </c>
    </row>
  </sheetData>
  <sheetProtection password="C6EC" sheet="1" objects="1" scenarios="1"/>
  <mergeCells count="35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V3:V4"/>
    <mergeCell ref="W3:W4"/>
    <mergeCell ref="J3:J4"/>
    <mergeCell ref="T36:X36"/>
    <mergeCell ref="T37:X37"/>
    <mergeCell ref="A2:A4"/>
    <mergeCell ref="B3:B4"/>
    <mergeCell ref="C3:C4"/>
    <mergeCell ref="D3:D4"/>
    <mergeCell ref="E3:E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3" zoomScale="70" zoomScaleNormal="100" zoomScalePageLayoutView="7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59" customWidth="1"/>
    <col min="3" max="3" width="9.5703125" style="60" customWidth="1"/>
    <col min="4" max="4" width="10.140625" style="59" bestFit="1" customWidth="1"/>
    <col min="5" max="5" width="11.85546875" style="59" customWidth="1"/>
    <col min="6" max="6" width="9.5703125" style="5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4" customFormat="1" ht="42.75" customHeight="1" x14ac:dyDescent="0.2">
      <c r="A1" s="32" t="s">
        <v>59</v>
      </c>
      <c r="B1" s="32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  <c r="H1" s="32" t="s">
        <v>66</v>
      </c>
      <c r="I1" s="32" t="s">
        <v>67</v>
      </c>
      <c r="J1" s="33"/>
      <c r="K1" s="33"/>
      <c r="L1" s="33"/>
      <c r="M1" s="33"/>
    </row>
    <row r="2" spans="1:13" s="39" customFormat="1" x14ac:dyDescent="0.2">
      <c r="A2" s="35" t="s">
        <v>68</v>
      </c>
      <c r="B2" s="35" t="s">
        <v>69</v>
      </c>
      <c r="C2" s="36" t="s">
        <v>70</v>
      </c>
      <c r="D2" s="36">
        <v>-20.444199999999999</v>
      </c>
      <c r="E2" s="36">
        <v>-52.875599999999999</v>
      </c>
      <c r="F2" s="36">
        <v>388</v>
      </c>
      <c r="G2" s="37">
        <v>40405</v>
      </c>
      <c r="H2" s="38">
        <v>1</v>
      </c>
      <c r="I2" s="36" t="s">
        <v>71</v>
      </c>
      <c r="J2" s="33"/>
      <c r="K2" s="33"/>
      <c r="L2" s="33"/>
      <c r="M2" s="33"/>
    </row>
    <row r="3" spans="1:13" ht="12.75" customHeight="1" x14ac:dyDescent="0.2">
      <c r="A3" s="35" t="s">
        <v>0</v>
      </c>
      <c r="B3" s="35" t="s">
        <v>69</v>
      </c>
      <c r="C3" s="36" t="s">
        <v>72</v>
      </c>
      <c r="D3" s="38">
        <v>-23.002500000000001</v>
      </c>
      <c r="E3" s="38">
        <v>-55.3294</v>
      </c>
      <c r="F3" s="38">
        <v>431</v>
      </c>
      <c r="G3" s="40">
        <v>39611</v>
      </c>
      <c r="H3" s="38">
        <v>1</v>
      </c>
      <c r="I3" s="36" t="s">
        <v>73</v>
      </c>
      <c r="J3" s="41"/>
      <c r="K3" s="41"/>
      <c r="L3" s="41"/>
      <c r="M3" s="41"/>
    </row>
    <row r="4" spans="1:13" x14ac:dyDescent="0.2">
      <c r="A4" s="35" t="s">
        <v>1</v>
      </c>
      <c r="B4" s="35" t="s">
        <v>69</v>
      </c>
      <c r="C4" s="36" t="s">
        <v>74</v>
      </c>
      <c r="D4" s="42">
        <v>-20.4756</v>
      </c>
      <c r="E4" s="42">
        <v>-55.783900000000003</v>
      </c>
      <c r="F4" s="42">
        <v>155</v>
      </c>
      <c r="G4" s="40">
        <v>39022</v>
      </c>
      <c r="H4" s="38">
        <v>1</v>
      </c>
      <c r="I4" s="36" t="s">
        <v>75</v>
      </c>
      <c r="J4" s="41"/>
      <c r="K4" s="41"/>
      <c r="L4" s="41"/>
      <c r="M4" s="41"/>
    </row>
    <row r="5" spans="1:13" s="44" customFormat="1" x14ac:dyDescent="0.2">
      <c r="A5" s="35" t="s">
        <v>48</v>
      </c>
      <c r="B5" s="35" t="s">
        <v>69</v>
      </c>
      <c r="C5" s="36" t="s">
        <v>76</v>
      </c>
      <c r="D5" s="42">
        <v>-22.1008</v>
      </c>
      <c r="E5" s="42">
        <v>-56.54</v>
      </c>
      <c r="F5" s="42">
        <v>208</v>
      </c>
      <c r="G5" s="40">
        <v>40764</v>
      </c>
      <c r="H5" s="38">
        <v>1</v>
      </c>
      <c r="I5" s="43" t="s">
        <v>77</v>
      </c>
      <c r="J5" s="41"/>
      <c r="K5" s="41"/>
      <c r="L5" s="41"/>
      <c r="M5" s="41"/>
    </row>
    <row r="6" spans="1:13" s="44" customFormat="1" x14ac:dyDescent="0.2">
      <c r="A6" s="35" t="s">
        <v>55</v>
      </c>
      <c r="B6" s="35" t="s">
        <v>69</v>
      </c>
      <c r="C6" s="36" t="s">
        <v>78</v>
      </c>
      <c r="D6" s="42">
        <v>-21.7514</v>
      </c>
      <c r="E6" s="42">
        <v>-52.470599999999997</v>
      </c>
      <c r="F6" s="42">
        <v>387</v>
      </c>
      <c r="G6" s="40">
        <v>41354</v>
      </c>
      <c r="H6" s="38">
        <v>1</v>
      </c>
      <c r="I6" s="43" t="s">
        <v>79</v>
      </c>
      <c r="J6" s="41"/>
      <c r="K6" s="41"/>
      <c r="L6" s="41"/>
      <c r="M6" s="41"/>
    </row>
    <row r="7" spans="1:13" x14ac:dyDescent="0.2">
      <c r="A7" s="35" t="s">
        <v>2</v>
      </c>
      <c r="B7" s="35" t="s">
        <v>69</v>
      </c>
      <c r="C7" s="36" t="s">
        <v>80</v>
      </c>
      <c r="D7" s="42">
        <v>-20.45</v>
      </c>
      <c r="E7" s="42">
        <v>-54.616599999999998</v>
      </c>
      <c r="F7" s="42">
        <v>530</v>
      </c>
      <c r="G7" s="40">
        <v>37145</v>
      </c>
      <c r="H7" s="38">
        <v>1</v>
      </c>
      <c r="I7" s="36" t="s">
        <v>81</v>
      </c>
      <c r="J7" s="41"/>
      <c r="K7" s="41"/>
      <c r="L7" s="41"/>
      <c r="M7" s="41"/>
    </row>
    <row r="8" spans="1:13" x14ac:dyDescent="0.2">
      <c r="A8" s="35" t="s">
        <v>3</v>
      </c>
      <c r="B8" s="35" t="s">
        <v>69</v>
      </c>
      <c r="C8" s="36" t="s">
        <v>82</v>
      </c>
      <c r="D8" s="38">
        <v>-19.122499999999999</v>
      </c>
      <c r="E8" s="38">
        <v>-51.720799999999997</v>
      </c>
      <c r="F8" s="42">
        <v>516</v>
      </c>
      <c r="G8" s="40">
        <v>39515</v>
      </c>
      <c r="H8" s="38">
        <v>1</v>
      </c>
      <c r="I8" s="36" t="s">
        <v>83</v>
      </c>
      <c r="J8" s="41"/>
      <c r="K8" s="41"/>
      <c r="L8" s="41"/>
      <c r="M8" s="41"/>
    </row>
    <row r="9" spans="1:13" x14ac:dyDescent="0.2">
      <c r="A9" s="35" t="s">
        <v>4</v>
      </c>
      <c r="B9" s="35" t="s">
        <v>69</v>
      </c>
      <c r="C9" s="36" t="s">
        <v>84</v>
      </c>
      <c r="D9" s="42">
        <v>-18.802199999999999</v>
      </c>
      <c r="E9" s="42">
        <v>-52.602800000000002</v>
      </c>
      <c r="F9" s="42">
        <v>818</v>
      </c>
      <c r="G9" s="40">
        <v>39070</v>
      </c>
      <c r="H9" s="38">
        <v>1</v>
      </c>
      <c r="I9" s="36" t="s">
        <v>85</v>
      </c>
      <c r="J9" s="41"/>
      <c r="K9" s="41"/>
      <c r="L9" s="41"/>
      <c r="M9" s="41"/>
    </row>
    <row r="10" spans="1:13" ht="13.5" customHeight="1" x14ac:dyDescent="0.2">
      <c r="A10" s="35" t="s">
        <v>5</v>
      </c>
      <c r="B10" s="35" t="s">
        <v>69</v>
      </c>
      <c r="C10" s="36" t="s">
        <v>86</v>
      </c>
      <c r="D10" s="42">
        <v>-18.996700000000001</v>
      </c>
      <c r="E10" s="42">
        <v>-57.637500000000003</v>
      </c>
      <c r="F10" s="42">
        <v>126</v>
      </c>
      <c r="G10" s="40">
        <v>39017</v>
      </c>
      <c r="H10" s="38">
        <v>1</v>
      </c>
      <c r="I10" s="36" t="s">
        <v>87</v>
      </c>
      <c r="J10" s="41"/>
      <c r="K10" s="41"/>
      <c r="L10" s="41"/>
      <c r="M10" s="41"/>
    </row>
    <row r="11" spans="1:13" ht="13.5" customHeight="1" x14ac:dyDescent="0.2">
      <c r="A11" s="35" t="s">
        <v>50</v>
      </c>
      <c r="B11" s="35" t="s">
        <v>69</v>
      </c>
      <c r="C11" s="36" t="s">
        <v>88</v>
      </c>
      <c r="D11" s="42">
        <v>-18.4922</v>
      </c>
      <c r="E11" s="42">
        <v>-53.167200000000001</v>
      </c>
      <c r="F11" s="42">
        <v>730</v>
      </c>
      <c r="G11" s="40">
        <v>41247</v>
      </c>
      <c r="H11" s="38">
        <v>1</v>
      </c>
      <c r="I11" s="43" t="s">
        <v>89</v>
      </c>
      <c r="J11" s="41"/>
      <c r="K11" s="41"/>
      <c r="L11" s="41"/>
      <c r="M11" s="41"/>
    </row>
    <row r="12" spans="1:13" x14ac:dyDescent="0.2">
      <c r="A12" s="35" t="s">
        <v>6</v>
      </c>
      <c r="B12" s="35" t="s">
        <v>69</v>
      </c>
      <c r="C12" s="36" t="s">
        <v>90</v>
      </c>
      <c r="D12" s="42">
        <v>-18.304400000000001</v>
      </c>
      <c r="E12" s="42">
        <v>-54.440899999999999</v>
      </c>
      <c r="F12" s="42">
        <v>252</v>
      </c>
      <c r="G12" s="40">
        <v>39028</v>
      </c>
      <c r="H12" s="38">
        <v>1</v>
      </c>
      <c r="I12" s="36" t="s">
        <v>91</v>
      </c>
      <c r="J12" s="41"/>
      <c r="K12" s="41"/>
      <c r="L12" s="41"/>
      <c r="M12" s="41"/>
    </row>
    <row r="13" spans="1:13" x14ac:dyDescent="0.2">
      <c r="A13" s="35" t="s">
        <v>7</v>
      </c>
      <c r="B13" s="35" t="s">
        <v>69</v>
      </c>
      <c r="C13" s="36" t="s">
        <v>92</v>
      </c>
      <c r="D13" s="42">
        <v>-22.193899999999999</v>
      </c>
      <c r="E13" s="45">
        <v>-54.9114</v>
      </c>
      <c r="F13" s="42">
        <v>469</v>
      </c>
      <c r="G13" s="40">
        <v>39011</v>
      </c>
      <c r="H13" s="38">
        <v>1</v>
      </c>
      <c r="I13" s="36" t="s">
        <v>93</v>
      </c>
      <c r="J13" s="41"/>
      <c r="K13" s="41"/>
      <c r="L13" s="41"/>
      <c r="M13" s="41"/>
    </row>
    <row r="14" spans="1:13" x14ac:dyDescent="0.2">
      <c r="A14" s="35" t="s">
        <v>94</v>
      </c>
      <c r="B14" s="35" t="s">
        <v>69</v>
      </c>
      <c r="C14" s="36" t="s">
        <v>95</v>
      </c>
      <c r="D14" s="38">
        <v>-23.449400000000001</v>
      </c>
      <c r="E14" s="38">
        <v>-54.181699999999999</v>
      </c>
      <c r="F14" s="38">
        <v>336</v>
      </c>
      <c r="G14" s="40">
        <v>39598</v>
      </c>
      <c r="H14" s="38">
        <v>1</v>
      </c>
      <c r="I14" s="36" t="s">
        <v>96</v>
      </c>
      <c r="J14" s="41"/>
      <c r="K14" s="41"/>
      <c r="L14" s="41"/>
      <c r="M14" s="41"/>
    </row>
    <row r="15" spans="1:13" x14ac:dyDescent="0.2">
      <c r="A15" s="35" t="s">
        <v>9</v>
      </c>
      <c r="B15" s="35" t="s">
        <v>69</v>
      </c>
      <c r="C15" s="36" t="s">
        <v>97</v>
      </c>
      <c r="D15" s="42">
        <v>-22.3</v>
      </c>
      <c r="E15" s="42">
        <v>-53.816600000000001</v>
      </c>
      <c r="F15" s="42">
        <v>373.29</v>
      </c>
      <c r="G15" s="40">
        <v>37662</v>
      </c>
      <c r="H15" s="38">
        <v>1</v>
      </c>
      <c r="I15" s="36" t="s">
        <v>98</v>
      </c>
      <c r="J15" s="41"/>
      <c r="K15" s="41"/>
      <c r="L15" s="41"/>
      <c r="M15" s="41"/>
    </row>
    <row r="16" spans="1:13" s="44" customFormat="1" x14ac:dyDescent="0.2">
      <c r="A16" s="35" t="s">
        <v>49</v>
      </c>
      <c r="B16" s="35" t="s">
        <v>69</v>
      </c>
      <c r="C16" s="36" t="s">
        <v>99</v>
      </c>
      <c r="D16" s="42">
        <v>-21.478200000000001</v>
      </c>
      <c r="E16" s="42">
        <v>-56.136899999999997</v>
      </c>
      <c r="F16" s="42">
        <v>249</v>
      </c>
      <c r="G16" s="40">
        <v>40759</v>
      </c>
      <c r="H16" s="38">
        <v>1</v>
      </c>
      <c r="I16" s="43" t="s">
        <v>100</v>
      </c>
      <c r="J16" s="41"/>
      <c r="K16" s="41"/>
      <c r="L16" s="41"/>
      <c r="M16" s="41"/>
    </row>
    <row r="17" spans="1:13" x14ac:dyDescent="0.2">
      <c r="A17" s="35" t="s">
        <v>10</v>
      </c>
      <c r="B17" s="35" t="s">
        <v>69</v>
      </c>
      <c r="C17" s="36" t="s">
        <v>101</v>
      </c>
      <c r="D17" s="38">
        <v>-22.857199999999999</v>
      </c>
      <c r="E17" s="38">
        <v>-54.605600000000003</v>
      </c>
      <c r="F17" s="38">
        <v>379</v>
      </c>
      <c r="G17" s="40">
        <v>39617</v>
      </c>
      <c r="H17" s="38">
        <v>1</v>
      </c>
      <c r="I17" s="36" t="s">
        <v>102</v>
      </c>
      <c r="J17" s="41"/>
      <c r="K17" s="41"/>
      <c r="L17" s="41"/>
      <c r="M17" s="41"/>
    </row>
    <row r="18" spans="1:13" ht="12.75" customHeight="1" x14ac:dyDescent="0.2">
      <c r="A18" s="35" t="s">
        <v>11</v>
      </c>
      <c r="B18" s="35" t="s">
        <v>69</v>
      </c>
      <c r="C18" s="36" t="s">
        <v>103</v>
      </c>
      <c r="D18" s="42">
        <v>-21.609200000000001</v>
      </c>
      <c r="E18" s="42">
        <v>-55.177799999999998</v>
      </c>
      <c r="F18" s="42">
        <v>401</v>
      </c>
      <c r="G18" s="40">
        <v>39065</v>
      </c>
      <c r="H18" s="38">
        <v>1</v>
      </c>
      <c r="I18" s="36" t="s">
        <v>104</v>
      </c>
      <c r="J18" s="41"/>
      <c r="K18" s="41"/>
      <c r="L18" s="41"/>
      <c r="M18" s="41"/>
    </row>
    <row r="19" spans="1:13" s="44" customFormat="1" x14ac:dyDescent="0.2">
      <c r="A19" s="35" t="s">
        <v>12</v>
      </c>
      <c r="B19" s="35" t="s">
        <v>69</v>
      </c>
      <c r="C19" s="36" t="s">
        <v>105</v>
      </c>
      <c r="D19" s="42">
        <v>-20.395600000000002</v>
      </c>
      <c r="E19" s="42">
        <v>-56.431699999999999</v>
      </c>
      <c r="F19" s="42">
        <v>140</v>
      </c>
      <c r="G19" s="40">
        <v>39023</v>
      </c>
      <c r="H19" s="38">
        <v>1</v>
      </c>
      <c r="I19" s="36" t="s">
        <v>106</v>
      </c>
      <c r="J19" s="41"/>
      <c r="K19" s="41"/>
      <c r="L19" s="41"/>
      <c r="M19" s="41"/>
    </row>
    <row r="20" spans="1:13" x14ac:dyDescent="0.2">
      <c r="A20" s="35" t="s">
        <v>107</v>
      </c>
      <c r="B20" s="35" t="s">
        <v>69</v>
      </c>
      <c r="C20" s="36" t="s">
        <v>108</v>
      </c>
      <c r="D20" s="42">
        <v>-18.988900000000001</v>
      </c>
      <c r="E20" s="42">
        <v>-56.623100000000001</v>
      </c>
      <c r="F20" s="42">
        <v>104</v>
      </c>
      <c r="G20" s="40">
        <v>38932</v>
      </c>
      <c r="H20" s="38">
        <v>1</v>
      </c>
      <c r="I20" s="36" t="s">
        <v>109</v>
      </c>
      <c r="J20" s="41"/>
      <c r="K20" s="41"/>
      <c r="L20" s="41"/>
      <c r="M20" s="41"/>
    </row>
    <row r="21" spans="1:13" s="44" customFormat="1" x14ac:dyDescent="0.2">
      <c r="A21" s="35" t="s">
        <v>14</v>
      </c>
      <c r="B21" s="35" t="s">
        <v>69</v>
      </c>
      <c r="C21" s="36" t="s">
        <v>110</v>
      </c>
      <c r="D21" s="42">
        <v>-19.414300000000001</v>
      </c>
      <c r="E21" s="42">
        <v>-51.1053</v>
      </c>
      <c r="F21" s="42">
        <v>424</v>
      </c>
      <c r="G21" s="40" t="s">
        <v>111</v>
      </c>
      <c r="H21" s="38">
        <v>1</v>
      </c>
      <c r="I21" s="36" t="s">
        <v>112</v>
      </c>
      <c r="J21" s="41"/>
      <c r="K21" s="41"/>
      <c r="L21" s="41"/>
      <c r="M21" s="41"/>
    </row>
    <row r="22" spans="1:13" x14ac:dyDescent="0.2">
      <c r="A22" s="35" t="s">
        <v>15</v>
      </c>
      <c r="B22" s="35" t="s">
        <v>69</v>
      </c>
      <c r="C22" s="36" t="s">
        <v>113</v>
      </c>
      <c r="D22" s="42">
        <v>-22.533300000000001</v>
      </c>
      <c r="E22" s="42">
        <v>-55.533299999999997</v>
      </c>
      <c r="F22" s="42">
        <v>650</v>
      </c>
      <c r="G22" s="40">
        <v>37140</v>
      </c>
      <c r="H22" s="38">
        <v>1</v>
      </c>
      <c r="I22" s="36" t="s">
        <v>114</v>
      </c>
      <c r="J22" s="41"/>
      <c r="K22" s="41"/>
      <c r="L22" s="41"/>
      <c r="M22" s="41"/>
    </row>
    <row r="23" spans="1:13" x14ac:dyDescent="0.2">
      <c r="A23" s="35" t="s">
        <v>16</v>
      </c>
      <c r="B23" s="35" t="s">
        <v>69</v>
      </c>
      <c r="C23" s="36" t="s">
        <v>115</v>
      </c>
      <c r="D23" s="42">
        <v>-21.7058</v>
      </c>
      <c r="E23" s="42">
        <v>-57.5533</v>
      </c>
      <c r="F23" s="42">
        <v>85</v>
      </c>
      <c r="G23" s="40">
        <v>39014</v>
      </c>
      <c r="H23" s="38">
        <v>1</v>
      </c>
      <c r="I23" s="36" t="s">
        <v>116</v>
      </c>
      <c r="J23" s="41"/>
      <c r="K23" s="41"/>
      <c r="L23" s="41"/>
      <c r="M23" s="41"/>
    </row>
    <row r="24" spans="1:13" s="44" customFormat="1" x14ac:dyDescent="0.2">
      <c r="A24" s="35" t="s">
        <v>18</v>
      </c>
      <c r="B24" s="35" t="s">
        <v>69</v>
      </c>
      <c r="C24" s="36" t="s">
        <v>117</v>
      </c>
      <c r="D24" s="42">
        <v>-19.420100000000001</v>
      </c>
      <c r="E24" s="42">
        <v>-54.553100000000001</v>
      </c>
      <c r="F24" s="42">
        <v>647</v>
      </c>
      <c r="G24" s="40">
        <v>39067</v>
      </c>
      <c r="H24" s="38">
        <v>1</v>
      </c>
      <c r="I24" s="36" t="s">
        <v>118</v>
      </c>
      <c r="J24" s="41"/>
      <c r="K24" s="41"/>
      <c r="L24" s="41"/>
      <c r="M24" s="41"/>
    </row>
    <row r="25" spans="1:13" x14ac:dyDescent="0.2">
      <c r="A25" s="35" t="s">
        <v>119</v>
      </c>
      <c r="B25" s="35" t="s">
        <v>69</v>
      </c>
      <c r="C25" s="36" t="s">
        <v>120</v>
      </c>
      <c r="D25" s="38">
        <v>-21.774999999999999</v>
      </c>
      <c r="E25" s="38">
        <v>-54.528100000000002</v>
      </c>
      <c r="F25" s="38">
        <v>329</v>
      </c>
      <c r="G25" s="40">
        <v>39625</v>
      </c>
      <c r="H25" s="38">
        <v>1</v>
      </c>
      <c r="I25" s="36" t="s">
        <v>121</v>
      </c>
      <c r="J25" s="41"/>
      <c r="K25" s="41"/>
      <c r="L25" s="41"/>
      <c r="M25" s="41"/>
    </row>
    <row r="26" spans="1:13" s="49" customFormat="1" ht="15" customHeight="1" x14ac:dyDescent="0.2">
      <c r="A26" s="46" t="s">
        <v>31</v>
      </c>
      <c r="B26" s="46" t="s">
        <v>69</v>
      </c>
      <c r="C26" s="36" t="s">
        <v>122</v>
      </c>
      <c r="D26" s="47">
        <v>-20.9817</v>
      </c>
      <c r="E26" s="47">
        <v>-54.971899999999998</v>
      </c>
      <c r="F26" s="47">
        <v>464</v>
      </c>
      <c r="G26" s="37" t="s">
        <v>123</v>
      </c>
      <c r="H26" s="36">
        <v>1</v>
      </c>
      <c r="I26" s="46" t="s">
        <v>124</v>
      </c>
      <c r="J26" s="48"/>
      <c r="K26" s="48"/>
      <c r="L26" s="48"/>
      <c r="M26" s="48"/>
    </row>
    <row r="27" spans="1:13" s="44" customFormat="1" x14ac:dyDescent="0.2">
      <c r="A27" s="35" t="s">
        <v>19</v>
      </c>
      <c r="B27" s="35" t="s">
        <v>69</v>
      </c>
      <c r="C27" s="36" t="s">
        <v>125</v>
      </c>
      <c r="D27" s="38">
        <v>-23.966899999999999</v>
      </c>
      <c r="E27" s="38">
        <v>-55.0242</v>
      </c>
      <c r="F27" s="38">
        <v>402</v>
      </c>
      <c r="G27" s="40">
        <v>39605</v>
      </c>
      <c r="H27" s="38">
        <v>1</v>
      </c>
      <c r="I27" s="36" t="s">
        <v>126</v>
      </c>
      <c r="J27" s="41"/>
      <c r="K27" s="41"/>
      <c r="L27" s="41"/>
      <c r="M27" s="41"/>
    </row>
    <row r="28" spans="1:13" s="51" customFormat="1" x14ac:dyDescent="0.2">
      <c r="A28" s="46" t="s">
        <v>51</v>
      </c>
      <c r="B28" s="46" t="s">
        <v>69</v>
      </c>
      <c r="C28" s="36" t="s">
        <v>127</v>
      </c>
      <c r="D28" s="36">
        <v>-17.634699999999999</v>
      </c>
      <c r="E28" s="36">
        <v>-54.760100000000001</v>
      </c>
      <c r="F28" s="36">
        <v>486</v>
      </c>
      <c r="G28" s="37" t="s">
        <v>128</v>
      </c>
      <c r="H28" s="36">
        <v>1</v>
      </c>
      <c r="I28" s="38" t="s">
        <v>129</v>
      </c>
      <c r="J28" s="50"/>
      <c r="K28" s="50"/>
      <c r="L28" s="50"/>
      <c r="M28" s="50"/>
    </row>
    <row r="29" spans="1:13" x14ac:dyDescent="0.2">
      <c r="A29" s="35" t="s">
        <v>20</v>
      </c>
      <c r="B29" s="35" t="s">
        <v>69</v>
      </c>
      <c r="C29" s="36" t="s">
        <v>130</v>
      </c>
      <c r="D29" s="38">
        <v>-20.783300000000001</v>
      </c>
      <c r="E29" s="38">
        <v>-51.7</v>
      </c>
      <c r="F29" s="38">
        <v>313</v>
      </c>
      <c r="G29" s="40">
        <v>37137</v>
      </c>
      <c r="H29" s="38">
        <v>1</v>
      </c>
      <c r="I29" s="36" t="s">
        <v>131</v>
      </c>
      <c r="J29" s="41"/>
      <c r="K29" s="41"/>
      <c r="L29" s="41"/>
      <c r="M29" s="41"/>
    </row>
    <row r="30" spans="1:13" ht="18" customHeight="1" x14ac:dyDescent="0.2">
      <c r="A30" s="52"/>
      <c r="B30" s="53"/>
      <c r="C30" s="54"/>
      <c r="D30" s="54"/>
      <c r="E30" s="54"/>
      <c r="F30" s="54"/>
      <c r="G30" s="32" t="s">
        <v>132</v>
      </c>
      <c r="H30" s="36">
        <f>SUM(H2:H29)</f>
        <v>28</v>
      </c>
      <c r="I30" s="52"/>
      <c r="J30" s="41"/>
      <c r="K30" s="41"/>
      <c r="L30" s="41"/>
      <c r="M30" s="41"/>
    </row>
    <row r="31" spans="1:13" x14ac:dyDescent="0.2">
      <c r="A31" s="41" t="s">
        <v>133</v>
      </c>
      <c r="B31" s="55"/>
      <c r="C31" s="55"/>
      <c r="D31" s="55"/>
      <c r="E31" s="55"/>
      <c r="F31" s="55"/>
      <c r="G31" s="41"/>
      <c r="H31" s="56"/>
      <c r="I31" s="41"/>
      <c r="J31" s="41"/>
      <c r="K31" s="41"/>
      <c r="L31" s="41"/>
      <c r="M31" s="41"/>
    </row>
    <row r="32" spans="1:13" x14ac:dyDescent="0.2">
      <c r="A32" s="57" t="s">
        <v>134</v>
      </c>
      <c r="B32" s="58"/>
      <c r="C32" s="58"/>
      <c r="D32" s="58"/>
      <c r="E32" s="58"/>
      <c r="F32" s="58"/>
      <c r="G32" s="41"/>
      <c r="H32" s="41"/>
      <c r="I32" s="41"/>
      <c r="J32" s="41"/>
      <c r="K32" s="41"/>
      <c r="L32" s="41"/>
      <c r="M32" s="41"/>
    </row>
    <row r="33" spans="1:13" x14ac:dyDescent="0.2">
      <c r="A33" s="41"/>
      <c r="B33" s="58"/>
      <c r="C33" s="58"/>
      <c r="D33" s="58"/>
      <c r="E33" s="58"/>
      <c r="F33" s="58"/>
      <c r="G33" s="41"/>
      <c r="H33" s="41"/>
      <c r="I33" s="41"/>
      <c r="J33" s="41"/>
      <c r="K33" s="41"/>
      <c r="L33" s="41"/>
      <c r="M33" s="41"/>
    </row>
    <row r="34" spans="1:13" x14ac:dyDescent="0.2">
      <c r="A34" s="41"/>
      <c r="B34" s="58"/>
      <c r="C34" s="58"/>
      <c r="D34" s="58"/>
      <c r="E34" s="58"/>
      <c r="F34" s="58"/>
      <c r="G34" s="41"/>
      <c r="H34" s="41"/>
      <c r="I34" s="41"/>
      <c r="J34" s="41"/>
      <c r="K34" s="41"/>
      <c r="L34" s="41"/>
      <c r="M34" s="41"/>
    </row>
    <row r="35" spans="1:13" x14ac:dyDescent="0.2">
      <c r="A35" s="41"/>
      <c r="B35" s="58"/>
      <c r="C35" s="58"/>
      <c r="D35" s="58"/>
      <c r="E35" s="58"/>
      <c r="F35" s="58"/>
      <c r="G35" s="41"/>
      <c r="H35" s="41"/>
      <c r="I35" s="41"/>
      <c r="J35" s="41"/>
      <c r="K35" s="41"/>
      <c r="L35" s="41"/>
      <c r="M35" s="41"/>
    </row>
    <row r="36" spans="1:13" x14ac:dyDescent="0.2">
      <c r="A36" s="41"/>
      <c r="B36" s="58"/>
      <c r="C36" s="58"/>
      <c r="D36" s="58"/>
      <c r="E36" s="58"/>
      <c r="F36" s="58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58"/>
      <c r="C37" s="58"/>
      <c r="D37" s="58"/>
      <c r="E37" s="58"/>
      <c r="F37" s="58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58"/>
      <c r="C38" s="58"/>
      <c r="D38" s="58"/>
      <c r="E38" s="58"/>
      <c r="F38" s="58"/>
      <c r="G38" s="41"/>
      <c r="H38" s="41"/>
      <c r="I38" s="41"/>
      <c r="J38" s="41"/>
      <c r="K38" s="41"/>
      <c r="L38" s="41"/>
      <c r="M38" s="41"/>
    </row>
    <row r="39" spans="1:13" x14ac:dyDescent="0.2">
      <c r="A39" s="41"/>
      <c r="B39" s="58"/>
      <c r="C39" s="58"/>
      <c r="D39" s="58"/>
      <c r="E39" s="58"/>
      <c r="F39" s="58"/>
      <c r="G39" s="41"/>
      <c r="H39" s="41"/>
      <c r="I39" s="41"/>
      <c r="J39" s="41"/>
      <c r="K39" s="41"/>
      <c r="L39" s="41"/>
      <c r="M39" s="41"/>
    </row>
    <row r="40" spans="1:13" x14ac:dyDescent="0.2">
      <c r="A40" s="41"/>
      <c r="B40" s="58"/>
      <c r="C40" s="58"/>
      <c r="D40" s="58"/>
      <c r="E40" s="58"/>
      <c r="F40" s="58"/>
      <c r="G40" s="41"/>
      <c r="H40" s="41"/>
      <c r="I40" s="41"/>
      <c r="J40" s="41"/>
      <c r="K40" s="41"/>
      <c r="L40" s="41"/>
      <c r="M40" s="41"/>
    </row>
    <row r="41" spans="1:13" x14ac:dyDescent="0.2">
      <c r="A41" s="41"/>
      <c r="B41" s="58"/>
      <c r="C41" s="58"/>
      <c r="D41" s="58"/>
      <c r="E41" s="58"/>
      <c r="F41" s="58"/>
      <c r="G41" s="41"/>
      <c r="H41" s="41"/>
      <c r="I41" s="41"/>
      <c r="J41" s="41"/>
      <c r="K41" s="41"/>
      <c r="L41" s="41"/>
      <c r="M41" s="41"/>
    </row>
    <row r="42" spans="1:13" x14ac:dyDescent="0.2">
      <c r="A42" s="41"/>
      <c r="B42" s="58"/>
      <c r="C42" s="58"/>
      <c r="D42" s="58"/>
      <c r="E42" s="58"/>
      <c r="F42" s="58"/>
      <c r="G42" s="41"/>
      <c r="H42" s="41"/>
      <c r="I42" s="41"/>
      <c r="J42" s="41"/>
      <c r="K42" s="41"/>
      <c r="L42" s="41"/>
      <c r="M42" s="41"/>
    </row>
    <row r="43" spans="1:13" x14ac:dyDescent="0.2">
      <c r="A43" s="41"/>
      <c r="B43" s="58"/>
      <c r="C43" s="58"/>
      <c r="D43" s="58"/>
      <c r="E43" s="58"/>
      <c r="F43" s="58"/>
      <c r="G43" s="41"/>
      <c r="H43" s="41"/>
      <c r="I43" s="41"/>
      <c r="J43" s="41"/>
      <c r="K43" s="41"/>
      <c r="L43" s="41"/>
      <c r="M43" s="41"/>
    </row>
    <row r="44" spans="1:13" x14ac:dyDescent="0.2">
      <c r="A44" s="41"/>
      <c r="B44" s="58"/>
      <c r="C44" s="58"/>
      <c r="D44" s="58"/>
      <c r="E44" s="58"/>
      <c r="F44" s="58"/>
      <c r="G44" s="41"/>
      <c r="H44" s="41"/>
      <c r="I44" s="41"/>
      <c r="J44" s="41"/>
      <c r="K44" s="41"/>
      <c r="L44" s="41"/>
      <c r="M44" s="41"/>
    </row>
    <row r="45" spans="1:13" x14ac:dyDescent="0.2">
      <c r="A45" s="41"/>
      <c r="B45" s="58"/>
      <c r="C45" s="58"/>
      <c r="D45" s="58"/>
      <c r="E45" s="58"/>
      <c r="F45" s="58"/>
      <c r="G45" s="41"/>
      <c r="H45" s="41"/>
      <c r="I45" s="41"/>
      <c r="J45" s="41"/>
      <c r="K45" s="41"/>
      <c r="L45" s="41"/>
      <c r="M45" s="41"/>
    </row>
    <row r="46" spans="1:13" x14ac:dyDescent="0.2">
      <c r="A46" s="41"/>
      <c r="B46" s="58"/>
      <c r="C46" s="58"/>
      <c r="D46" s="58"/>
      <c r="E46" s="58"/>
      <c r="F46" s="58"/>
      <c r="G46" s="41"/>
      <c r="H46" s="41"/>
      <c r="I46" s="41"/>
      <c r="J46" s="41"/>
      <c r="K46" s="41"/>
      <c r="L46" s="41"/>
      <c r="M46" s="41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opLeftCell="A7" zoomScale="90" zoomScaleNormal="90" workbookViewId="0">
      <selection activeCell="AJ30" sqref="AJ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6" ht="20.100000000000001" customHeight="1" x14ac:dyDescent="0.2">
      <c r="A1" s="138" t="s">
        <v>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6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7"/>
    </row>
    <row r="3" spans="1:36" s="4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23" t="s">
        <v>41</v>
      </c>
      <c r="AG3" s="90" t="s">
        <v>40</v>
      </c>
    </row>
    <row r="4" spans="1:36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3" t="s">
        <v>39</v>
      </c>
      <c r="AG4" s="90" t="s">
        <v>39</v>
      </c>
    </row>
    <row r="5" spans="1:36" s="5" customFormat="1" ht="20.100000000000001" customHeight="1" x14ac:dyDescent="0.2">
      <c r="A5" s="85" t="s">
        <v>47</v>
      </c>
      <c r="B5" s="14">
        <f>[1]Junho!$C$5</f>
        <v>22.6</v>
      </c>
      <c r="C5" s="14">
        <f>[1]Junho!$C$6</f>
        <v>23.7</v>
      </c>
      <c r="D5" s="14">
        <f>[1]Junho!$C$7</f>
        <v>30.5</v>
      </c>
      <c r="E5" s="14">
        <f>[1]Junho!$C$8</f>
        <v>34</v>
      </c>
      <c r="F5" s="14">
        <f>[1]Junho!$C$9</f>
        <v>33.4</v>
      </c>
      <c r="G5" s="14">
        <f>[1]Junho!$C$10</f>
        <v>33.200000000000003</v>
      </c>
      <c r="H5" s="14">
        <f>[1]Junho!$C$11</f>
        <v>33.9</v>
      </c>
      <c r="I5" s="14">
        <f>[1]Junho!$C$12</f>
        <v>33.200000000000003</v>
      </c>
      <c r="J5" s="14">
        <f>[1]Junho!$C$13</f>
        <v>24.4</v>
      </c>
      <c r="K5" s="14">
        <f>[1]Junho!$C$14</f>
        <v>20.5</v>
      </c>
      <c r="L5" s="14">
        <f>[1]Junho!$C$15</f>
        <v>26</v>
      </c>
      <c r="M5" s="14">
        <f>[1]Junho!$C$16</f>
        <v>23.3</v>
      </c>
      <c r="N5" s="14">
        <f>[1]Junho!$C$17</f>
        <v>29.6</v>
      </c>
      <c r="O5" s="14">
        <f>[1]Junho!$C$18</f>
        <v>28.9</v>
      </c>
      <c r="P5" s="14">
        <f>[1]Junho!$C$19</f>
        <v>28.9</v>
      </c>
      <c r="Q5" s="14">
        <f>[1]Junho!$C$20</f>
        <v>31.2</v>
      </c>
      <c r="R5" s="14">
        <f>[1]Junho!$C$21</f>
        <v>32.4</v>
      </c>
      <c r="S5" s="14">
        <f>[1]Junho!$C$22</f>
        <v>32.4</v>
      </c>
      <c r="T5" s="14">
        <f>[1]Junho!$C$23</f>
        <v>29.5</v>
      </c>
      <c r="U5" s="14">
        <f>[1]Junho!$C$24</f>
        <v>21.4</v>
      </c>
      <c r="V5" s="14">
        <f>[1]Junho!$C$25</f>
        <v>28.1</v>
      </c>
      <c r="W5" s="14">
        <f>[1]Junho!$C$26</f>
        <v>29.4</v>
      </c>
      <c r="X5" s="14">
        <f>[1]Junho!$C$27</f>
        <v>30.4</v>
      </c>
      <c r="Y5" s="14">
        <f>[1]Junho!$C$28</f>
        <v>29.4</v>
      </c>
      <c r="Z5" s="14">
        <f>[1]Junho!$C$29</f>
        <v>28.8</v>
      </c>
      <c r="AA5" s="14">
        <f>[1]Junho!$C$30</f>
        <v>29.4</v>
      </c>
      <c r="AB5" s="14">
        <f>[1]Junho!$C$31</f>
        <v>30</v>
      </c>
      <c r="AC5" s="14">
        <f>[1]Junho!$C$32</f>
        <v>30.1</v>
      </c>
      <c r="AD5" s="14">
        <f>[1]Junho!$C$33</f>
        <v>31.7</v>
      </c>
      <c r="AE5" s="14">
        <f>[1]Junho!$C$34</f>
        <v>30.8</v>
      </c>
      <c r="AF5" s="24">
        <f t="shared" ref="AF5:AF13" si="1">MAX(B5:AE5)</f>
        <v>34</v>
      </c>
      <c r="AG5" s="91">
        <f t="shared" ref="AG5:AG13" si="2">AVERAGE(B5:AE5)</f>
        <v>29.036666666666658</v>
      </c>
    </row>
    <row r="6" spans="1:36" ht="17.100000000000001" customHeight="1" x14ac:dyDescent="0.2">
      <c r="A6" s="85" t="s">
        <v>0</v>
      </c>
      <c r="B6" s="14">
        <f>[2]Junho!$C$5</f>
        <v>17.2</v>
      </c>
      <c r="C6" s="14">
        <f>[2]Junho!$C$6</f>
        <v>18.3</v>
      </c>
      <c r="D6" s="14">
        <f>[2]Junho!$C$7</f>
        <v>25.4</v>
      </c>
      <c r="E6" s="14">
        <f>[2]Junho!$C$8</f>
        <v>29.8</v>
      </c>
      <c r="F6" s="14">
        <f>[2]Junho!$C$9</f>
        <v>28.9</v>
      </c>
      <c r="G6" s="14">
        <f>[2]Junho!$C$10</f>
        <v>27.9</v>
      </c>
      <c r="H6" s="14">
        <f>[2]Junho!$C$11</f>
        <v>28</v>
      </c>
      <c r="I6" s="14">
        <f>[2]Junho!$C$12</f>
        <v>27.1</v>
      </c>
      <c r="J6" s="14">
        <f>[2]Junho!$C$13</f>
        <v>16.899999999999999</v>
      </c>
      <c r="K6" s="14">
        <f>[2]Junho!$C$14</f>
        <v>18.8</v>
      </c>
      <c r="L6" s="14">
        <f>[2]Junho!$C$15</f>
        <v>21.3</v>
      </c>
      <c r="M6" s="14">
        <f>[2]Junho!$C$16</f>
        <v>21.8</v>
      </c>
      <c r="N6" s="14">
        <f>[2]Junho!$C$17</f>
        <v>19.399999999999999</v>
      </c>
      <c r="O6" s="14">
        <f>[2]Junho!$C$18</f>
        <v>24.9</v>
      </c>
      <c r="P6" s="14">
        <f>[2]Junho!$C$19</f>
        <v>25.1</v>
      </c>
      <c r="Q6" s="14">
        <f>[2]Junho!$C$20</f>
        <v>27.2</v>
      </c>
      <c r="R6" s="14">
        <f>[2]Junho!$C$21</f>
        <v>29.3</v>
      </c>
      <c r="S6" s="14">
        <f>[2]Junho!$C$22</f>
        <v>29.5</v>
      </c>
      <c r="T6" s="14">
        <f>[2]Junho!$C$23</f>
        <v>22.1</v>
      </c>
      <c r="U6" s="14">
        <f>[2]Junho!$C$24</f>
        <v>19.7</v>
      </c>
      <c r="V6" s="14">
        <f>[2]Junho!$C$25</f>
        <v>23.8</v>
      </c>
      <c r="W6" s="14">
        <f>[2]Junho!$C$26</f>
        <v>25.8</v>
      </c>
      <c r="X6" s="14">
        <f>[2]Junho!$C$27</f>
        <v>26.6</v>
      </c>
      <c r="Y6" s="14">
        <f>[2]Junho!$C$28</f>
        <v>26.7</v>
      </c>
      <c r="Z6" s="14">
        <f>[2]Junho!$C$29</f>
        <v>26.7</v>
      </c>
      <c r="AA6" s="14">
        <f>[2]Junho!$C$30</f>
        <v>26.5</v>
      </c>
      <c r="AB6" s="14">
        <f>[2]Junho!$C$31</f>
        <v>27.4</v>
      </c>
      <c r="AC6" s="14">
        <f>[2]Junho!$C$32</f>
        <v>27.4</v>
      </c>
      <c r="AD6" s="14">
        <f>[2]Junho!$C$33</f>
        <v>24.8</v>
      </c>
      <c r="AE6" s="14">
        <f>[2]Junho!$C$34</f>
        <v>29.2</v>
      </c>
      <c r="AF6" s="25">
        <f t="shared" si="1"/>
        <v>29.8</v>
      </c>
      <c r="AG6" s="92">
        <f t="shared" si="2"/>
        <v>24.783333333333339</v>
      </c>
    </row>
    <row r="7" spans="1:36" ht="17.100000000000001" customHeight="1" x14ac:dyDescent="0.2">
      <c r="A7" s="85" t="s">
        <v>1</v>
      </c>
      <c r="B7" s="14">
        <f>[3]Junho!$C$5</f>
        <v>22</v>
      </c>
      <c r="C7" s="14">
        <f>[3]Junho!$C$6</f>
        <v>23.9</v>
      </c>
      <c r="D7" s="14">
        <f>[3]Junho!$C$7</f>
        <v>30.5</v>
      </c>
      <c r="E7" s="14">
        <f>[3]Junho!$C$8</f>
        <v>32.299999999999997</v>
      </c>
      <c r="F7" s="14">
        <f>[3]Junho!$C$9</f>
        <v>32.5</v>
      </c>
      <c r="G7" s="14">
        <f>[3]Junho!$C$10</f>
        <v>31.6</v>
      </c>
      <c r="H7" s="14">
        <f>[3]Junho!$C$11</f>
        <v>32.5</v>
      </c>
      <c r="I7" s="14">
        <f>[3]Junho!$C$12</f>
        <v>32</v>
      </c>
      <c r="J7" s="14">
        <f>[3]Junho!$C$13</f>
        <v>21.9</v>
      </c>
      <c r="K7" s="14">
        <f>[3]Junho!$C$14</f>
        <v>21</v>
      </c>
      <c r="L7" s="14">
        <f>[3]Junho!$C$15</f>
        <v>26.1</v>
      </c>
      <c r="M7" s="14">
        <f>[3]Junho!$C$16</f>
        <v>19.3</v>
      </c>
      <c r="N7" s="14">
        <f>[3]Junho!$C$17</f>
        <v>29.6</v>
      </c>
      <c r="O7" s="14">
        <f>[3]Junho!$C$18</f>
        <v>30.2</v>
      </c>
      <c r="P7" s="14">
        <f>[3]Junho!$C$19</f>
        <v>30.6</v>
      </c>
      <c r="Q7" s="14">
        <f>[3]Junho!$C$20</f>
        <v>31.6</v>
      </c>
      <c r="R7" s="14">
        <f>[3]Junho!$C$21</f>
        <v>31.4</v>
      </c>
      <c r="S7" s="14">
        <f>[3]Junho!$C$22</f>
        <v>30.7</v>
      </c>
      <c r="T7" s="14" t="str">
        <f>[3]Junho!$C$23</f>
        <v>*</v>
      </c>
      <c r="U7" s="14">
        <f>[3]Junho!$C$24</f>
        <v>21.7</v>
      </c>
      <c r="V7" s="14">
        <f>[3]Junho!$C$25</f>
        <v>27.8</v>
      </c>
      <c r="W7" s="14">
        <f>[3]Junho!$C$26</f>
        <v>30.5</v>
      </c>
      <c r="X7" s="14">
        <f>[3]Junho!$C$27</f>
        <v>30.3</v>
      </c>
      <c r="Y7" s="14">
        <f>[3]Junho!$C$28</f>
        <v>30.4</v>
      </c>
      <c r="Z7" s="14">
        <f>[3]Junho!$C$29</f>
        <v>30.4</v>
      </c>
      <c r="AA7" s="14">
        <f>[3]Junho!$C$30</f>
        <v>30.3</v>
      </c>
      <c r="AB7" s="14">
        <f>[3]Junho!$C$31</f>
        <v>30.7</v>
      </c>
      <c r="AC7" s="14">
        <f>[3]Junho!$C$32</f>
        <v>30.4</v>
      </c>
      <c r="AD7" s="14">
        <f>[3]Junho!$C$33</f>
        <v>30</v>
      </c>
      <c r="AE7" s="14">
        <f>[3]Junho!$C$34</f>
        <v>31.4</v>
      </c>
      <c r="AF7" s="25">
        <f t="shared" si="1"/>
        <v>32.5</v>
      </c>
      <c r="AG7" s="92">
        <f t="shared" si="2"/>
        <v>28.744827586206892</v>
      </c>
    </row>
    <row r="8" spans="1:36" ht="17.100000000000001" customHeight="1" x14ac:dyDescent="0.2">
      <c r="A8" s="85" t="s">
        <v>55</v>
      </c>
      <c r="B8" s="14">
        <f>[4]Junho!$C$5</f>
        <v>20.100000000000001</v>
      </c>
      <c r="C8" s="14">
        <f>[4]Junho!$C$6</f>
        <v>22.5</v>
      </c>
      <c r="D8" s="14">
        <f>[4]Junho!$C$7</f>
        <v>26.7</v>
      </c>
      <c r="E8" s="14">
        <f>[4]Junho!$C$8</f>
        <v>31.7</v>
      </c>
      <c r="F8" s="14">
        <f>[4]Junho!$C$9</f>
        <v>30.5</v>
      </c>
      <c r="G8" s="14">
        <f>[4]Junho!$C$10</f>
        <v>32.1</v>
      </c>
      <c r="H8" s="14">
        <f>[4]Junho!$C$11</f>
        <v>31.7</v>
      </c>
      <c r="I8" s="14">
        <f>[4]Junho!$C$12</f>
        <v>31.8</v>
      </c>
      <c r="J8" s="14">
        <f>[4]Junho!$C$13</f>
        <v>18.3</v>
      </c>
      <c r="K8" s="14">
        <f>[4]Junho!$C$14</f>
        <v>19.600000000000001</v>
      </c>
      <c r="L8" s="14">
        <f>[4]Junho!$C$15</f>
        <v>22.2</v>
      </c>
      <c r="M8" s="14">
        <f>[4]Junho!$C$16</f>
        <v>22.3</v>
      </c>
      <c r="N8" s="14">
        <f>[4]Junho!$C$17</f>
        <v>21.9</v>
      </c>
      <c r="O8" s="14">
        <f>[4]Junho!$C$18</f>
        <v>24.9</v>
      </c>
      <c r="P8" s="14">
        <f>[4]Junho!$C$19</f>
        <v>25.7</v>
      </c>
      <c r="Q8" s="14">
        <f>[4]Junho!$C$20</f>
        <v>27.6</v>
      </c>
      <c r="R8" s="14">
        <f>[4]Junho!$C$21</f>
        <v>30</v>
      </c>
      <c r="S8" s="14">
        <f>[4]Junho!$C$22</f>
        <v>30.3</v>
      </c>
      <c r="T8" s="14">
        <f>[4]Junho!$C$23</f>
        <v>23.8</v>
      </c>
      <c r="U8" s="14">
        <f>[4]Junho!$C$24</f>
        <v>19.3</v>
      </c>
      <c r="V8" s="14">
        <f>[4]Junho!$C$25</f>
        <v>26</v>
      </c>
      <c r="W8" s="14">
        <f>[4]Junho!$C$26</f>
        <v>26.5</v>
      </c>
      <c r="X8" s="14">
        <f>[4]Junho!$C$27</f>
        <v>28</v>
      </c>
      <c r="Y8" s="14">
        <f>[4]Junho!$C$28</f>
        <v>26.8</v>
      </c>
      <c r="Z8" s="14">
        <f>[4]Junho!$C$29</f>
        <v>27.3</v>
      </c>
      <c r="AA8" s="14">
        <f>[4]Junho!$C$30</f>
        <v>27.2</v>
      </c>
      <c r="AB8" s="14">
        <f>[4]Junho!$C$31</f>
        <v>27.5</v>
      </c>
      <c r="AC8" s="14">
        <f>[4]Junho!$C$32</f>
        <v>27.6</v>
      </c>
      <c r="AD8" s="14">
        <f>[4]Junho!$C$33</f>
        <v>28.8</v>
      </c>
      <c r="AE8" s="14">
        <f>[4]Junho!$C$34</f>
        <v>28.8</v>
      </c>
      <c r="AF8" s="25">
        <f t="shared" ref="AF8" si="3">MAX(B8:AE8)</f>
        <v>32.1</v>
      </c>
      <c r="AG8" s="92">
        <f t="shared" ref="AG8" si="4">AVERAGE(B8:AE8)</f>
        <v>26.249999999999996</v>
      </c>
    </row>
    <row r="9" spans="1:36" ht="17.100000000000001" customHeight="1" x14ac:dyDescent="0.2">
      <c r="A9" s="85" t="s">
        <v>48</v>
      </c>
      <c r="B9" s="14">
        <f>[5]Junho!$C$5</f>
        <v>19.5</v>
      </c>
      <c r="C9" s="14">
        <f>[5]Junho!$C$6</f>
        <v>22.8</v>
      </c>
      <c r="D9" s="14">
        <f>[5]Junho!$C$7</f>
        <v>28.3</v>
      </c>
      <c r="E9" s="14">
        <f>[5]Junho!$C$8</f>
        <v>30.6</v>
      </c>
      <c r="F9" s="14">
        <f>[5]Junho!$C$9</f>
        <v>29.9</v>
      </c>
      <c r="G9" s="14">
        <f>[5]Junho!$C$10</f>
        <v>29.4</v>
      </c>
      <c r="H9" s="14">
        <f>[5]Junho!$C$11</f>
        <v>30.3</v>
      </c>
      <c r="I9" s="14">
        <f>[5]Junho!$C$12</f>
        <v>25.9</v>
      </c>
      <c r="J9" s="14">
        <f>[5]Junho!$C$13</f>
        <v>18.100000000000001</v>
      </c>
      <c r="K9" s="14">
        <f>[5]Junho!$C$14</f>
        <v>21.3</v>
      </c>
      <c r="L9" s="14">
        <f>[5]Junho!$C$15</f>
        <v>24.9</v>
      </c>
      <c r="M9" s="14">
        <f>[5]Junho!$C$16</f>
        <v>22.4</v>
      </c>
      <c r="N9" s="14">
        <f>[5]Junho!$C$17</f>
        <v>25.8</v>
      </c>
      <c r="O9" s="14">
        <f>[5]Junho!$C$18</f>
        <v>29</v>
      </c>
      <c r="P9" s="14">
        <f>[5]Junho!$C$19</f>
        <v>29.1</v>
      </c>
      <c r="Q9" s="14">
        <f>[5]Junho!$C$20</f>
        <v>30.4</v>
      </c>
      <c r="R9" s="14">
        <f>[5]Junho!$C$21</f>
        <v>30.6</v>
      </c>
      <c r="S9" s="14">
        <f>[5]Junho!$C$22</f>
        <v>30.4</v>
      </c>
      <c r="T9" s="14">
        <f>[5]Junho!$C$23</f>
        <v>25</v>
      </c>
      <c r="U9" s="14">
        <f>[5]Junho!$C$24</f>
        <v>20</v>
      </c>
      <c r="V9" s="14">
        <f>[5]Junho!$C$25</f>
        <v>27.3</v>
      </c>
      <c r="W9" s="14">
        <f>[5]Junho!$C$26</f>
        <v>29.6</v>
      </c>
      <c r="X9" s="14">
        <f>[5]Junho!$C$27</f>
        <v>29.7</v>
      </c>
      <c r="Y9" s="14">
        <f>[5]Junho!$C$28</f>
        <v>29.5</v>
      </c>
      <c r="Z9" s="14">
        <f>[5]Junho!$C$29</f>
        <v>29.6</v>
      </c>
      <c r="AA9" s="14">
        <f>[5]Junho!$C$30</f>
        <v>29.2</v>
      </c>
      <c r="AB9" s="14">
        <f>[5]Junho!$C$31</f>
        <v>29.5</v>
      </c>
      <c r="AC9" s="14">
        <f>[5]Junho!$C$32</f>
        <v>29.4</v>
      </c>
      <c r="AD9" s="14">
        <f>[5]Junho!$C$33</f>
        <v>29.7</v>
      </c>
      <c r="AE9" s="14">
        <f>[5]Junho!$C$34</f>
        <v>27.7</v>
      </c>
      <c r="AF9" s="25">
        <f t="shared" si="1"/>
        <v>30.6</v>
      </c>
      <c r="AG9" s="92">
        <f t="shared" si="2"/>
        <v>27.163333333333341</v>
      </c>
    </row>
    <row r="10" spans="1:36" ht="17.100000000000001" customHeight="1" x14ac:dyDescent="0.2">
      <c r="A10" s="85" t="s">
        <v>2</v>
      </c>
      <c r="B10" s="14">
        <f>[6]Junho!$C$5</f>
        <v>19.100000000000001</v>
      </c>
      <c r="C10" s="14">
        <f>[6]Junho!$C$6</f>
        <v>23.6</v>
      </c>
      <c r="D10" s="14">
        <f>[6]Junho!$C$7</f>
        <v>28.9</v>
      </c>
      <c r="E10" s="14">
        <f>[6]Junho!$C$8</f>
        <v>30.1</v>
      </c>
      <c r="F10" s="14">
        <f>[6]Junho!$C$9</f>
        <v>29.6</v>
      </c>
      <c r="G10" s="14">
        <f>[6]Junho!$C$10</f>
        <v>29.7</v>
      </c>
      <c r="H10" s="14">
        <f>[6]Junho!$C$11</f>
        <v>30.7</v>
      </c>
      <c r="I10" s="14">
        <f>[6]Junho!$C$12</f>
        <v>28.9</v>
      </c>
      <c r="J10" s="14">
        <f>[6]Junho!$C$13</f>
        <v>24.9</v>
      </c>
      <c r="K10" s="14">
        <f>[6]Junho!$C$14</f>
        <v>20.2</v>
      </c>
      <c r="L10" s="14">
        <f>[6]Junho!$C$15</f>
        <v>24.8</v>
      </c>
      <c r="M10" s="14">
        <f>[6]Junho!$C$16</f>
        <v>21.4</v>
      </c>
      <c r="N10" s="14">
        <f>[6]Junho!$C$17</f>
        <v>27.8</v>
      </c>
      <c r="O10" s="14">
        <f>[6]Junho!$C$18</f>
        <v>28.4</v>
      </c>
      <c r="P10" s="14">
        <f>[6]Junho!$C$19</f>
        <v>28.1</v>
      </c>
      <c r="Q10" s="14">
        <f>[6]Junho!$C$20</f>
        <v>29.2</v>
      </c>
      <c r="R10" s="14">
        <f>[6]Junho!$C$21</f>
        <v>29.4</v>
      </c>
      <c r="S10" s="14">
        <f>[6]Junho!$C$22</f>
        <v>29.2</v>
      </c>
      <c r="T10" s="14">
        <f>[6]Junho!$C$23</f>
        <v>22.4</v>
      </c>
      <c r="U10" s="14">
        <f>[6]Junho!$C$24</f>
        <v>20.9</v>
      </c>
      <c r="V10" s="14">
        <f>[6]Junho!$C$25</f>
        <v>26.7</v>
      </c>
      <c r="W10" s="14">
        <f>[6]Junho!$C$26</f>
        <v>28</v>
      </c>
      <c r="X10" s="14">
        <f>[6]Junho!$C$27</f>
        <v>28.6</v>
      </c>
      <c r="Y10" s="14">
        <f>[6]Junho!$C$28</f>
        <v>28.4</v>
      </c>
      <c r="Z10" s="14">
        <f>[6]Junho!$C$29</f>
        <v>28.1</v>
      </c>
      <c r="AA10" s="14">
        <f>[6]Junho!$C$30</f>
        <v>27.9</v>
      </c>
      <c r="AB10" s="14">
        <f>[6]Junho!$C$31</f>
        <v>28.4</v>
      </c>
      <c r="AC10" s="14">
        <f>[6]Junho!$C$32</f>
        <v>28.8</v>
      </c>
      <c r="AD10" s="14">
        <f>[6]Junho!$C$33</f>
        <v>28.5</v>
      </c>
      <c r="AE10" s="14">
        <f>[6]Junho!$C$34</f>
        <v>29.6</v>
      </c>
      <c r="AF10" s="25">
        <f t="shared" si="1"/>
        <v>30.7</v>
      </c>
      <c r="AG10" s="92">
        <f t="shared" si="2"/>
        <v>27.009999999999998</v>
      </c>
    </row>
    <row r="11" spans="1:36" ht="17.100000000000001" customHeight="1" x14ac:dyDescent="0.2">
      <c r="A11" s="85" t="s">
        <v>3</v>
      </c>
      <c r="B11" s="14">
        <f>[7]Junho!$C$5</f>
        <v>23.6</v>
      </c>
      <c r="C11" s="14">
        <f>[7]Junho!$C$6</f>
        <v>24.4</v>
      </c>
      <c r="D11" s="14">
        <f>[7]Junho!$C$7</f>
        <v>29.4</v>
      </c>
      <c r="E11" s="14">
        <f>[7]Junho!$C$8</f>
        <v>32.1</v>
      </c>
      <c r="F11" s="14">
        <f>[7]Junho!$C$9</f>
        <v>33.200000000000003</v>
      </c>
      <c r="G11" s="14">
        <f>[7]Junho!$C$10</f>
        <v>33.200000000000003</v>
      </c>
      <c r="H11" s="14">
        <f>[7]Junho!$C$11</f>
        <v>32.200000000000003</v>
      </c>
      <c r="I11" s="14">
        <f>[7]Junho!$C$12</f>
        <v>32.799999999999997</v>
      </c>
      <c r="J11" s="14">
        <f>[7]Junho!$C$13</f>
        <v>24.7</v>
      </c>
      <c r="K11" s="14">
        <f>[7]Junho!$C$14</f>
        <v>20.8</v>
      </c>
      <c r="L11" s="14">
        <f>[7]Junho!$C$15</f>
        <v>28</v>
      </c>
      <c r="M11" s="14">
        <f>[7]Junho!$C$16</f>
        <v>23.4</v>
      </c>
      <c r="N11" s="14">
        <f>[7]Junho!$C$17</f>
        <v>31.2</v>
      </c>
      <c r="O11" s="14">
        <f>[7]Junho!$C$18</f>
        <v>29.8</v>
      </c>
      <c r="P11" s="14">
        <f>[7]Junho!$C$19</f>
        <v>28.8</v>
      </c>
      <c r="Q11" s="14">
        <f>[7]Junho!$C$20</f>
        <v>30</v>
      </c>
      <c r="R11" s="14">
        <f>[7]Junho!$C$21</f>
        <v>30.5</v>
      </c>
      <c r="S11" s="14">
        <f>[7]Junho!$C$22</f>
        <v>30.5</v>
      </c>
      <c r="T11" s="14">
        <f>[7]Junho!$C$23</f>
        <v>30.8</v>
      </c>
      <c r="U11" s="14">
        <f>[7]Junho!$C$24</f>
        <v>26.3</v>
      </c>
      <c r="V11" s="14">
        <f>[7]Junho!$C$25</f>
        <v>27.6</v>
      </c>
      <c r="W11" s="14">
        <f>[7]Junho!$C$26</f>
        <v>28.4</v>
      </c>
      <c r="X11" s="14">
        <f>[7]Junho!$C$27</f>
        <v>28.7</v>
      </c>
      <c r="Y11" s="14">
        <f>[7]Junho!$C$28</f>
        <v>28.3</v>
      </c>
      <c r="Z11" s="14">
        <f>[7]Junho!$C$29</f>
        <v>28.1</v>
      </c>
      <c r="AA11" s="14">
        <f>[7]Junho!$C$30</f>
        <v>28.2</v>
      </c>
      <c r="AB11" s="14">
        <f>[7]Junho!$C$31</f>
        <v>28.9</v>
      </c>
      <c r="AC11" s="14">
        <f>[7]Junho!$C$32</f>
        <v>29.2</v>
      </c>
      <c r="AD11" s="14">
        <f>[7]Junho!$C$33</f>
        <v>29.2</v>
      </c>
      <c r="AE11" s="14">
        <f>[7]Junho!$C$34</f>
        <v>27.8</v>
      </c>
      <c r="AF11" s="25">
        <f t="shared" si="1"/>
        <v>33.200000000000003</v>
      </c>
      <c r="AG11" s="92">
        <f t="shared" si="2"/>
        <v>28.669999999999998</v>
      </c>
    </row>
    <row r="12" spans="1:36" ht="17.100000000000001" customHeight="1" x14ac:dyDescent="0.2">
      <c r="A12" s="85" t="s">
        <v>4</v>
      </c>
      <c r="B12" s="14">
        <f>[8]Junho!$C$5</f>
        <v>22.3</v>
      </c>
      <c r="C12" s="14">
        <f>[8]Junho!$C$6</f>
        <v>25.3</v>
      </c>
      <c r="D12" s="14">
        <f>[8]Junho!$C$7</f>
        <v>29.1</v>
      </c>
      <c r="E12" s="14">
        <f>[8]Junho!$C$8</f>
        <v>30.7</v>
      </c>
      <c r="F12" s="14">
        <f>[8]Junho!$C$9</f>
        <v>31</v>
      </c>
      <c r="G12" s="14">
        <f>[8]Junho!$C$10</f>
        <v>30.9</v>
      </c>
      <c r="H12" s="14">
        <f>[8]Junho!$C$11</f>
        <v>30.4</v>
      </c>
      <c r="I12" s="14">
        <f>[8]Junho!$C$12</f>
        <v>30</v>
      </c>
      <c r="J12" s="14">
        <f>[8]Junho!$C$13</f>
        <v>23.1</v>
      </c>
      <c r="K12" s="14">
        <f>[8]Junho!$C$14</f>
        <v>19.5</v>
      </c>
      <c r="L12" s="14">
        <f>[8]Junho!$C$15</f>
        <v>27.3</v>
      </c>
      <c r="M12" s="14">
        <f>[8]Junho!$C$16</f>
        <v>22.8</v>
      </c>
      <c r="N12" s="14">
        <f>[8]Junho!$C$17</f>
        <v>28.9</v>
      </c>
      <c r="O12" s="14">
        <f>[8]Junho!$C$18</f>
        <v>27.6</v>
      </c>
      <c r="P12" s="14">
        <f>[8]Junho!$C$19</f>
        <v>27.9</v>
      </c>
      <c r="Q12" s="14">
        <f>[8]Junho!$C$20</f>
        <v>28.5</v>
      </c>
      <c r="R12" s="14">
        <f>[8]Junho!$C$21</f>
        <v>28.1</v>
      </c>
      <c r="S12" s="14">
        <f>[8]Junho!$C$22</f>
        <v>28.5</v>
      </c>
      <c r="T12" s="14">
        <f>[8]Junho!$C$23</f>
        <v>29.2</v>
      </c>
      <c r="U12" s="14">
        <f>[8]Junho!$C$24</f>
        <v>24.8</v>
      </c>
      <c r="V12" s="14">
        <f>[8]Junho!$C$25</f>
        <v>26.3</v>
      </c>
      <c r="W12" s="14">
        <f>[8]Junho!$C$26</f>
        <v>26.2</v>
      </c>
      <c r="X12" s="14">
        <f>[8]Junho!$C$27</f>
        <v>26.6</v>
      </c>
      <c r="Y12" s="14" t="str">
        <f>[8]Junho!$C$28</f>
        <v>*</v>
      </c>
      <c r="Z12" s="14" t="str">
        <f>[8]Junho!$C$29</f>
        <v>*</v>
      </c>
      <c r="AA12" s="14" t="str">
        <f>[8]Junho!$C$30</f>
        <v>*</v>
      </c>
      <c r="AB12" s="14" t="str">
        <f>[8]Junho!$C$31</f>
        <v>*</v>
      </c>
      <c r="AC12" s="14" t="str">
        <f>[8]Junho!$C$32</f>
        <v>*</v>
      </c>
      <c r="AD12" s="14" t="str">
        <f>[8]Junho!$C$33</f>
        <v>*</v>
      </c>
      <c r="AE12" s="14" t="str">
        <f>[8]Junho!$C$34</f>
        <v>*</v>
      </c>
      <c r="AF12" s="25">
        <f t="shared" si="1"/>
        <v>31</v>
      </c>
      <c r="AG12" s="92">
        <f t="shared" si="2"/>
        <v>27.173913043478262</v>
      </c>
    </row>
    <row r="13" spans="1:36" ht="17.100000000000001" customHeight="1" x14ac:dyDescent="0.2">
      <c r="A13" s="85" t="s">
        <v>5</v>
      </c>
      <c r="B13" s="14">
        <f>[9]Junho!$C$5</f>
        <v>21.7</v>
      </c>
      <c r="C13" s="14">
        <f>[9]Junho!$C$6</f>
        <v>23</v>
      </c>
      <c r="D13" s="14">
        <f>[9]Junho!$C$7</f>
        <v>27.1</v>
      </c>
      <c r="E13" s="14">
        <f>[9]Junho!$C$8</f>
        <v>31.6</v>
      </c>
      <c r="F13" s="14">
        <f>[9]Junho!$C$9</f>
        <v>31.3</v>
      </c>
      <c r="G13" s="14">
        <f>[9]Junho!$C$10</f>
        <v>28.7</v>
      </c>
      <c r="H13" s="14">
        <f>[9]Junho!$C$11</f>
        <v>29.1</v>
      </c>
      <c r="I13" s="14">
        <f>[9]Junho!$C$12</f>
        <v>32.4</v>
      </c>
      <c r="J13" s="14">
        <f>[9]Junho!$C$13</f>
        <v>28.1</v>
      </c>
      <c r="K13" s="14">
        <f>[9]Junho!$C$14</f>
        <v>20.2</v>
      </c>
      <c r="L13" s="14">
        <f>[9]Junho!$C$15</f>
        <v>24.2</v>
      </c>
      <c r="M13" s="14">
        <f>[9]Junho!$C$16</f>
        <v>24</v>
      </c>
      <c r="N13" s="14">
        <f>[9]Junho!$C$17</f>
        <v>27.9</v>
      </c>
      <c r="O13" s="14">
        <f>[9]Junho!$C$18</f>
        <v>28.8</v>
      </c>
      <c r="P13" s="14">
        <f>[9]Junho!$C$19</f>
        <v>29.5</v>
      </c>
      <c r="Q13" s="14">
        <f>[9]Junho!$C$20</f>
        <v>29.1</v>
      </c>
      <c r="R13" s="14">
        <f>[9]Junho!$C$21</f>
        <v>29.9</v>
      </c>
      <c r="S13" s="14">
        <f>[9]Junho!$C$22</f>
        <v>30.4</v>
      </c>
      <c r="T13" s="14">
        <f>[9]Junho!$C$23</f>
        <v>26.3</v>
      </c>
      <c r="U13" s="14">
        <f>[9]Junho!$C$24</f>
        <v>19.5</v>
      </c>
      <c r="V13" s="14">
        <f>[9]Junho!$C$25</f>
        <v>24</v>
      </c>
      <c r="W13" s="14">
        <f>[9]Junho!$C$26</f>
        <v>26.8</v>
      </c>
      <c r="X13" s="14">
        <f>[9]Junho!$C$27</f>
        <v>27.3</v>
      </c>
      <c r="Y13" s="14">
        <f>[9]Junho!$C$28</f>
        <v>28.1</v>
      </c>
      <c r="Z13" s="14">
        <f>[9]Junho!$C$29</f>
        <v>28.5</v>
      </c>
      <c r="AA13" s="14">
        <f>[9]Junho!$C$30</f>
        <v>28.2</v>
      </c>
      <c r="AB13" s="14">
        <f>[9]Junho!$C$31</f>
        <v>27.8</v>
      </c>
      <c r="AC13" s="14">
        <f>[9]Junho!$C$32</f>
        <v>28.4</v>
      </c>
      <c r="AD13" s="14">
        <f>[9]Junho!$C$33</f>
        <v>27.4</v>
      </c>
      <c r="AE13" s="14">
        <f>[9]Junho!$C$34</f>
        <v>28.4</v>
      </c>
      <c r="AF13" s="25">
        <f t="shared" si="1"/>
        <v>32.4</v>
      </c>
      <c r="AG13" s="92">
        <f t="shared" si="2"/>
        <v>27.256666666666661</v>
      </c>
      <c r="AJ13" s="30" t="s">
        <v>54</v>
      </c>
    </row>
    <row r="14" spans="1:36" ht="17.100000000000001" customHeight="1" x14ac:dyDescent="0.2">
      <c r="A14" s="85" t="s">
        <v>50</v>
      </c>
      <c r="B14" s="14">
        <f>[10]Junho!$C$5</f>
        <v>21.2</v>
      </c>
      <c r="C14" s="14">
        <f>[10]Junho!$C$6</f>
        <v>26.5</v>
      </c>
      <c r="D14" s="14">
        <f>[10]Junho!$C$7</f>
        <v>30.2</v>
      </c>
      <c r="E14" s="14">
        <f>[10]Junho!$C$8</f>
        <v>31.3</v>
      </c>
      <c r="F14" s="14">
        <f>[10]Junho!$C$9</f>
        <v>31.1</v>
      </c>
      <c r="G14" s="14">
        <f>[10]Junho!$C$10</f>
        <v>31.2</v>
      </c>
      <c r="H14" s="14">
        <f>[10]Junho!$C$11</f>
        <v>31</v>
      </c>
      <c r="I14" s="14">
        <f>[10]Junho!$C$12</f>
        <v>30.1</v>
      </c>
      <c r="J14" s="14">
        <f>[10]Junho!$C$13</f>
        <v>22.8</v>
      </c>
      <c r="K14" s="14">
        <f>[10]Junho!$C$14</f>
        <v>22.1</v>
      </c>
      <c r="L14" s="14">
        <f>[10]Junho!$C$15</f>
        <v>28.2</v>
      </c>
      <c r="M14" s="14">
        <f>[10]Junho!$C$16</f>
        <v>24</v>
      </c>
      <c r="N14" s="14">
        <f>[10]Junho!$C$17</f>
        <v>29.8</v>
      </c>
      <c r="O14" s="14">
        <f>[10]Junho!$C$18</f>
        <v>28.9</v>
      </c>
      <c r="P14" s="14">
        <f>[10]Junho!$C$19</f>
        <v>29.1</v>
      </c>
      <c r="Q14" s="14">
        <f>[10]Junho!$C$20</f>
        <v>29.2</v>
      </c>
      <c r="R14" s="14">
        <f>[10]Junho!$C$21</f>
        <v>29.1</v>
      </c>
      <c r="S14" s="14">
        <f>[10]Junho!$C$22</f>
        <v>29</v>
      </c>
      <c r="T14" s="14">
        <f>[10]Junho!$C$23</f>
        <v>29.4</v>
      </c>
      <c r="U14" s="14">
        <f>[10]Junho!$C$24</f>
        <v>25.2</v>
      </c>
      <c r="V14" s="14">
        <f>[10]Junho!$C$25</f>
        <v>28.3</v>
      </c>
      <c r="W14" s="14">
        <f>[10]Junho!$C$26</f>
        <v>27.6</v>
      </c>
      <c r="X14" s="14">
        <f>[10]Junho!$C$27</f>
        <v>27.8</v>
      </c>
      <c r="Y14" s="14">
        <f>[10]Junho!$C$28</f>
        <v>27.7</v>
      </c>
      <c r="Z14" s="14">
        <f>[10]Junho!$C$29</f>
        <v>27.5</v>
      </c>
      <c r="AA14" s="14">
        <f>[10]Junho!$C$30</f>
        <v>27.5</v>
      </c>
      <c r="AB14" s="14">
        <f>[10]Junho!$C$31</f>
        <v>28.4</v>
      </c>
      <c r="AC14" s="14">
        <f>[10]Junho!$C$32</f>
        <v>27.8</v>
      </c>
      <c r="AD14" s="14">
        <f>[10]Junho!$C$33</f>
        <v>28.4</v>
      </c>
      <c r="AE14" s="14">
        <f>[10]Junho!$C$34</f>
        <v>30.1</v>
      </c>
      <c r="AF14" s="25">
        <f>MAX(B14:AE14)</f>
        <v>31.3</v>
      </c>
      <c r="AG14" s="92">
        <f>AVERAGE(B14:AE14)</f>
        <v>28.016666666666666</v>
      </c>
    </row>
    <row r="15" spans="1:36" ht="17.100000000000001" customHeight="1" x14ac:dyDescent="0.2">
      <c r="A15" s="85" t="s">
        <v>6</v>
      </c>
      <c r="B15" s="14">
        <f>[11]Junho!$C$5</f>
        <v>23</v>
      </c>
      <c r="C15" s="14">
        <f>[11]Junho!$C$6</f>
        <v>26.9</v>
      </c>
      <c r="D15" s="14">
        <f>[11]Junho!$C$7</f>
        <v>31.6</v>
      </c>
      <c r="E15" s="14">
        <f>[11]Junho!$C$8</f>
        <v>33.700000000000003</v>
      </c>
      <c r="F15" s="14">
        <f>[11]Junho!$C$9</f>
        <v>33.6</v>
      </c>
      <c r="G15" s="14">
        <f>[11]Junho!$C$10</f>
        <v>33.6</v>
      </c>
      <c r="H15" s="14">
        <f>[11]Junho!$C$11</f>
        <v>33.1</v>
      </c>
      <c r="I15" s="14">
        <f>[11]Junho!$C$12</f>
        <v>32.299999999999997</v>
      </c>
      <c r="J15" s="14">
        <f>[11]Junho!$C$13</f>
        <v>23.8</v>
      </c>
      <c r="K15" s="14">
        <f>[11]Junho!$C$14</f>
        <v>21.5</v>
      </c>
      <c r="L15" s="14">
        <f>[11]Junho!$C$15</f>
        <v>27.9</v>
      </c>
      <c r="M15" s="14">
        <f>[11]Junho!$C$16</f>
        <v>27.5</v>
      </c>
      <c r="N15" s="14">
        <f>[11]Junho!$C$17</f>
        <v>31.5</v>
      </c>
      <c r="O15" s="14">
        <f>[11]Junho!$C$18</f>
        <v>31</v>
      </c>
      <c r="P15" s="14">
        <f>[11]Junho!$C$19</f>
        <v>31.3</v>
      </c>
      <c r="Q15" s="14">
        <f>[11]Junho!$C$20</f>
        <v>31.8</v>
      </c>
      <c r="R15" s="14">
        <f>[11]Junho!$C$21</f>
        <v>32.799999999999997</v>
      </c>
      <c r="S15" s="14">
        <f>[11]Junho!$C$22</f>
        <v>32.1</v>
      </c>
      <c r="T15" s="14">
        <f>[11]Junho!$C$23</f>
        <v>20.5</v>
      </c>
      <c r="U15" s="14">
        <f>[11]Junho!$C$24</f>
        <v>21.1</v>
      </c>
      <c r="V15" s="14">
        <f>[11]Junho!$C$25</f>
        <v>30.4</v>
      </c>
      <c r="W15" s="14">
        <f>[11]Junho!$C$26</f>
        <v>31.1</v>
      </c>
      <c r="X15" s="14">
        <f>[11]Junho!$C$27</f>
        <v>31</v>
      </c>
      <c r="Y15" s="14">
        <f>[11]Junho!$C$28</f>
        <v>31.3</v>
      </c>
      <c r="Z15" s="14">
        <f>[11]Junho!$C$29</f>
        <v>31.2</v>
      </c>
      <c r="AA15" s="14">
        <f>[11]Junho!$C$30</f>
        <v>30.6</v>
      </c>
      <c r="AB15" s="14">
        <f>[11]Junho!$C$31</f>
        <v>30.5</v>
      </c>
      <c r="AC15" s="14">
        <f>[11]Junho!$C$32</f>
        <v>29.2</v>
      </c>
      <c r="AD15" s="14">
        <f>[11]Junho!$C$33</f>
        <v>31.7</v>
      </c>
      <c r="AE15" s="14">
        <f>[11]Junho!$C$34</f>
        <v>31.5</v>
      </c>
      <c r="AF15" s="25">
        <f t="shared" ref="AF15:AF30" si="5">MAX(B15:AE15)</f>
        <v>33.700000000000003</v>
      </c>
      <c r="AG15" s="92">
        <f t="shared" ref="AG15:AG30" si="6">AVERAGE(B15:AE15)</f>
        <v>29.63666666666667</v>
      </c>
    </row>
    <row r="16" spans="1:36" ht="17.100000000000001" customHeight="1" x14ac:dyDescent="0.2">
      <c r="A16" s="85" t="s">
        <v>7</v>
      </c>
      <c r="B16" s="14">
        <f>[12]Junho!$C$5</f>
        <v>19.899999999999999</v>
      </c>
      <c r="C16" s="14">
        <f>[12]Junho!$C$6</f>
        <v>17.899999999999999</v>
      </c>
      <c r="D16" s="14">
        <f>[12]Junho!$C$7</f>
        <v>26</v>
      </c>
      <c r="E16" s="14">
        <f>[12]Junho!$C$8</f>
        <v>29.7</v>
      </c>
      <c r="F16" s="14">
        <f>[12]Junho!$C$9</f>
        <v>29.6</v>
      </c>
      <c r="G16" s="14">
        <f>[12]Junho!$C$10</f>
        <v>27.9</v>
      </c>
      <c r="H16" s="14">
        <f>[12]Junho!$C$11</f>
        <v>29.3</v>
      </c>
      <c r="I16" s="14">
        <f>[12]Junho!$C$12</f>
        <v>28.6</v>
      </c>
      <c r="J16" s="14">
        <f>[12]Junho!$C$13</f>
        <v>16.899999999999999</v>
      </c>
      <c r="K16" s="14">
        <f>[12]Junho!$C$14</f>
        <v>18.3</v>
      </c>
      <c r="L16" s="14">
        <f>[12]Junho!$C$15</f>
        <v>21.4</v>
      </c>
      <c r="M16" s="14">
        <f>[12]Junho!$C$16</f>
        <v>18.899999999999999</v>
      </c>
      <c r="N16" s="14">
        <f>[12]Junho!$C$17</f>
        <v>23.4</v>
      </c>
      <c r="O16" s="14">
        <f>[12]Junho!$C$18</f>
        <v>25.4</v>
      </c>
      <c r="P16" s="14">
        <f>[12]Junho!$C$19</f>
        <v>24.9</v>
      </c>
      <c r="Q16" s="14">
        <f>[12]Junho!$C$20</f>
        <v>27.7</v>
      </c>
      <c r="R16" s="14">
        <f>[12]Junho!$C$21</f>
        <v>29.5</v>
      </c>
      <c r="S16" s="14">
        <f>[12]Junho!$C$22</f>
        <v>29.3</v>
      </c>
      <c r="T16" s="14">
        <f>[12]Junho!$C$23</f>
        <v>22.1</v>
      </c>
      <c r="U16" s="14">
        <f>[12]Junho!$C$24</f>
        <v>20.399999999999999</v>
      </c>
      <c r="V16" s="14">
        <f>[12]Junho!$C$25</f>
        <v>24.1</v>
      </c>
      <c r="W16" s="14">
        <f>[12]Junho!$C$26</f>
        <v>26</v>
      </c>
      <c r="X16" s="14">
        <f>[12]Junho!$C$27</f>
        <v>26.6</v>
      </c>
      <c r="Y16" s="14">
        <f>[12]Junho!$C$28</f>
        <v>25.8</v>
      </c>
      <c r="Z16" s="14">
        <f>[12]Junho!$C$29</f>
        <v>26.5</v>
      </c>
      <c r="AA16" s="14">
        <f>[12]Junho!$C$30</f>
        <v>26.6</v>
      </c>
      <c r="AB16" s="14">
        <f>[12]Junho!$C$31</f>
        <v>27.3</v>
      </c>
      <c r="AC16" s="14">
        <f>[12]Junho!$C$32</f>
        <v>26.6</v>
      </c>
      <c r="AD16" s="14">
        <f>[12]Junho!$C$33</f>
        <v>25.8</v>
      </c>
      <c r="AE16" s="14">
        <f>[12]Junho!$C$34</f>
        <v>29</v>
      </c>
      <c r="AF16" s="25">
        <f t="shared" si="5"/>
        <v>29.7</v>
      </c>
      <c r="AG16" s="92">
        <f t="shared" si="6"/>
        <v>25.046666666666663</v>
      </c>
    </row>
    <row r="17" spans="1:33" ht="17.100000000000001" customHeight="1" x14ac:dyDescent="0.2">
      <c r="A17" s="85" t="s">
        <v>8</v>
      </c>
      <c r="B17" s="14">
        <f>[13]Junho!$C$5</f>
        <v>18.899999999999999</v>
      </c>
      <c r="C17" s="14">
        <f>[13]Junho!$C$6</f>
        <v>20.5</v>
      </c>
      <c r="D17" s="14">
        <f>[13]Junho!$C$7</f>
        <v>24.1</v>
      </c>
      <c r="E17" s="14">
        <f>[13]Junho!$C$8</f>
        <v>30.2</v>
      </c>
      <c r="F17" s="14">
        <f>[13]Junho!$C$9</f>
        <v>27.7</v>
      </c>
      <c r="G17" s="14">
        <f>[13]Junho!$C$10</f>
        <v>27.8</v>
      </c>
      <c r="H17" s="14">
        <f>[13]Junho!$C$11</f>
        <v>28.8</v>
      </c>
      <c r="I17" s="14">
        <f>[13]Junho!$C$12</f>
        <v>26.9</v>
      </c>
      <c r="J17" s="14">
        <f>[13]Junho!$C$13</f>
        <v>16.7</v>
      </c>
      <c r="K17" s="14">
        <f>[13]Junho!$C$14</f>
        <v>18.7</v>
      </c>
      <c r="L17" s="14">
        <f>[13]Junho!$C$15</f>
        <v>20.8</v>
      </c>
      <c r="M17" s="14">
        <f>[13]Junho!$C$16</f>
        <v>20.8</v>
      </c>
      <c r="N17" s="14">
        <f>[13]Junho!$C$17</f>
        <v>18.7</v>
      </c>
      <c r="O17" s="14">
        <f>[13]Junho!$C$18</f>
        <v>20.2</v>
      </c>
      <c r="P17" s="14">
        <f>[13]Junho!$C$19</f>
        <v>24.6</v>
      </c>
      <c r="Q17" s="14">
        <f>[13]Junho!$C$20</f>
        <v>25.7</v>
      </c>
      <c r="R17" s="14">
        <f>[13]Junho!$C$21</f>
        <v>28.3</v>
      </c>
      <c r="S17" s="14">
        <f>[13]Junho!$C$22</f>
        <v>30.1</v>
      </c>
      <c r="T17" s="14">
        <f>[13]Junho!$C$23</f>
        <v>23.4</v>
      </c>
      <c r="U17" s="14">
        <f>[13]Junho!$C$24</f>
        <v>14.1</v>
      </c>
      <c r="V17" s="14">
        <f>[13]Junho!$C$25</f>
        <v>23.8</v>
      </c>
      <c r="W17" s="14">
        <f>[13]Junho!$C$26</f>
        <v>25.1</v>
      </c>
      <c r="X17" s="14">
        <f>[13]Junho!$C$27</f>
        <v>26.2</v>
      </c>
      <c r="Y17" s="14">
        <f>[13]Junho!$C$28</f>
        <v>24.2</v>
      </c>
      <c r="Z17" s="14">
        <f>[13]Junho!$C$29</f>
        <v>25.4</v>
      </c>
      <c r="AA17" s="14">
        <f>[13]Junho!$C$30</f>
        <v>25.1</v>
      </c>
      <c r="AB17" s="14">
        <f>[13]Junho!$C$31</f>
        <v>26.3</v>
      </c>
      <c r="AC17" s="14">
        <f>[13]Junho!$C$32</f>
        <v>27.2</v>
      </c>
      <c r="AD17" s="14">
        <f>[13]Junho!$C$33</f>
        <v>23.4</v>
      </c>
      <c r="AE17" s="14">
        <f>[13]Junho!$C$34</f>
        <v>28.7</v>
      </c>
      <c r="AF17" s="25">
        <f t="shared" si="5"/>
        <v>30.2</v>
      </c>
      <c r="AG17" s="92">
        <f t="shared" si="6"/>
        <v>24.080000000000005</v>
      </c>
    </row>
    <row r="18" spans="1:33" ht="17.100000000000001" customHeight="1" x14ac:dyDescent="0.2">
      <c r="A18" s="85" t="s">
        <v>9</v>
      </c>
      <c r="B18" s="14">
        <f>[14]Junho!$C$5</f>
        <v>20.100000000000001</v>
      </c>
      <c r="C18" s="14">
        <f>[14]Junho!$C$6</f>
        <v>21.8</v>
      </c>
      <c r="D18" s="14">
        <f>[14]Junho!$C$7</f>
        <v>26.6</v>
      </c>
      <c r="E18" s="14">
        <f>[14]Junho!$C$8</f>
        <v>31.2</v>
      </c>
      <c r="F18" s="14">
        <f>[14]Junho!$C$9</f>
        <v>31.1</v>
      </c>
      <c r="G18" s="14">
        <f>[14]Junho!$C$10</f>
        <v>30.7</v>
      </c>
      <c r="H18" s="14">
        <f>[14]Junho!$C$11</f>
        <v>30.9</v>
      </c>
      <c r="I18" s="14">
        <f>[14]Junho!$C$12</f>
        <v>30.6</v>
      </c>
      <c r="J18" s="14">
        <f>[14]Junho!$C$13</f>
        <v>16.100000000000001</v>
      </c>
      <c r="K18" s="14">
        <f>[14]Junho!$C$14</f>
        <v>19</v>
      </c>
      <c r="L18" s="14">
        <f>[14]Junho!$C$15</f>
        <v>22.8</v>
      </c>
      <c r="M18" s="14">
        <f>[14]Junho!$C$16</f>
        <v>21.3</v>
      </c>
      <c r="N18" s="14">
        <f>[14]Junho!$C$17</f>
        <v>23.2</v>
      </c>
      <c r="O18" s="14">
        <f>[14]Junho!$C$18</f>
        <v>24</v>
      </c>
      <c r="P18" s="14">
        <f>[14]Junho!$C$19</f>
        <v>25.9</v>
      </c>
      <c r="Q18" s="14">
        <f>[14]Junho!$C$20</f>
        <v>28.3</v>
      </c>
      <c r="R18" s="14">
        <f>[14]Junho!$C$21</f>
        <v>29.9</v>
      </c>
      <c r="S18" s="14">
        <f>[14]Junho!$C$22</f>
        <v>30.6</v>
      </c>
      <c r="T18" s="14">
        <f>[14]Junho!$C$23</f>
        <v>24.6</v>
      </c>
      <c r="U18" s="14">
        <f>[14]Junho!$C$24</f>
        <v>14.6</v>
      </c>
      <c r="V18" s="14">
        <f>[14]Junho!$C$25</f>
        <v>25.5</v>
      </c>
      <c r="W18" s="14">
        <f>[14]Junho!$C$26</f>
        <v>26.7</v>
      </c>
      <c r="X18" s="14">
        <f>[14]Junho!$C$27</f>
        <v>27.9</v>
      </c>
      <c r="Y18" s="14">
        <f>[14]Junho!$C$28</f>
        <v>26.6</v>
      </c>
      <c r="Z18" s="14">
        <f>[14]Junho!$C$29</f>
        <v>27.1</v>
      </c>
      <c r="AA18" s="14">
        <f>[14]Junho!$C$30</f>
        <v>26.7</v>
      </c>
      <c r="AB18" s="14">
        <f>[14]Junho!$C$31</f>
        <v>27.8</v>
      </c>
      <c r="AC18" s="14">
        <f>[14]Junho!$C$32</f>
        <v>28.3</v>
      </c>
      <c r="AD18" s="14" t="str">
        <f>[14]Junho!$C$33</f>
        <v>*</v>
      </c>
      <c r="AE18" s="14" t="str">
        <f>[14]Junho!$C$34</f>
        <v>*</v>
      </c>
      <c r="AF18" s="25">
        <f t="shared" si="5"/>
        <v>31.2</v>
      </c>
      <c r="AG18" s="92">
        <f t="shared" si="6"/>
        <v>25.710714285714289</v>
      </c>
    </row>
    <row r="19" spans="1:33" ht="17.100000000000001" customHeight="1" x14ac:dyDescent="0.2">
      <c r="A19" s="85" t="s">
        <v>49</v>
      </c>
      <c r="B19" s="14">
        <f>[15]Junho!$C$5</f>
        <v>21.4</v>
      </c>
      <c r="C19" s="14">
        <f>[15]Junho!$C$6</f>
        <v>23.8</v>
      </c>
      <c r="D19" s="14">
        <f>[15]Junho!$C$7</f>
        <v>28.6</v>
      </c>
      <c r="E19" s="14">
        <f>[15]Junho!$C$8</f>
        <v>30.5</v>
      </c>
      <c r="F19" s="14">
        <f>[15]Junho!$C$9</f>
        <v>31.6</v>
      </c>
      <c r="G19" s="14">
        <f>[15]Junho!$C$10</f>
        <v>29.3</v>
      </c>
      <c r="H19" s="14">
        <f>[15]Junho!$C$11</f>
        <v>31</v>
      </c>
      <c r="I19" s="14">
        <f>[15]Junho!$C$12</f>
        <v>30</v>
      </c>
      <c r="J19" s="14">
        <f>[15]Junho!$C$13</f>
        <v>19.3</v>
      </c>
      <c r="K19" s="14">
        <f>[15]Junho!$C$14</f>
        <v>21.4</v>
      </c>
      <c r="L19" s="14">
        <f>[15]Junho!$C$15</f>
        <v>24.8</v>
      </c>
      <c r="M19" s="14">
        <f>[15]Junho!$C$16</f>
        <v>20.7</v>
      </c>
      <c r="N19" s="14">
        <f>[15]Junho!$C$17</f>
        <v>26.1</v>
      </c>
      <c r="O19" s="14">
        <f>[15]Junho!$C$18</f>
        <v>28.9</v>
      </c>
      <c r="P19" s="14">
        <f>[15]Junho!$C$19</f>
        <v>29.6</v>
      </c>
      <c r="Q19" s="14">
        <f>[15]Junho!$C$20</f>
        <v>30.2</v>
      </c>
      <c r="R19" s="14">
        <f>[15]Junho!$C$21</f>
        <v>30.2</v>
      </c>
      <c r="S19" s="14">
        <f>[15]Junho!$C$22</f>
        <v>29.9</v>
      </c>
      <c r="T19" s="14">
        <f>[15]Junho!$C$23</f>
        <v>23.5</v>
      </c>
      <c r="U19" s="14">
        <f>[15]Junho!$C$24</f>
        <v>22.4</v>
      </c>
      <c r="V19" s="14">
        <f>[15]Junho!$C$25</f>
        <v>27.2</v>
      </c>
      <c r="W19" s="14">
        <f>[15]Junho!$C$26</f>
        <v>29.6</v>
      </c>
      <c r="X19" s="14">
        <f>[15]Junho!$C$27</f>
        <v>29.5</v>
      </c>
      <c r="Y19" s="14">
        <f>[15]Junho!$C$28</f>
        <v>29.8</v>
      </c>
      <c r="Z19" s="14">
        <f>[15]Junho!$C$29</f>
        <v>29.6</v>
      </c>
      <c r="AA19" s="14">
        <f>[15]Junho!$C$30</f>
        <v>29.1</v>
      </c>
      <c r="AB19" s="14">
        <f>[15]Junho!$C$31</f>
        <v>29.8</v>
      </c>
      <c r="AC19" s="14">
        <f>[15]Junho!$C$32</f>
        <v>29</v>
      </c>
      <c r="AD19" s="14">
        <f>[15]Junho!$C$33</f>
        <v>28.2</v>
      </c>
      <c r="AE19" s="14">
        <f>[15]Junho!$C$34</f>
        <v>31.1</v>
      </c>
      <c r="AF19" s="25">
        <f t="shared" si="5"/>
        <v>31.6</v>
      </c>
      <c r="AG19" s="92">
        <f t="shared" si="6"/>
        <v>27.536666666666672</v>
      </c>
    </row>
    <row r="20" spans="1:33" ht="17.100000000000001" customHeight="1" x14ac:dyDescent="0.2">
      <c r="A20" s="85" t="s">
        <v>10</v>
      </c>
      <c r="B20" s="14">
        <f>[16]Junho!$C$5</f>
        <v>19.5</v>
      </c>
      <c r="C20" s="14">
        <f>[16]Junho!$C$6</f>
        <v>21</v>
      </c>
      <c r="D20" s="14">
        <f>[16]Junho!$C$7</f>
        <v>26.5</v>
      </c>
      <c r="E20" s="14">
        <f>[16]Junho!$C$8</f>
        <v>30.2</v>
      </c>
      <c r="F20" s="14">
        <f>[16]Junho!$C$9</f>
        <v>30.4</v>
      </c>
      <c r="G20" s="14">
        <f>[16]Junho!$C$10</f>
        <v>28.3</v>
      </c>
      <c r="H20" s="14">
        <f>[16]Junho!$C$11</f>
        <v>29.2</v>
      </c>
      <c r="I20" s="14">
        <f>[16]Junho!$C$12</f>
        <v>29.3</v>
      </c>
      <c r="J20" s="14">
        <f>[16]Junho!$C$13</f>
        <v>17.5</v>
      </c>
      <c r="K20" s="14">
        <f>[16]Junho!$C$14</f>
        <v>19.2</v>
      </c>
      <c r="L20" s="14">
        <f>[16]Junho!$C$15</f>
        <v>22.6</v>
      </c>
      <c r="M20" s="14">
        <f>[16]Junho!$C$16</f>
        <v>17.7</v>
      </c>
      <c r="N20" s="14">
        <f>[16]Junho!$C$17</f>
        <v>19.600000000000001</v>
      </c>
      <c r="O20" s="14">
        <f>[16]Junho!$C$18</f>
        <v>23.4</v>
      </c>
      <c r="P20" s="14">
        <f>[16]Junho!$C$19</f>
        <v>26</v>
      </c>
      <c r="Q20" s="14">
        <f>[16]Junho!$C$20</f>
        <v>27.9</v>
      </c>
      <c r="R20" s="14">
        <f>[16]Junho!$C$21</f>
        <v>29.8</v>
      </c>
      <c r="S20" s="14">
        <f>[16]Junho!$C$22</f>
        <v>30.3</v>
      </c>
      <c r="T20" s="14">
        <f>[16]Junho!$C$23</f>
        <v>22.8</v>
      </c>
      <c r="U20" s="14">
        <f>[16]Junho!$C$24</f>
        <v>15.4</v>
      </c>
      <c r="V20" s="14">
        <f>[16]Junho!$C$25</f>
        <v>24.9</v>
      </c>
      <c r="W20" s="14">
        <f>[16]Junho!$C$26</f>
        <v>26.4</v>
      </c>
      <c r="X20" s="14">
        <f>[16]Junho!$C$27</f>
        <v>27.5</v>
      </c>
      <c r="Y20" s="14">
        <f>[16]Junho!$C$28</f>
        <v>26.5</v>
      </c>
      <c r="Z20" s="14">
        <f>[16]Junho!$C$29</f>
        <v>27.1</v>
      </c>
      <c r="AA20" s="14">
        <f>[16]Junho!$C$30</f>
        <v>27.3</v>
      </c>
      <c r="AB20" s="14">
        <f>[16]Junho!$C$31</f>
        <v>28.1</v>
      </c>
      <c r="AC20" s="14">
        <f>[16]Junho!$C$32</f>
        <v>28.4</v>
      </c>
      <c r="AD20" s="14">
        <f>[16]Junho!$C$33</f>
        <v>26</v>
      </c>
      <c r="AE20" s="14">
        <f>[16]Junho!$C$34</f>
        <v>28.9</v>
      </c>
      <c r="AF20" s="25">
        <f t="shared" si="5"/>
        <v>30.4</v>
      </c>
      <c r="AG20" s="92">
        <f t="shared" si="6"/>
        <v>25.256666666666664</v>
      </c>
    </row>
    <row r="21" spans="1:33" ht="17.100000000000001" customHeight="1" x14ac:dyDescent="0.2">
      <c r="A21" s="85" t="s">
        <v>11</v>
      </c>
      <c r="B21" s="14">
        <f>[17]Junho!$C$5</f>
        <v>20.6</v>
      </c>
      <c r="C21" s="14">
        <f>[17]Junho!$C$6</f>
        <v>16.8</v>
      </c>
      <c r="D21" s="14">
        <f>[17]Junho!$C$7</f>
        <v>29.1</v>
      </c>
      <c r="E21" s="14">
        <f>[17]Junho!$C$8</f>
        <v>31</v>
      </c>
      <c r="F21" s="14">
        <f>[17]Junho!$C$9</f>
        <v>30.5</v>
      </c>
      <c r="G21" s="14">
        <f>[17]Junho!$C$10</f>
        <v>29.3</v>
      </c>
      <c r="H21" s="14">
        <f>[17]Junho!$C$11</f>
        <v>30.1</v>
      </c>
      <c r="I21" s="14">
        <f>[17]Junho!$C$12</f>
        <v>30.1</v>
      </c>
      <c r="J21" s="14">
        <f>[17]Junho!$C$13</f>
        <v>17.8</v>
      </c>
      <c r="K21" s="14">
        <f>[17]Junho!$C$14</f>
        <v>18.100000000000001</v>
      </c>
      <c r="L21" s="14">
        <f>[17]Junho!$C$15</f>
        <v>22.2</v>
      </c>
      <c r="M21" s="14">
        <f>[17]Junho!$C$16</f>
        <v>18.899999999999999</v>
      </c>
      <c r="N21" s="14">
        <f>[17]Junho!$C$17</f>
        <v>24.7</v>
      </c>
      <c r="O21" s="14">
        <f>[17]Junho!$C$18</f>
        <v>27.2</v>
      </c>
      <c r="P21" s="14">
        <f>[17]Junho!$C$19</f>
        <v>26.5</v>
      </c>
      <c r="Q21" s="14">
        <f>[17]Junho!$C$20</f>
        <v>29.6</v>
      </c>
      <c r="R21" s="14">
        <f>[17]Junho!$C$21</f>
        <v>30.5</v>
      </c>
      <c r="S21" s="14">
        <f>[17]Junho!$C$22</f>
        <v>30.2</v>
      </c>
      <c r="T21" s="14">
        <f>[17]Junho!$C$23</f>
        <v>20.7</v>
      </c>
      <c r="U21" s="14">
        <f>[17]Junho!$C$24</f>
        <v>20.5</v>
      </c>
      <c r="V21" s="14">
        <f>[17]Junho!$C$25</f>
        <v>25</v>
      </c>
      <c r="W21" s="14">
        <f>[17]Junho!$C$26</f>
        <v>27.9</v>
      </c>
      <c r="X21" s="14">
        <f>[17]Junho!$C$27</f>
        <v>28.3</v>
      </c>
      <c r="Y21" s="14">
        <f>[17]Junho!$C$28</f>
        <v>27.8</v>
      </c>
      <c r="Z21" s="14">
        <f>[17]Junho!$C$29</f>
        <v>28.3</v>
      </c>
      <c r="AA21" s="14">
        <f>[17]Junho!$C$30</f>
        <v>28</v>
      </c>
      <c r="AB21" s="14">
        <f>[17]Junho!$C$31</f>
        <v>28.9</v>
      </c>
      <c r="AC21" s="14">
        <f>[17]Junho!$C$32</f>
        <v>28.1</v>
      </c>
      <c r="AD21" s="14">
        <f>[17]Junho!$C$33</f>
        <v>27.6</v>
      </c>
      <c r="AE21" s="14">
        <f>[17]Junho!$C$34</f>
        <v>29.6</v>
      </c>
      <c r="AF21" s="25">
        <f t="shared" si="5"/>
        <v>31</v>
      </c>
      <c r="AG21" s="92">
        <f t="shared" si="6"/>
        <v>26.129999999999995</v>
      </c>
    </row>
    <row r="22" spans="1:33" ht="17.100000000000001" customHeight="1" x14ac:dyDescent="0.2">
      <c r="A22" s="85" t="s">
        <v>12</v>
      </c>
      <c r="B22" s="14" t="str">
        <f>[18]Junho!$C$5</f>
        <v>*</v>
      </c>
      <c r="C22" s="14" t="str">
        <f>[18]Junho!$C$6</f>
        <v>*</v>
      </c>
      <c r="D22" s="14" t="str">
        <f>[18]Junho!$C$7</f>
        <v>*</v>
      </c>
      <c r="E22" s="14" t="str">
        <f>[18]Junho!$C$8</f>
        <v>*</v>
      </c>
      <c r="F22" s="14" t="str">
        <f>[18]Junho!$C$9</f>
        <v>*</v>
      </c>
      <c r="G22" s="14" t="str">
        <f>[18]Junho!$C$10</f>
        <v>*</v>
      </c>
      <c r="H22" s="14" t="str">
        <f>[18]Junho!$C$11</f>
        <v>*</v>
      </c>
      <c r="I22" s="14" t="str">
        <f>[18]Junho!$C$12</f>
        <v>*</v>
      </c>
      <c r="J22" s="14" t="str">
        <f>[18]Junho!$C$13</f>
        <v>*</v>
      </c>
      <c r="K22" s="14">
        <f>[18]Junho!$C$14</f>
        <v>20.399999999999999</v>
      </c>
      <c r="L22" s="14">
        <f>[18]Junho!$C$15</f>
        <v>24.9</v>
      </c>
      <c r="M22" s="14">
        <f>[18]Junho!$C$16</f>
        <v>20.6</v>
      </c>
      <c r="N22" s="14">
        <f>[18]Junho!$C$17</f>
        <v>26.8</v>
      </c>
      <c r="O22" s="14">
        <f>[18]Junho!$C$18</f>
        <v>30.3</v>
      </c>
      <c r="P22" s="14">
        <f>[18]Junho!$C$19</f>
        <v>30.1</v>
      </c>
      <c r="Q22" s="14">
        <f>[18]Junho!$C$20</f>
        <v>30.7</v>
      </c>
      <c r="R22" s="14">
        <f>[18]Junho!$C$21</f>
        <v>30.9</v>
      </c>
      <c r="S22" s="14">
        <f>[18]Junho!$C$22</f>
        <v>30.2</v>
      </c>
      <c r="T22" s="14">
        <f>[18]Junho!$C$23</f>
        <v>23.2</v>
      </c>
      <c r="U22" s="14">
        <f>[18]Junho!$C$24</f>
        <v>20.9</v>
      </c>
      <c r="V22" s="14">
        <f>[18]Junho!$C$25</f>
        <v>27.3</v>
      </c>
      <c r="W22" s="14">
        <f>[18]Junho!$C$26</f>
        <v>30.1</v>
      </c>
      <c r="X22" s="14">
        <f>[18]Junho!$C$27</f>
        <v>29.7</v>
      </c>
      <c r="Y22" s="14">
        <f>[18]Junho!$C$28</f>
        <v>30.3</v>
      </c>
      <c r="Z22" s="14">
        <f>[18]Junho!$C$29</f>
        <v>30.5</v>
      </c>
      <c r="AA22" s="14">
        <f>[18]Junho!$C$30</f>
        <v>30.3</v>
      </c>
      <c r="AB22" s="14">
        <f>[18]Junho!$C$31</f>
        <v>30.5</v>
      </c>
      <c r="AC22" s="14">
        <f>[18]Junho!$C$32</f>
        <v>30</v>
      </c>
      <c r="AD22" s="14">
        <f>[18]Junho!$C$33</f>
        <v>27.6</v>
      </c>
      <c r="AE22" s="14">
        <f>[18]Junho!$C$34</f>
        <v>30.7</v>
      </c>
      <c r="AF22" s="25" t="s">
        <v>135</v>
      </c>
      <c r="AG22" s="92" t="s">
        <v>135</v>
      </c>
    </row>
    <row r="23" spans="1:33" ht="17.100000000000001" customHeight="1" x14ac:dyDescent="0.2">
      <c r="A23" s="85" t="s">
        <v>13</v>
      </c>
      <c r="B23" s="14">
        <f>[19]Junho!$C$5</f>
        <v>22.7</v>
      </c>
      <c r="C23" s="14">
        <f>[19]Junho!$C$6</f>
        <v>25.6</v>
      </c>
      <c r="D23" s="14">
        <f>[19]Junho!$C$7</f>
        <v>30.7</v>
      </c>
      <c r="E23" s="14">
        <f>[19]Junho!$C$8</f>
        <v>32.6</v>
      </c>
      <c r="F23" s="14">
        <f>[19]Junho!$C$9</f>
        <v>33.200000000000003</v>
      </c>
      <c r="G23" s="14">
        <f>[19]Junho!$C$10</f>
        <v>32.5</v>
      </c>
      <c r="H23" s="14">
        <f>[19]Junho!$C$11</f>
        <v>33.6</v>
      </c>
      <c r="I23" s="14">
        <f>[19]Junho!$C$12</f>
        <v>32.6</v>
      </c>
      <c r="J23" s="14">
        <f>[19]Junho!$C$13</f>
        <v>26.8</v>
      </c>
      <c r="K23" s="14">
        <f>[19]Junho!$C$14</f>
        <v>21.6</v>
      </c>
      <c r="L23" s="14">
        <f>[19]Junho!$C$15</f>
        <v>26.3</v>
      </c>
      <c r="M23" s="14">
        <f>[19]Junho!$C$16</f>
        <v>27.1</v>
      </c>
      <c r="N23" s="14">
        <f>[19]Junho!$C$17</f>
        <v>31.5</v>
      </c>
      <c r="O23" s="14">
        <f>[19]Junho!$C$18</f>
        <v>32</v>
      </c>
      <c r="P23" s="14">
        <f>[19]Junho!$C$19</f>
        <v>32</v>
      </c>
      <c r="Q23" s="14">
        <f>[19]Junho!$C$20</f>
        <v>32.4</v>
      </c>
      <c r="R23" s="14">
        <f>[19]Junho!$C$21</f>
        <v>31.8</v>
      </c>
      <c r="S23" s="14">
        <f>[19]Junho!$C$22</f>
        <v>31.7</v>
      </c>
      <c r="T23" s="14">
        <f>[19]Junho!$C$23</f>
        <v>22.7</v>
      </c>
      <c r="U23" s="14">
        <f>[19]Junho!$C$24</f>
        <v>20.3</v>
      </c>
      <c r="V23" s="14">
        <f>[19]Junho!$C$25</f>
        <v>28.5</v>
      </c>
      <c r="W23" s="14">
        <f>[19]Junho!$C$26</f>
        <v>30.9</v>
      </c>
      <c r="X23" s="14">
        <f>[19]Junho!$C$27</f>
        <v>30.9</v>
      </c>
      <c r="Y23" s="14">
        <f>[19]Junho!$C$28</f>
        <v>31.4</v>
      </c>
      <c r="Z23" s="14">
        <f>[19]Junho!$C$29</f>
        <v>31.5</v>
      </c>
      <c r="AA23" s="14">
        <f>[19]Junho!$C$30</f>
        <v>31.4</v>
      </c>
      <c r="AB23" s="14">
        <f>[19]Junho!$C$31</f>
        <v>31.4</v>
      </c>
      <c r="AC23" s="14">
        <f>[19]Junho!$C$32</f>
        <v>30.4</v>
      </c>
      <c r="AD23" s="14">
        <f>[19]Junho!$C$33</f>
        <v>30.9</v>
      </c>
      <c r="AE23" s="14">
        <f>[19]Junho!$C$34</f>
        <v>31.7</v>
      </c>
      <c r="AF23" s="25">
        <f t="shared" si="5"/>
        <v>33.6</v>
      </c>
      <c r="AG23" s="92">
        <f t="shared" si="6"/>
        <v>29.623333333333331</v>
      </c>
    </row>
    <row r="24" spans="1:33" ht="17.100000000000001" customHeight="1" x14ac:dyDescent="0.2">
      <c r="A24" s="85" t="s">
        <v>14</v>
      </c>
      <c r="B24" s="14">
        <f>[20]Junho!$C$5</f>
        <v>21.9</v>
      </c>
      <c r="C24" s="14">
        <f>[20]Junho!$C$6</f>
        <v>24</v>
      </c>
      <c r="D24" s="14">
        <f>[20]Junho!$C$7</f>
        <v>29.3</v>
      </c>
      <c r="E24" s="14">
        <f>[20]Junho!$C$8</f>
        <v>32.799999999999997</v>
      </c>
      <c r="F24" s="14">
        <f>[20]Junho!$C$9</f>
        <v>33.1</v>
      </c>
      <c r="G24" s="14">
        <f>[20]Junho!$C$10</f>
        <v>32.9</v>
      </c>
      <c r="H24" s="14">
        <f>[20]Junho!$C$11</f>
        <v>32.200000000000003</v>
      </c>
      <c r="I24" s="14">
        <f>[20]Junho!$C$12</f>
        <v>32.5</v>
      </c>
      <c r="J24" s="14">
        <f>[20]Junho!$C$13</f>
        <v>25.3</v>
      </c>
      <c r="K24" s="14">
        <f>[20]Junho!$C$14</f>
        <v>20.7</v>
      </c>
      <c r="L24" s="14">
        <f>[20]Junho!$C$15</f>
        <v>26.8</v>
      </c>
      <c r="M24" s="14">
        <f>[20]Junho!$C$16</f>
        <v>23.7</v>
      </c>
      <c r="N24" s="14">
        <f>[20]Junho!$C$17</f>
        <v>30.6</v>
      </c>
      <c r="O24" s="14">
        <f>[20]Junho!$C$18</f>
        <v>29.8</v>
      </c>
      <c r="P24" s="14">
        <f>[20]Junho!$C$19</f>
        <v>29.5</v>
      </c>
      <c r="Q24" s="14">
        <f>[20]Junho!$C$20</f>
        <v>29.9</v>
      </c>
      <c r="R24" s="14">
        <f>[20]Junho!$C$21</f>
        <v>30.7</v>
      </c>
      <c r="S24" s="14">
        <f>[20]Junho!$C$22</f>
        <v>30.7</v>
      </c>
      <c r="T24" s="14">
        <f>[20]Junho!$C$23</f>
        <v>31</v>
      </c>
      <c r="U24" s="14">
        <f>[20]Junho!$C$24</f>
        <v>23.8</v>
      </c>
      <c r="V24" s="14">
        <f>[20]Junho!$C$25</f>
        <v>28.3</v>
      </c>
      <c r="W24" s="14">
        <f>[20]Junho!$C$26</f>
        <v>28.4</v>
      </c>
      <c r="X24" s="14">
        <f>[20]Junho!$C$27</f>
        <v>29</v>
      </c>
      <c r="Y24" s="14">
        <f>[20]Junho!$C$28</f>
        <v>29</v>
      </c>
      <c r="Z24" s="14">
        <f>[20]Junho!$C$29</f>
        <v>28.3</v>
      </c>
      <c r="AA24" s="14">
        <f>[20]Junho!$C$30</f>
        <v>28.4</v>
      </c>
      <c r="AB24" s="14">
        <f>[20]Junho!$C$31</f>
        <v>28.5</v>
      </c>
      <c r="AC24" s="14">
        <f>[20]Junho!$C$32</f>
        <v>29.7</v>
      </c>
      <c r="AD24" s="14">
        <f>[20]Junho!$C$33</f>
        <v>28.6</v>
      </c>
      <c r="AE24" s="14">
        <f>[20]Junho!$C$34</f>
        <v>29.1</v>
      </c>
      <c r="AF24" s="25">
        <f t="shared" si="5"/>
        <v>33.1</v>
      </c>
      <c r="AG24" s="92">
        <f t="shared" si="6"/>
        <v>28.616666666666664</v>
      </c>
    </row>
    <row r="25" spans="1:33" ht="17.100000000000001" customHeight="1" x14ac:dyDescent="0.2">
      <c r="A25" s="85" t="s">
        <v>15</v>
      </c>
      <c r="B25" s="14">
        <f>[21]Junho!$C$5</f>
        <v>15.8</v>
      </c>
      <c r="C25" s="14">
        <f>[21]Junho!$C$6</f>
        <v>17.5</v>
      </c>
      <c r="D25" s="14">
        <f>[21]Junho!$C$7</f>
        <v>24.6</v>
      </c>
      <c r="E25" s="14">
        <f>[21]Junho!$C$8</f>
        <v>27.5</v>
      </c>
      <c r="F25" s="14">
        <f>[21]Junho!$C$9</f>
        <v>27.3</v>
      </c>
      <c r="G25" s="14">
        <f>[21]Junho!$C$10</f>
        <v>26.3</v>
      </c>
      <c r="H25" s="14">
        <f>[21]Junho!$C$11</f>
        <v>27.2</v>
      </c>
      <c r="I25" s="14">
        <f>[21]Junho!$C$12</f>
        <v>24.5</v>
      </c>
      <c r="J25" s="14">
        <f>[21]Junho!$C$13</f>
        <v>15.2</v>
      </c>
      <c r="K25" s="14">
        <f>[21]Junho!$C$14</f>
        <v>18.5</v>
      </c>
      <c r="L25" s="14">
        <f>[21]Junho!$C$15</f>
        <v>20.6</v>
      </c>
      <c r="M25" s="14">
        <f>[21]Junho!$C$16</f>
        <v>17.7</v>
      </c>
      <c r="N25" s="14">
        <f>[21]Junho!$C$17</f>
        <v>21.1</v>
      </c>
      <c r="O25" s="14">
        <f>[21]Junho!$C$18</f>
        <v>24.5</v>
      </c>
      <c r="P25" s="14">
        <f>[21]Junho!$C$19</f>
        <v>23.7</v>
      </c>
      <c r="Q25" s="14">
        <f>[21]Junho!$C$20</f>
        <v>25.6</v>
      </c>
      <c r="R25" s="14">
        <f>[21]Junho!$C$21</f>
        <v>28</v>
      </c>
      <c r="S25" s="14">
        <f>[21]Junho!$C$22</f>
        <v>27.5</v>
      </c>
      <c r="T25" s="14">
        <f>[21]Junho!$C$23</f>
        <v>22.1</v>
      </c>
      <c r="U25" s="14">
        <f>[21]Junho!$C$24</f>
        <v>21.1</v>
      </c>
      <c r="V25" s="14">
        <f>[21]Junho!$C$25</f>
        <v>21.3</v>
      </c>
      <c r="W25" s="14">
        <f>[21]Junho!$C$26</f>
        <v>24.7</v>
      </c>
      <c r="X25" s="14">
        <f>[21]Junho!$C$27</f>
        <v>25.5</v>
      </c>
      <c r="Y25" s="14">
        <f>[21]Junho!$C$28</f>
        <v>25.5</v>
      </c>
      <c r="Z25" s="14">
        <f>[21]Junho!$C$29</f>
        <v>25.5</v>
      </c>
      <c r="AA25" s="14">
        <f>[21]Junho!$C$30</f>
        <v>25</v>
      </c>
      <c r="AB25" s="14">
        <f>[21]Junho!$C$31</f>
        <v>25.8</v>
      </c>
      <c r="AC25" s="14">
        <f>[21]Junho!$C$32</f>
        <v>25.4</v>
      </c>
      <c r="AD25" s="14">
        <f>[21]Junho!$C$33</f>
        <v>24.7</v>
      </c>
      <c r="AE25" s="14">
        <f>[21]Junho!$C$34</f>
        <v>27.7</v>
      </c>
      <c r="AF25" s="25">
        <f t="shared" si="5"/>
        <v>28</v>
      </c>
      <c r="AG25" s="92">
        <f t="shared" si="6"/>
        <v>23.580000000000002</v>
      </c>
    </row>
    <row r="26" spans="1:33" ht="17.100000000000001" customHeight="1" x14ac:dyDescent="0.2">
      <c r="A26" s="85" t="s">
        <v>16</v>
      </c>
      <c r="B26" s="14">
        <f>[22]Junho!$C$5</f>
        <v>20.8</v>
      </c>
      <c r="C26" s="14">
        <f>[22]Junho!$C$6</f>
        <v>23.8</v>
      </c>
      <c r="D26" s="14">
        <f>[22]Junho!$C$7</f>
        <v>29.1</v>
      </c>
      <c r="E26" s="14">
        <f>[22]Junho!$C$8</f>
        <v>30.1</v>
      </c>
      <c r="F26" s="14">
        <f>[22]Junho!$C$9</f>
        <v>29.7</v>
      </c>
      <c r="G26" s="14">
        <f>[22]Junho!$C$10</f>
        <v>25.6</v>
      </c>
      <c r="H26" s="14">
        <f>[22]Junho!$C$11</f>
        <v>29.7</v>
      </c>
      <c r="I26" s="14">
        <f>[22]Junho!$C$12</f>
        <v>26.5</v>
      </c>
      <c r="J26" s="14">
        <f>[22]Junho!$C$13</f>
        <v>19.2</v>
      </c>
      <c r="K26" s="14">
        <f>[22]Junho!$C$14</f>
        <v>21.5</v>
      </c>
      <c r="L26" s="14">
        <f>[22]Junho!$C$15</f>
        <v>24.9</v>
      </c>
      <c r="M26" s="14">
        <f>[22]Junho!$C$16</f>
        <v>24.1</v>
      </c>
      <c r="N26" s="14">
        <f>[22]Junho!$C$17</f>
        <v>26.6</v>
      </c>
      <c r="O26" s="14">
        <f>[22]Junho!$C$18</f>
        <v>30.6</v>
      </c>
      <c r="P26" s="14">
        <f>[22]Junho!$C$19</f>
        <v>31.5</v>
      </c>
      <c r="Q26" s="14">
        <f>[22]Junho!$C$20</f>
        <v>31.8</v>
      </c>
      <c r="R26" s="14">
        <f>[22]Junho!$C$21</f>
        <v>31.6</v>
      </c>
      <c r="S26" s="14">
        <f>[22]Junho!$C$22</f>
        <v>30.7</v>
      </c>
      <c r="T26" s="14">
        <f>[22]Junho!$C$23</f>
        <v>23.6</v>
      </c>
      <c r="U26" s="14">
        <f>[22]Junho!$C$24</f>
        <v>20.2</v>
      </c>
      <c r="V26" s="14">
        <f>[22]Junho!$C$25</f>
        <v>26.9</v>
      </c>
      <c r="W26" s="14">
        <f>[22]Junho!$C$26</f>
        <v>30.4</v>
      </c>
      <c r="X26" s="14">
        <f>[22]Junho!$C$27</f>
        <v>30.6</v>
      </c>
      <c r="Y26" s="14">
        <f>[22]Junho!$C$28</f>
        <v>31.4</v>
      </c>
      <c r="Z26" s="14">
        <f>[22]Junho!$C$29</f>
        <v>31.5</v>
      </c>
      <c r="AA26" s="14">
        <f>[22]Junho!$C$30</f>
        <v>30.9</v>
      </c>
      <c r="AB26" s="14">
        <f>[22]Junho!$C$31</f>
        <v>31.4</v>
      </c>
      <c r="AC26" s="14">
        <f>[22]Junho!$C$32</f>
        <v>31.3</v>
      </c>
      <c r="AD26" s="14">
        <f>[22]Junho!$C$33</f>
        <v>30.6</v>
      </c>
      <c r="AE26" s="14">
        <f>[22]Junho!$C$34</f>
        <v>25.9</v>
      </c>
      <c r="AF26" s="25">
        <f t="shared" si="5"/>
        <v>31.8</v>
      </c>
      <c r="AG26" s="92">
        <f t="shared" si="6"/>
        <v>27.75</v>
      </c>
    </row>
    <row r="27" spans="1:33" ht="17.100000000000001" customHeight="1" x14ac:dyDescent="0.2">
      <c r="A27" s="85" t="s">
        <v>17</v>
      </c>
      <c r="B27" s="14">
        <f>[23]Junho!$C$5</f>
        <v>21</v>
      </c>
      <c r="C27" s="14">
        <f>[23]Junho!$C$6</f>
        <v>21.9</v>
      </c>
      <c r="D27" s="14">
        <f>[23]Junho!$C$7</f>
        <v>28.9</v>
      </c>
      <c r="E27" s="14">
        <f>[23]Junho!$C$8</f>
        <v>31.9</v>
      </c>
      <c r="F27" s="14">
        <f>[23]Junho!$C$9</f>
        <v>31.4</v>
      </c>
      <c r="G27" s="14">
        <f>[23]Junho!$C$10</f>
        <v>30.2</v>
      </c>
      <c r="H27" s="14">
        <f>[23]Junho!$C$11</f>
        <v>31.3</v>
      </c>
      <c r="I27" s="14">
        <f>[23]Junho!$C$12</f>
        <v>30.9</v>
      </c>
      <c r="J27" s="14">
        <f>[23]Junho!$C$13</f>
        <v>17.8</v>
      </c>
      <c r="K27" s="14">
        <f>[23]Junho!$C$14</f>
        <v>18.8</v>
      </c>
      <c r="L27" s="14">
        <f>[23]Junho!$C$15</f>
        <v>23.3</v>
      </c>
      <c r="M27" s="14">
        <f>[23]Junho!$C$16</f>
        <v>19.600000000000001</v>
      </c>
      <c r="N27" s="14">
        <f>[23]Junho!$C$17</f>
        <v>25.2</v>
      </c>
      <c r="O27" s="14">
        <f>[23]Junho!$C$18</f>
        <v>27.4</v>
      </c>
      <c r="P27" s="14">
        <f>[23]Junho!$C$19</f>
        <v>27</v>
      </c>
      <c r="Q27" s="14">
        <f>[23]Junho!$C$20</f>
        <v>30.1</v>
      </c>
      <c r="R27" s="14">
        <f>[23]Junho!$C$21</f>
        <v>31.2</v>
      </c>
      <c r="S27" s="14">
        <f>[23]Junho!$C$22</f>
        <v>31.6</v>
      </c>
      <c r="T27" s="14">
        <f>[23]Junho!$C$23</f>
        <v>20.7</v>
      </c>
      <c r="U27" s="14">
        <f>[23]Junho!$C$24</f>
        <v>17.7</v>
      </c>
      <c r="V27" s="14">
        <f>[23]Junho!$C$25</f>
        <v>26.2</v>
      </c>
      <c r="W27" s="14">
        <f>[23]Junho!$C$26</f>
        <v>27.8</v>
      </c>
      <c r="X27" s="14">
        <f>[23]Junho!$C$27</f>
        <v>28.7</v>
      </c>
      <c r="Y27" s="14">
        <f>[23]Junho!$C$28</f>
        <v>27.7</v>
      </c>
      <c r="Z27" s="14">
        <f>[23]Junho!$C$29</f>
        <v>28.5</v>
      </c>
      <c r="AA27" s="14">
        <f>[23]Junho!$C$30</f>
        <v>27.7</v>
      </c>
      <c r="AB27" s="14">
        <f>[23]Junho!$C$31</f>
        <v>29.1</v>
      </c>
      <c r="AC27" s="14">
        <f>[23]Junho!$C$32</f>
        <v>28.6</v>
      </c>
      <c r="AD27" s="14">
        <f>[23]Junho!$C$33</f>
        <v>28.5</v>
      </c>
      <c r="AE27" s="14">
        <f>[23]Junho!$C$34</f>
        <v>29.1</v>
      </c>
      <c r="AF27" s="25">
        <f>MAX(B27:AE27)</f>
        <v>31.9</v>
      </c>
      <c r="AG27" s="92">
        <f>AVERAGE(B27:AE27)</f>
        <v>26.660000000000011</v>
      </c>
    </row>
    <row r="28" spans="1:33" ht="17.100000000000001" customHeight="1" x14ac:dyDescent="0.2">
      <c r="A28" s="85" t="s">
        <v>18</v>
      </c>
      <c r="B28" s="14">
        <f>[24]Junho!$C$5</f>
        <v>19.3</v>
      </c>
      <c r="C28" s="14">
        <f>[24]Junho!$C$6</f>
        <v>24.2</v>
      </c>
      <c r="D28" s="14">
        <f>[24]Junho!$C$7</f>
        <v>29</v>
      </c>
      <c r="E28" s="14">
        <f>[24]Junho!$C$8</f>
        <v>30.8</v>
      </c>
      <c r="F28" s="14">
        <f>[24]Junho!$C$9</f>
        <v>30.6</v>
      </c>
      <c r="G28" s="14">
        <f>[24]Junho!$C$10</f>
        <v>30.5</v>
      </c>
      <c r="H28" s="14">
        <f>[24]Junho!$C$11</f>
        <v>30.2</v>
      </c>
      <c r="I28" s="14">
        <f>[24]Junho!$C$12</f>
        <v>29.1</v>
      </c>
      <c r="J28" s="14">
        <f>[24]Junho!$C$13</f>
        <v>22.5</v>
      </c>
      <c r="K28" s="14">
        <f>[24]Junho!$C$14</f>
        <v>19.8</v>
      </c>
      <c r="L28" s="14">
        <f>[24]Junho!$C$15</f>
        <v>26.4</v>
      </c>
      <c r="M28" s="14">
        <f>[24]Junho!$C$16</f>
        <v>23.4</v>
      </c>
      <c r="N28" s="14">
        <f>[24]Junho!$C$17</f>
        <v>28.9</v>
      </c>
      <c r="O28" s="14">
        <f>[24]Junho!$C$18</f>
        <v>28</v>
      </c>
      <c r="P28" s="14">
        <f>[24]Junho!$C$19</f>
        <v>27.6</v>
      </c>
      <c r="Q28" s="14">
        <f>[24]Junho!$C$20</f>
        <v>28.6</v>
      </c>
      <c r="R28" s="14">
        <f>[24]Junho!$C$21</f>
        <v>28.7</v>
      </c>
      <c r="S28" s="14">
        <f>[24]Junho!$C$22</f>
        <v>29.2</v>
      </c>
      <c r="T28" s="14">
        <f>[24]Junho!$C$23</f>
        <v>20.6</v>
      </c>
      <c r="U28" s="14">
        <f>[24]Junho!$C$24</f>
        <v>23.1</v>
      </c>
      <c r="V28" s="14">
        <f>[24]Junho!$C$25</f>
        <v>27</v>
      </c>
      <c r="W28" s="14">
        <f>[24]Junho!$C$26</f>
        <v>27.9</v>
      </c>
      <c r="X28" s="14">
        <f>[24]Junho!$C$27</f>
        <v>27.9</v>
      </c>
      <c r="Y28" s="14">
        <f>[24]Junho!$C$28</f>
        <v>27.7</v>
      </c>
      <c r="Z28" s="14">
        <f>[24]Junho!$C$29</f>
        <v>28.4</v>
      </c>
      <c r="AA28" s="14">
        <f>[24]Junho!$C$30</f>
        <v>27.7</v>
      </c>
      <c r="AB28" s="14">
        <f>[24]Junho!$C$31</f>
        <v>27.5</v>
      </c>
      <c r="AC28" s="14" t="str">
        <f>[24]Junho!$C$32</f>
        <v>*</v>
      </c>
      <c r="AD28" s="14">
        <f>[24]Junho!$C$33</f>
        <v>28.5</v>
      </c>
      <c r="AE28" s="14">
        <f>[24]Junho!$C$34</f>
        <v>29.4</v>
      </c>
      <c r="AF28" s="25">
        <f t="shared" si="5"/>
        <v>30.8</v>
      </c>
      <c r="AG28" s="92">
        <f t="shared" si="6"/>
        <v>26.982758620689655</v>
      </c>
    </row>
    <row r="29" spans="1:33" ht="17.100000000000001" customHeight="1" x14ac:dyDescent="0.2">
      <c r="A29" s="85" t="s">
        <v>19</v>
      </c>
      <c r="B29" s="14">
        <f>[25]Junho!$C$5</f>
        <v>14.6</v>
      </c>
      <c r="C29" s="14">
        <f>[25]Junho!$C$6</f>
        <v>18.2</v>
      </c>
      <c r="D29" s="14">
        <f>[25]Junho!$C$7</f>
        <v>24</v>
      </c>
      <c r="E29" s="14">
        <f>[25]Junho!$C$8</f>
        <v>28.7</v>
      </c>
      <c r="F29" s="14">
        <f>[25]Junho!$C$9</f>
        <v>26.9</v>
      </c>
      <c r="G29" s="14">
        <f>[25]Junho!$C$10</f>
        <v>23.8</v>
      </c>
      <c r="H29" s="14">
        <f>[25]Junho!$C$11</f>
        <v>26.1</v>
      </c>
      <c r="I29" s="14">
        <f>[25]Junho!$C$12</f>
        <v>23.5</v>
      </c>
      <c r="J29" s="14">
        <f>[25]Junho!$C$13</f>
        <v>15</v>
      </c>
      <c r="K29" s="14">
        <f>[25]Junho!$C$14</f>
        <v>18.600000000000001</v>
      </c>
      <c r="L29" s="14">
        <f>[25]Junho!$C$15</f>
        <v>21.1</v>
      </c>
      <c r="M29" s="14">
        <f>[25]Junho!$C$16</f>
        <v>19.5</v>
      </c>
      <c r="N29" s="14">
        <f>[25]Junho!$C$17</f>
        <v>19.8</v>
      </c>
      <c r="O29" s="14">
        <f>[25]Junho!$C$18</f>
        <v>19</v>
      </c>
      <c r="P29" s="14">
        <f>[25]Junho!$C$19</f>
        <v>24.3</v>
      </c>
      <c r="Q29" s="14">
        <f>[25]Junho!$C$20</f>
        <v>27</v>
      </c>
      <c r="R29" s="14">
        <f>[25]Junho!$C$21</f>
        <v>29.2</v>
      </c>
      <c r="S29" s="14">
        <f>[25]Junho!$C$22</f>
        <v>30</v>
      </c>
      <c r="T29" s="14">
        <f>[25]Junho!$C$23</f>
        <v>22.8</v>
      </c>
      <c r="U29" s="14">
        <f>[25]Junho!$C$24</f>
        <v>16.8</v>
      </c>
      <c r="V29" s="14">
        <f>[25]Junho!$C$25</f>
        <v>24</v>
      </c>
      <c r="W29" s="14">
        <f>[25]Junho!$C$26</f>
        <v>25.1</v>
      </c>
      <c r="X29" s="14">
        <f>[25]Junho!$C$27</f>
        <v>26.8</v>
      </c>
      <c r="Y29" s="14">
        <f>[25]Junho!$C$28</f>
        <v>26.2</v>
      </c>
      <c r="Z29" s="14">
        <f>[25]Junho!$C$29</f>
        <v>26</v>
      </c>
      <c r="AA29" s="14">
        <f>[25]Junho!$C$30</f>
        <v>26.2</v>
      </c>
      <c r="AB29" s="14">
        <f>[25]Junho!$C$31</f>
        <v>26.9</v>
      </c>
      <c r="AC29" s="14">
        <f>[25]Junho!$C$32</f>
        <v>27.2</v>
      </c>
      <c r="AD29" s="14">
        <f>[25]Junho!$C$33</f>
        <v>22.9</v>
      </c>
      <c r="AE29" s="14">
        <f>[25]Junho!$C$34</f>
        <v>28.7</v>
      </c>
      <c r="AF29" s="25">
        <f t="shared" si="5"/>
        <v>30</v>
      </c>
      <c r="AG29" s="92">
        <f t="shared" si="6"/>
        <v>23.630000000000006</v>
      </c>
    </row>
    <row r="30" spans="1:33" ht="17.100000000000001" customHeight="1" x14ac:dyDescent="0.2">
      <c r="A30" s="85" t="s">
        <v>31</v>
      </c>
      <c r="B30" s="14">
        <f>[26]Junho!$C$5</f>
        <v>19.8</v>
      </c>
      <c r="C30" s="14">
        <f>[26]Junho!$C$6</f>
        <v>21.2</v>
      </c>
      <c r="D30" s="14">
        <f>[26]Junho!$C$7</f>
        <v>28.6</v>
      </c>
      <c r="E30" s="14">
        <f>[26]Junho!$C$8</f>
        <v>30.3</v>
      </c>
      <c r="F30" s="14">
        <f>[26]Junho!$C$9</f>
        <v>28.3</v>
      </c>
      <c r="G30" s="14">
        <f>[26]Junho!$C$10</f>
        <v>29</v>
      </c>
      <c r="H30" s="14">
        <f>[26]Junho!$C$11</f>
        <v>30.1</v>
      </c>
      <c r="I30" s="14">
        <f>[26]Junho!$C$12</f>
        <v>28.7</v>
      </c>
      <c r="J30" s="14" t="str">
        <f>[26]Junho!$C$13</f>
        <v>*</v>
      </c>
      <c r="K30" s="14">
        <f>[26]Junho!$C$14</f>
        <v>18.600000000000001</v>
      </c>
      <c r="L30" s="14">
        <f>[26]Junho!$C$15</f>
        <v>24.4</v>
      </c>
      <c r="M30" s="14">
        <f>[26]Junho!$C$16</f>
        <v>22.1</v>
      </c>
      <c r="N30" s="14">
        <f>[26]Junho!$C$17</f>
        <v>26.9</v>
      </c>
      <c r="O30" s="14">
        <f>[26]Junho!$C$18</f>
        <v>27.9</v>
      </c>
      <c r="P30" s="14">
        <f>[26]Junho!$C$19</f>
        <v>27.8</v>
      </c>
      <c r="Q30" s="14">
        <f>[26]Junho!$C$20</f>
        <v>29.9</v>
      </c>
      <c r="R30" s="14">
        <f>[26]Junho!$C$21</f>
        <v>29.4</v>
      </c>
      <c r="S30" s="14">
        <f>[26]Junho!$C$22</f>
        <v>28.9</v>
      </c>
      <c r="T30" s="14" t="str">
        <f>[26]Junho!$C$23</f>
        <v>*</v>
      </c>
      <c r="U30" s="14">
        <f>[26]Junho!$C$24</f>
        <v>19.899999999999999</v>
      </c>
      <c r="V30" s="14">
        <f>[26]Junho!$C$25</f>
        <v>26.5</v>
      </c>
      <c r="W30" s="14">
        <f>[26]Junho!$C$26</f>
        <v>27.8</v>
      </c>
      <c r="X30" s="14">
        <f>[26]Junho!$C$27</f>
        <v>28.6</v>
      </c>
      <c r="Y30" s="14">
        <f>[26]Junho!$C$28</f>
        <v>27.9</v>
      </c>
      <c r="Z30" s="14">
        <f>[26]Junho!$C$29</f>
        <v>28.1</v>
      </c>
      <c r="AA30" s="14">
        <f>[26]Junho!$C$30</f>
        <v>28.2</v>
      </c>
      <c r="AB30" s="14">
        <f>[26]Junho!$C$31</f>
        <v>28.3</v>
      </c>
      <c r="AC30" s="14">
        <f>[26]Junho!$C$32</f>
        <v>28.4</v>
      </c>
      <c r="AD30" s="14">
        <f>[26]Junho!$C$33</f>
        <v>28.3</v>
      </c>
      <c r="AE30" s="14">
        <f>[26]Junho!$C$34</f>
        <v>29.4</v>
      </c>
      <c r="AF30" s="25">
        <f t="shared" si="5"/>
        <v>30.3</v>
      </c>
      <c r="AG30" s="92">
        <f t="shared" si="6"/>
        <v>26.903571428571418</v>
      </c>
    </row>
    <row r="31" spans="1:33" ht="17.100000000000001" customHeight="1" x14ac:dyDescent="0.2">
      <c r="A31" s="85" t="s">
        <v>51</v>
      </c>
      <c r="B31" s="14">
        <f>[27]Junho!$C$5</f>
        <v>19.8</v>
      </c>
      <c r="C31" s="14">
        <f>[27]Junho!$C$6</f>
        <v>26.6</v>
      </c>
      <c r="D31" s="14">
        <f>[27]Junho!$C$7</f>
        <v>31.2</v>
      </c>
      <c r="E31" s="14">
        <f>[27]Junho!$C$8</f>
        <v>32.6</v>
      </c>
      <c r="F31" s="14">
        <f>[27]Junho!$C$9</f>
        <v>32.299999999999997</v>
      </c>
      <c r="G31" s="14">
        <f>[27]Junho!$C$10</f>
        <v>32.200000000000003</v>
      </c>
      <c r="H31" s="14">
        <f>[27]Junho!$C$11</f>
        <v>32</v>
      </c>
      <c r="I31" s="14">
        <f>[27]Junho!$C$12</f>
        <v>31.4</v>
      </c>
      <c r="J31" s="14">
        <f>[27]Junho!$C$13</f>
        <v>23.4</v>
      </c>
      <c r="K31" s="14">
        <f>[27]Junho!$C$14</f>
        <v>21.9</v>
      </c>
      <c r="L31" s="14">
        <f>[27]Junho!$C$15</f>
        <v>29.3</v>
      </c>
      <c r="M31" s="14">
        <f>[27]Junho!$C$16</f>
        <v>29.8</v>
      </c>
      <c r="N31" s="14">
        <f>[27]Junho!$C$17</f>
        <v>31.8</v>
      </c>
      <c r="O31" s="14">
        <f>[27]Junho!$C$18</f>
        <v>30</v>
      </c>
      <c r="P31" s="14">
        <f>[27]Junho!$C$19</f>
        <v>32.200000000000003</v>
      </c>
      <c r="Q31" s="14">
        <f>[27]Junho!$C$20</f>
        <v>32.200000000000003</v>
      </c>
      <c r="R31" s="14">
        <f>[27]Junho!$C$21</f>
        <v>30.7</v>
      </c>
      <c r="S31" s="14">
        <f>[27]Junho!$C$22</f>
        <v>31.3</v>
      </c>
      <c r="T31" s="14">
        <f>[27]Junho!$C$23</f>
        <v>20.8</v>
      </c>
      <c r="U31" s="14">
        <f>[27]Junho!$C$24</f>
        <v>19.5</v>
      </c>
      <c r="V31" s="14">
        <f>[27]Junho!$C$25</f>
        <v>28.9</v>
      </c>
      <c r="W31" s="14">
        <f>[27]Junho!$C$26</f>
        <v>30.1</v>
      </c>
      <c r="X31" s="14">
        <f>[27]Junho!$C$27</f>
        <v>30.2</v>
      </c>
      <c r="Y31" s="14">
        <f>[27]Junho!$C$28</f>
        <v>30.2</v>
      </c>
      <c r="Z31" s="14">
        <f>[27]Junho!$C$29</f>
        <v>30.6</v>
      </c>
      <c r="AA31" s="14">
        <f>[27]Junho!$C$30</f>
        <v>29.5</v>
      </c>
      <c r="AB31" s="14">
        <f>[27]Junho!$C$31</f>
        <v>29.5</v>
      </c>
      <c r="AC31" s="14">
        <f>[27]Junho!$C$32</f>
        <v>27.4</v>
      </c>
      <c r="AD31" s="14">
        <f>[27]Junho!$C$33</f>
        <v>30.7</v>
      </c>
      <c r="AE31" s="14">
        <f>[27]Junho!$C$34</f>
        <v>29.6</v>
      </c>
      <c r="AF31" s="25">
        <f>MAX(B31:AE31)</f>
        <v>32.6</v>
      </c>
      <c r="AG31" s="92">
        <f>AVERAGE(B31:AE31)</f>
        <v>28.923333333333336</v>
      </c>
    </row>
    <row r="32" spans="1:33" ht="17.100000000000001" customHeight="1" x14ac:dyDescent="0.2">
      <c r="A32" s="85" t="s">
        <v>20</v>
      </c>
      <c r="B32" s="14">
        <f>[28]Junho!$C$5</f>
        <v>23.2</v>
      </c>
      <c r="C32" s="14">
        <f>[28]Junho!$C$6</f>
        <v>25</v>
      </c>
      <c r="D32" s="14">
        <f>[28]Junho!$C$7</f>
        <v>29.1</v>
      </c>
      <c r="E32" s="14">
        <f>[28]Junho!$C$8</f>
        <v>32.200000000000003</v>
      </c>
      <c r="F32" s="14">
        <f>[28]Junho!$C$9</f>
        <v>34.1</v>
      </c>
      <c r="G32" s="14">
        <f>[28]Junho!$C$10</f>
        <v>34</v>
      </c>
      <c r="H32" s="14">
        <f>[28]Junho!$C$11</f>
        <v>32.5</v>
      </c>
      <c r="I32" s="14">
        <f>[28]Junho!$C$12</f>
        <v>33.5</v>
      </c>
      <c r="J32" s="14">
        <f>[28]Junho!$C$13</f>
        <v>26.6</v>
      </c>
      <c r="K32" s="14">
        <f>[28]Junho!$C$14</f>
        <v>22</v>
      </c>
      <c r="L32" s="14">
        <f>[28]Junho!$C$15</f>
        <v>25.9</v>
      </c>
      <c r="M32" s="14">
        <f>[28]Junho!$C$16</f>
        <v>22.3</v>
      </c>
      <c r="N32" s="14">
        <f>[28]Junho!$C$17</f>
        <v>27.7</v>
      </c>
      <c r="O32" s="14">
        <f>[28]Junho!$C$18</f>
        <v>29.7</v>
      </c>
      <c r="P32" s="14">
        <f>[28]Junho!$C$19</f>
        <v>29.4</v>
      </c>
      <c r="Q32" s="14">
        <f>[28]Junho!$C$20</f>
        <v>29.7</v>
      </c>
      <c r="R32" s="14">
        <f>[28]Junho!$C$21</f>
        <v>31.2</v>
      </c>
      <c r="S32" s="14">
        <f>[28]Junho!$C$22</f>
        <v>31.1</v>
      </c>
      <c r="T32" s="14">
        <f>[28]Junho!$C$23</f>
        <v>31.3</v>
      </c>
      <c r="U32" s="14">
        <f>[28]Junho!$C$24</f>
        <v>20.399999999999999</v>
      </c>
      <c r="V32" s="14">
        <f>[28]Junho!$C$25</f>
        <v>29.3</v>
      </c>
      <c r="W32" s="14">
        <f>[28]Junho!$C$26</f>
        <v>29.4</v>
      </c>
      <c r="X32" s="14">
        <f>[28]Junho!$C$27</f>
        <v>29.6</v>
      </c>
      <c r="Y32" s="14">
        <f>[28]Junho!$C$28</f>
        <v>29.7</v>
      </c>
      <c r="Z32" s="14">
        <f>[28]Junho!$C$29</f>
        <v>28.6</v>
      </c>
      <c r="AA32" s="14">
        <f>[28]Junho!$C$30</f>
        <v>29.5</v>
      </c>
      <c r="AB32" s="14">
        <f>[28]Junho!$C$31</f>
        <v>28.4</v>
      </c>
      <c r="AC32" s="14">
        <f>[28]Junho!$C$32</f>
        <v>30.9</v>
      </c>
      <c r="AD32" s="14">
        <f>[28]Junho!$C$33</f>
        <v>29.5</v>
      </c>
      <c r="AE32" s="14">
        <f>[28]Junho!$C$34</f>
        <v>29.3</v>
      </c>
      <c r="AF32" s="25">
        <f>MAX(B32:AE32)</f>
        <v>34.1</v>
      </c>
      <c r="AG32" s="92">
        <f>AVERAGE(B32:AE32)</f>
        <v>28.836666666666659</v>
      </c>
    </row>
    <row r="33" spans="1:35" s="5" customFormat="1" ht="17.100000000000001" customHeight="1" thickBot="1" x14ac:dyDescent="0.25">
      <c r="A33" s="120" t="s">
        <v>33</v>
      </c>
      <c r="B33" s="121">
        <f>MAX(B5:B32)</f>
        <v>23.6</v>
      </c>
      <c r="C33" s="121">
        <f t="shared" ref="C33:AF33" si="7">MAX(C5:C32)</f>
        <v>26.9</v>
      </c>
      <c r="D33" s="121">
        <f t="shared" si="7"/>
        <v>31.6</v>
      </c>
      <c r="E33" s="121">
        <f t="shared" si="7"/>
        <v>34</v>
      </c>
      <c r="F33" s="121">
        <f t="shared" si="7"/>
        <v>34.1</v>
      </c>
      <c r="G33" s="121">
        <f t="shared" si="7"/>
        <v>34</v>
      </c>
      <c r="H33" s="121">
        <f t="shared" si="7"/>
        <v>33.9</v>
      </c>
      <c r="I33" s="121">
        <f t="shared" si="7"/>
        <v>33.5</v>
      </c>
      <c r="J33" s="121">
        <f t="shared" si="7"/>
        <v>28.1</v>
      </c>
      <c r="K33" s="121">
        <f t="shared" si="7"/>
        <v>22.1</v>
      </c>
      <c r="L33" s="121">
        <f t="shared" si="7"/>
        <v>29.3</v>
      </c>
      <c r="M33" s="121">
        <f t="shared" si="7"/>
        <v>29.8</v>
      </c>
      <c r="N33" s="121">
        <f t="shared" si="7"/>
        <v>31.8</v>
      </c>
      <c r="O33" s="121">
        <f t="shared" si="7"/>
        <v>32</v>
      </c>
      <c r="P33" s="121">
        <f t="shared" si="7"/>
        <v>32.200000000000003</v>
      </c>
      <c r="Q33" s="121">
        <f t="shared" si="7"/>
        <v>32.4</v>
      </c>
      <c r="R33" s="121">
        <f t="shared" si="7"/>
        <v>32.799999999999997</v>
      </c>
      <c r="S33" s="121">
        <f t="shared" si="7"/>
        <v>32.4</v>
      </c>
      <c r="T33" s="121">
        <f t="shared" si="7"/>
        <v>31.3</v>
      </c>
      <c r="U33" s="121">
        <f t="shared" si="7"/>
        <v>26.3</v>
      </c>
      <c r="V33" s="121">
        <f t="shared" si="7"/>
        <v>30.4</v>
      </c>
      <c r="W33" s="121">
        <f t="shared" si="7"/>
        <v>31.1</v>
      </c>
      <c r="X33" s="121">
        <f t="shared" si="7"/>
        <v>31</v>
      </c>
      <c r="Y33" s="121">
        <f t="shared" si="7"/>
        <v>31.4</v>
      </c>
      <c r="Z33" s="121">
        <f t="shared" si="7"/>
        <v>31.5</v>
      </c>
      <c r="AA33" s="121">
        <f t="shared" si="7"/>
        <v>31.4</v>
      </c>
      <c r="AB33" s="121">
        <f t="shared" si="7"/>
        <v>31.4</v>
      </c>
      <c r="AC33" s="121">
        <f t="shared" si="7"/>
        <v>31.3</v>
      </c>
      <c r="AD33" s="121">
        <f t="shared" si="7"/>
        <v>31.7</v>
      </c>
      <c r="AE33" s="121">
        <f t="shared" si="7"/>
        <v>31.7</v>
      </c>
      <c r="AF33" s="129">
        <f t="shared" si="7"/>
        <v>34.1</v>
      </c>
      <c r="AG33" s="131">
        <f>AVERAGE(AG5:AG32)</f>
        <v>27.000337714740514</v>
      </c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7"/>
      <c r="AG34" s="68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64"/>
      <c r="AG35" s="70"/>
      <c r="AH35" s="2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7"/>
      <c r="AG36" s="73"/>
      <c r="AH36" s="2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7"/>
      <c r="AG37" s="74"/>
      <c r="AH37" s="13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7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</sheetData>
  <sheetProtection password="C6EC" sheet="1" objects="1" scenarios="1"/>
  <mergeCells count="35"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  <mergeCell ref="U3:U4"/>
    <mergeCell ref="N3:N4"/>
    <mergeCell ref="AE3:AE4"/>
    <mergeCell ref="M3:M4"/>
    <mergeCell ref="T3:T4"/>
    <mergeCell ref="T35:X35"/>
    <mergeCell ref="T36:X36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A10" zoomScale="90" zoomScaleNormal="90" workbookViewId="0">
      <selection activeCell="E41" sqref="E41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6" ht="20.100000000000001" customHeight="1" x14ac:dyDescent="0.2">
      <c r="A1" s="138" t="s">
        <v>24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6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7"/>
    </row>
    <row r="3" spans="1:36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23" t="s">
        <v>42</v>
      </c>
      <c r="AG3" s="90" t="s">
        <v>40</v>
      </c>
    </row>
    <row r="4" spans="1:36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3" t="s">
        <v>39</v>
      </c>
      <c r="AG4" s="90" t="s">
        <v>39</v>
      </c>
    </row>
    <row r="5" spans="1:36" s="5" customFormat="1" ht="20.100000000000001" customHeight="1" x14ac:dyDescent="0.2">
      <c r="A5" s="85" t="s">
        <v>47</v>
      </c>
      <c r="B5" s="14">
        <f>[1]Junho!$D$5</f>
        <v>15.4</v>
      </c>
      <c r="C5" s="14">
        <f>[1]Junho!$D$6</f>
        <v>9.1999999999999993</v>
      </c>
      <c r="D5" s="14">
        <f>[1]Junho!$D$7</f>
        <v>11.4</v>
      </c>
      <c r="E5" s="14">
        <f>[1]Junho!$D$8</f>
        <v>16</v>
      </c>
      <c r="F5" s="14">
        <f>[1]Junho!$D$9</f>
        <v>19.3</v>
      </c>
      <c r="G5" s="14">
        <f>[1]Junho!$D$10</f>
        <v>19.600000000000001</v>
      </c>
      <c r="H5" s="14">
        <f>[1]Junho!$D$11</f>
        <v>19.600000000000001</v>
      </c>
      <c r="I5" s="14">
        <f>[1]Junho!$D$12</f>
        <v>18.100000000000001</v>
      </c>
      <c r="J5" s="14">
        <f>[1]Junho!$D$13</f>
        <v>14.3</v>
      </c>
      <c r="K5" s="14">
        <f>[1]Junho!$D$14</f>
        <v>4.5999999999999996</v>
      </c>
      <c r="L5" s="14">
        <f>[1]Junho!$D$15</f>
        <v>3.3</v>
      </c>
      <c r="M5" s="14">
        <f>[1]Junho!$D$16</f>
        <v>14.7</v>
      </c>
      <c r="N5" s="14">
        <f>[1]Junho!$D$17</f>
        <v>16.5</v>
      </c>
      <c r="O5" s="14">
        <f>[1]Junho!$D$18</f>
        <v>17</v>
      </c>
      <c r="P5" s="14">
        <f>[1]Junho!$D$19</f>
        <v>15.3</v>
      </c>
      <c r="Q5" s="14">
        <f>[1]Junho!$D$20</f>
        <v>13.7</v>
      </c>
      <c r="R5" s="14">
        <f>[1]Junho!$D$21</f>
        <v>13.2</v>
      </c>
      <c r="S5" s="14">
        <f>[1]Junho!$D$22</f>
        <v>12.2</v>
      </c>
      <c r="T5" s="14">
        <f>[1]Junho!$D$23</f>
        <v>14.1</v>
      </c>
      <c r="U5" s="14">
        <f>[1]Junho!$D$24</f>
        <v>11.7</v>
      </c>
      <c r="V5" s="14">
        <f>[1]Junho!$D$25</f>
        <v>12.5</v>
      </c>
      <c r="W5" s="14">
        <f>[1]Junho!$D$26</f>
        <v>13.8</v>
      </c>
      <c r="X5" s="14">
        <f>[1]Junho!$D$27</f>
        <v>14.9</v>
      </c>
      <c r="Y5" s="14">
        <f>[1]Junho!$D$28</f>
        <v>17.3</v>
      </c>
      <c r="Z5" s="14">
        <f>[1]Junho!$D$29</f>
        <v>13.4</v>
      </c>
      <c r="AA5" s="14">
        <f>[1]Junho!$D$30</f>
        <v>11.8</v>
      </c>
      <c r="AB5" s="14">
        <f>[1]Junho!$D$31</f>
        <v>11.9</v>
      </c>
      <c r="AC5" s="14">
        <f>[1]Junho!$D$32</f>
        <v>13.1</v>
      </c>
      <c r="AD5" s="14">
        <f>[1]Junho!$D$33</f>
        <v>16.899999999999999</v>
      </c>
      <c r="AE5" s="14">
        <f>[1]Junho!$D$34</f>
        <v>18.2</v>
      </c>
      <c r="AF5" s="24">
        <f t="shared" ref="AF5:AF13" si="1">MIN(B5:AE5)</f>
        <v>3.3</v>
      </c>
      <c r="AG5" s="91">
        <f t="shared" ref="AG5:AG13" si="2">AVERAGE(B5:AE5)</f>
        <v>14.099999999999998</v>
      </c>
    </row>
    <row r="6" spans="1:36" ht="17.100000000000001" customHeight="1" x14ac:dyDescent="0.2">
      <c r="A6" s="85" t="s">
        <v>0</v>
      </c>
      <c r="B6" s="14">
        <f>[2]Junho!$D$5</f>
        <v>10.9</v>
      </c>
      <c r="C6" s="14">
        <f>[2]Junho!$D$6</f>
        <v>8.3000000000000007</v>
      </c>
      <c r="D6" s="14">
        <f>[2]Junho!$D$7</f>
        <v>8.5</v>
      </c>
      <c r="E6" s="14">
        <f>[2]Junho!$D$8</f>
        <v>16.600000000000001</v>
      </c>
      <c r="F6" s="14">
        <f>[2]Junho!$D$9</f>
        <v>19.899999999999999</v>
      </c>
      <c r="G6" s="14">
        <f>[2]Junho!$D$10</f>
        <v>20.2</v>
      </c>
      <c r="H6" s="14">
        <f>[2]Junho!$D$11</f>
        <v>20.399999999999999</v>
      </c>
      <c r="I6" s="14">
        <f>[2]Junho!$D$12</f>
        <v>16.100000000000001</v>
      </c>
      <c r="J6" s="14">
        <f>[2]Junho!$D$13</f>
        <v>7.6</v>
      </c>
      <c r="K6" s="14">
        <f>[2]Junho!$D$14</f>
        <v>2.8</v>
      </c>
      <c r="L6" s="14">
        <f>[2]Junho!$D$15</f>
        <v>3.6</v>
      </c>
      <c r="M6" s="14">
        <f>[2]Junho!$D$16</f>
        <v>10.8</v>
      </c>
      <c r="N6" s="14">
        <f>[2]Junho!$D$17</f>
        <v>16.399999999999999</v>
      </c>
      <c r="O6" s="14">
        <f>[2]Junho!$D$18</f>
        <v>17.8</v>
      </c>
      <c r="P6" s="14">
        <f>[2]Junho!$D$19</f>
        <v>15.1</v>
      </c>
      <c r="Q6" s="14">
        <f>[2]Junho!$D$20</f>
        <v>13.2</v>
      </c>
      <c r="R6" s="14">
        <f>[2]Junho!$D$21</f>
        <v>14.8</v>
      </c>
      <c r="S6" s="14">
        <f>[2]Junho!$D$22</f>
        <v>14.6</v>
      </c>
      <c r="T6" s="14">
        <f>[2]Junho!$D$23</f>
        <v>7.8</v>
      </c>
      <c r="U6" s="14">
        <f>[2]Junho!$D$24</f>
        <v>5.0999999999999996</v>
      </c>
      <c r="V6" s="14">
        <f>[2]Junho!$D$25</f>
        <v>9.1999999999999993</v>
      </c>
      <c r="W6" s="14">
        <f>[2]Junho!$D$26</f>
        <v>10.3</v>
      </c>
      <c r="X6" s="14">
        <f>[2]Junho!$D$27</f>
        <v>12.9</v>
      </c>
      <c r="Y6" s="14">
        <f>[2]Junho!$D$28</f>
        <v>12</v>
      </c>
      <c r="Z6" s="14">
        <f>[2]Junho!$D$29</f>
        <v>12.8</v>
      </c>
      <c r="AA6" s="14">
        <f>[2]Junho!$D$30</f>
        <v>10</v>
      </c>
      <c r="AB6" s="14">
        <f>[2]Junho!$D$31</f>
        <v>11.3</v>
      </c>
      <c r="AC6" s="14">
        <f>[2]Junho!$D$32</f>
        <v>11.5</v>
      </c>
      <c r="AD6" s="14">
        <f>[2]Junho!$D$33</f>
        <v>12.8</v>
      </c>
      <c r="AE6" s="14">
        <f>[2]Junho!$D$34</f>
        <v>10.8</v>
      </c>
      <c r="AF6" s="25">
        <f t="shared" si="1"/>
        <v>2.8</v>
      </c>
      <c r="AG6" s="92">
        <f t="shared" si="2"/>
        <v>12.136666666666668</v>
      </c>
    </row>
    <row r="7" spans="1:36" ht="17.100000000000001" customHeight="1" x14ac:dyDescent="0.2">
      <c r="A7" s="85" t="s">
        <v>1</v>
      </c>
      <c r="B7" s="14">
        <f>[3]Junho!$D$5</f>
        <v>14.3</v>
      </c>
      <c r="C7" s="14">
        <f>[3]Junho!$D$6</f>
        <v>9.8000000000000007</v>
      </c>
      <c r="D7" s="14">
        <f>[3]Junho!$D$7</f>
        <v>16</v>
      </c>
      <c r="E7" s="14">
        <f>[3]Junho!$D$8</f>
        <v>21.1</v>
      </c>
      <c r="F7" s="14">
        <f>[3]Junho!$D$9</f>
        <v>22.5</v>
      </c>
      <c r="G7" s="14">
        <f>[3]Junho!$D$10</f>
        <v>22.7</v>
      </c>
      <c r="H7" s="14">
        <f>[3]Junho!$D$11</f>
        <v>21.9</v>
      </c>
      <c r="I7" s="14">
        <f>[3]Junho!$D$12</f>
        <v>21.8</v>
      </c>
      <c r="J7" s="14">
        <f>[3]Junho!$D$13</f>
        <v>16.399999999999999</v>
      </c>
      <c r="K7" s="14">
        <f>[3]Junho!$D$14</f>
        <v>8.8000000000000007</v>
      </c>
      <c r="L7" s="14">
        <f>[3]Junho!$D$15</f>
        <v>6.9</v>
      </c>
      <c r="M7" s="14">
        <f>[3]Junho!$D$16</f>
        <v>17.899999999999999</v>
      </c>
      <c r="N7" s="14">
        <f>[3]Junho!$D$17</f>
        <v>21.8</v>
      </c>
      <c r="O7" s="14">
        <f>[3]Junho!$D$18</f>
        <v>21.6</v>
      </c>
      <c r="P7" s="14">
        <f>[3]Junho!$D$19</f>
        <v>21.2</v>
      </c>
      <c r="Q7" s="14">
        <f>[3]Junho!$D$20</f>
        <v>24.9</v>
      </c>
      <c r="R7" s="14">
        <f>[3]Junho!$D$21</f>
        <v>22</v>
      </c>
      <c r="S7" s="14">
        <f>[3]Junho!$D$22</f>
        <v>17.5</v>
      </c>
      <c r="T7" s="14" t="str">
        <f>[3]Junho!$D$23</f>
        <v>*</v>
      </c>
      <c r="U7" s="14">
        <f>[3]Junho!$D$24</f>
        <v>11.4</v>
      </c>
      <c r="V7" s="14">
        <f>[3]Junho!$D$25</f>
        <v>15.1</v>
      </c>
      <c r="W7" s="14">
        <f>[3]Junho!$D$26</f>
        <v>17.2</v>
      </c>
      <c r="X7" s="14">
        <f>[3]Junho!$D$27</f>
        <v>22.8</v>
      </c>
      <c r="Y7" s="14">
        <f>[3]Junho!$D$28</f>
        <v>19.600000000000001</v>
      </c>
      <c r="Z7" s="14">
        <f>[3]Junho!$D$29</f>
        <v>22.1</v>
      </c>
      <c r="AA7" s="14">
        <f>[3]Junho!$D$30</f>
        <v>20.8</v>
      </c>
      <c r="AB7" s="14">
        <f>[3]Junho!$D$31</f>
        <v>17.2</v>
      </c>
      <c r="AC7" s="14">
        <f>[3]Junho!$D$32</f>
        <v>16.899999999999999</v>
      </c>
      <c r="AD7" s="14">
        <f>[3]Junho!$D$33</f>
        <v>20.9</v>
      </c>
      <c r="AE7" s="14">
        <f>[3]Junho!$D$34</f>
        <v>15.4</v>
      </c>
      <c r="AF7" s="25">
        <f t="shared" si="1"/>
        <v>6.9</v>
      </c>
      <c r="AG7" s="92">
        <f t="shared" si="2"/>
        <v>18.224137931034484</v>
      </c>
    </row>
    <row r="8" spans="1:36" ht="17.100000000000001" customHeight="1" x14ac:dyDescent="0.2">
      <c r="A8" s="85" t="s">
        <v>55</v>
      </c>
      <c r="B8" s="14">
        <f>[4]Junho!$D$5</f>
        <v>12.6</v>
      </c>
      <c r="C8" s="14">
        <f>[4]Junho!$D$6</f>
        <v>11.1</v>
      </c>
      <c r="D8" s="14">
        <f>[4]Junho!$D$7</f>
        <v>14</v>
      </c>
      <c r="E8" s="14">
        <f>[4]Junho!$D$8</f>
        <v>18.899999999999999</v>
      </c>
      <c r="F8" s="14">
        <f>[4]Junho!$D$9</f>
        <v>22</v>
      </c>
      <c r="G8" s="14">
        <f>[4]Junho!$D$10</f>
        <v>20.9</v>
      </c>
      <c r="H8" s="14">
        <f>[4]Junho!$D$11</f>
        <v>21.2</v>
      </c>
      <c r="I8" s="14">
        <f>[4]Junho!$D$12</f>
        <v>18.3</v>
      </c>
      <c r="J8" s="14">
        <f>[4]Junho!$D$13</f>
        <v>11.7</v>
      </c>
      <c r="K8" s="14">
        <f>[4]Junho!$D$14</f>
        <v>7.1</v>
      </c>
      <c r="L8" s="14">
        <f>[4]Junho!$D$15</f>
        <v>9.5</v>
      </c>
      <c r="M8" s="14">
        <f>[4]Junho!$D$16</f>
        <v>13.5</v>
      </c>
      <c r="N8" s="14">
        <f>[4]Junho!$D$17</f>
        <v>18.2</v>
      </c>
      <c r="O8" s="14">
        <f>[4]Junho!$D$18</f>
        <v>16.7</v>
      </c>
      <c r="P8" s="14">
        <f>[4]Junho!$D$19</f>
        <v>15.7</v>
      </c>
      <c r="Q8" s="14">
        <f>[4]Junho!$D$20</f>
        <v>15.9</v>
      </c>
      <c r="R8" s="14">
        <f>[4]Junho!$D$21</f>
        <v>17.5</v>
      </c>
      <c r="S8" s="14">
        <f>[4]Junho!$D$22</f>
        <v>17.600000000000001</v>
      </c>
      <c r="T8" s="14">
        <f>[4]Junho!$D$23</f>
        <v>13.1</v>
      </c>
      <c r="U8" s="14">
        <f>[4]Junho!$D$24</f>
        <v>12</v>
      </c>
      <c r="V8" s="14">
        <f>[4]Junho!$D$25</f>
        <v>13.7</v>
      </c>
      <c r="W8" s="14">
        <f>[4]Junho!$D$26</f>
        <v>15.6</v>
      </c>
      <c r="X8" s="14">
        <f>[4]Junho!$D$27</f>
        <v>18.899999999999999</v>
      </c>
      <c r="Y8" s="14">
        <f>[4]Junho!$D$28</f>
        <v>18</v>
      </c>
      <c r="Z8" s="14">
        <f>[4]Junho!$D$29</f>
        <v>16.2</v>
      </c>
      <c r="AA8" s="14">
        <f>[4]Junho!$D$30</f>
        <v>15.4</v>
      </c>
      <c r="AB8" s="14">
        <f>[4]Junho!$D$31</f>
        <v>16.5</v>
      </c>
      <c r="AC8" s="14">
        <f>[4]Junho!$D$32</f>
        <v>16.100000000000001</v>
      </c>
      <c r="AD8" s="14">
        <f>[4]Junho!$D$33</f>
        <v>17.899999999999999</v>
      </c>
      <c r="AE8" s="14">
        <f>[4]Junho!$D$34</f>
        <v>18.600000000000001</v>
      </c>
      <c r="AF8" s="25">
        <f t="shared" ref="AF8" si="3">MIN(B8:AE8)</f>
        <v>7.1</v>
      </c>
      <c r="AG8" s="92">
        <f t="shared" ref="AG8" si="4">AVERAGE(B8:AE8)</f>
        <v>15.813333333333333</v>
      </c>
    </row>
    <row r="9" spans="1:36" ht="17.100000000000001" customHeight="1" x14ac:dyDescent="0.2">
      <c r="A9" s="85" t="s">
        <v>48</v>
      </c>
      <c r="B9" s="14">
        <f>[5]Junho!$D$5</f>
        <v>10</v>
      </c>
      <c r="C9" s="14">
        <f>[5]Junho!$D$6</f>
        <v>7.1</v>
      </c>
      <c r="D9" s="14">
        <f>[5]Junho!$D$7</f>
        <v>11.7</v>
      </c>
      <c r="E9" s="14">
        <f>[5]Junho!$D$8</f>
        <v>19.3</v>
      </c>
      <c r="F9" s="14">
        <f>[5]Junho!$D$9</f>
        <v>19.899999999999999</v>
      </c>
      <c r="G9" s="14">
        <f>[5]Junho!$D$10</f>
        <v>20.6</v>
      </c>
      <c r="H9" s="14">
        <f>[5]Junho!$D$11</f>
        <v>20.8</v>
      </c>
      <c r="I9" s="14">
        <f>[5]Junho!$D$12</f>
        <v>18.100000000000001</v>
      </c>
      <c r="J9" s="14">
        <f>[5]Junho!$D$13</f>
        <v>8.8000000000000007</v>
      </c>
      <c r="K9" s="14">
        <f>[5]Junho!$D$14</f>
        <v>3.4</v>
      </c>
      <c r="L9" s="14">
        <f>[5]Junho!$D$15</f>
        <v>4.5</v>
      </c>
      <c r="M9" s="14">
        <f>[5]Junho!$D$16</f>
        <v>15</v>
      </c>
      <c r="N9" s="14">
        <f>[5]Junho!$D$17</f>
        <v>18.399999999999999</v>
      </c>
      <c r="O9" s="14">
        <f>[5]Junho!$D$18</f>
        <v>17.8</v>
      </c>
      <c r="P9" s="14">
        <f>[5]Junho!$D$19</f>
        <v>17.7</v>
      </c>
      <c r="Q9" s="14">
        <f>[5]Junho!$D$20</f>
        <v>16.600000000000001</v>
      </c>
      <c r="R9" s="14">
        <f>[5]Junho!$D$21</f>
        <v>17.8</v>
      </c>
      <c r="S9" s="14">
        <f>[5]Junho!$D$22</f>
        <v>16.899999999999999</v>
      </c>
      <c r="T9" s="14">
        <f>[5]Junho!$D$23</f>
        <v>8.6</v>
      </c>
      <c r="U9" s="14">
        <f>[5]Junho!$D$24</f>
        <v>6.1</v>
      </c>
      <c r="V9" s="14">
        <f>[5]Junho!$D$25</f>
        <v>9.3000000000000007</v>
      </c>
      <c r="W9" s="14">
        <f>[5]Junho!$D$26</f>
        <v>12.3</v>
      </c>
      <c r="X9" s="14">
        <f>[5]Junho!$D$27</f>
        <v>13.6</v>
      </c>
      <c r="Y9" s="14">
        <f>[5]Junho!$D$28</f>
        <v>13.2</v>
      </c>
      <c r="Z9" s="14">
        <f>[5]Junho!$D$29</f>
        <v>12.4</v>
      </c>
      <c r="AA9" s="14">
        <f>[5]Junho!$D$30</f>
        <v>12.1</v>
      </c>
      <c r="AB9" s="14">
        <f>[5]Junho!$D$31</f>
        <v>11.2</v>
      </c>
      <c r="AC9" s="14">
        <f>[5]Junho!$D$32</f>
        <v>11.1</v>
      </c>
      <c r="AD9" s="14">
        <f>[5]Junho!$D$33</f>
        <v>14.9</v>
      </c>
      <c r="AE9" s="14">
        <f>[5]Junho!$D$34</f>
        <v>11.6</v>
      </c>
      <c r="AF9" s="25">
        <f t="shared" si="1"/>
        <v>3.4</v>
      </c>
      <c r="AG9" s="92">
        <f t="shared" si="2"/>
        <v>13.360000000000005</v>
      </c>
    </row>
    <row r="10" spans="1:36" ht="17.100000000000001" customHeight="1" x14ac:dyDescent="0.2">
      <c r="A10" s="85" t="s">
        <v>2</v>
      </c>
      <c r="B10" s="14">
        <f>[6]Junho!$D$5</f>
        <v>12.1</v>
      </c>
      <c r="C10" s="14">
        <f>[6]Junho!$D$6</f>
        <v>8.6</v>
      </c>
      <c r="D10" s="14">
        <f>[6]Junho!$D$7</f>
        <v>14.6</v>
      </c>
      <c r="E10" s="14">
        <f>[6]Junho!$D$8</f>
        <v>20.7</v>
      </c>
      <c r="F10" s="14">
        <f>[6]Junho!$D$9</f>
        <v>19.899999999999999</v>
      </c>
      <c r="G10" s="14">
        <f>[6]Junho!$D$10</f>
        <v>20.6</v>
      </c>
      <c r="H10" s="14">
        <f>[6]Junho!$D$11</f>
        <v>20.5</v>
      </c>
      <c r="I10" s="14">
        <f>[6]Junho!$D$12</f>
        <v>20.7</v>
      </c>
      <c r="J10" s="14">
        <f>[6]Junho!$D$13</f>
        <v>11</v>
      </c>
      <c r="K10" s="14">
        <f>[6]Junho!$D$14</f>
        <v>7.2</v>
      </c>
      <c r="L10" s="14">
        <f>[6]Junho!$D$15</f>
        <v>6.1</v>
      </c>
      <c r="M10" s="14">
        <f>[6]Junho!$D$16</f>
        <v>14.6</v>
      </c>
      <c r="N10" s="14">
        <f>[6]Junho!$D$17</f>
        <v>17.3</v>
      </c>
      <c r="O10" s="14">
        <f>[6]Junho!$D$18</f>
        <v>17.899999999999999</v>
      </c>
      <c r="P10" s="14">
        <f>[6]Junho!$D$19</f>
        <v>17.7</v>
      </c>
      <c r="Q10" s="14">
        <f>[6]Junho!$D$20</f>
        <v>18.399999999999999</v>
      </c>
      <c r="R10" s="14">
        <f>[6]Junho!$D$21</f>
        <v>18.899999999999999</v>
      </c>
      <c r="S10" s="14">
        <f>[6]Junho!$D$22</f>
        <v>18</v>
      </c>
      <c r="T10" s="14">
        <f>[6]Junho!$D$23</f>
        <v>10.5</v>
      </c>
      <c r="U10" s="14">
        <f>[6]Junho!$D$24</f>
        <v>9.1999999999999993</v>
      </c>
      <c r="V10" s="14">
        <f>[6]Junho!$D$25</f>
        <v>13.4</v>
      </c>
      <c r="W10" s="14">
        <f>[6]Junho!$D$26</f>
        <v>17</v>
      </c>
      <c r="X10" s="14">
        <f>[6]Junho!$D$27</f>
        <v>17.8</v>
      </c>
      <c r="Y10" s="14">
        <f>[6]Junho!$D$28</f>
        <v>18.100000000000001</v>
      </c>
      <c r="Z10" s="14">
        <f>[6]Junho!$D$29</f>
        <v>17.2</v>
      </c>
      <c r="AA10" s="14">
        <f>[6]Junho!$D$30</f>
        <v>16.600000000000001</v>
      </c>
      <c r="AB10" s="14">
        <f>[6]Junho!$D$31</f>
        <v>17.3</v>
      </c>
      <c r="AC10" s="14">
        <f>[6]Junho!$D$32</f>
        <v>18.600000000000001</v>
      </c>
      <c r="AD10" s="14">
        <f>[6]Junho!$D$33</f>
        <v>20.100000000000001</v>
      </c>
      <c r="AE10" s="14">
        <f>[6]Junho!$D$34</f>
        <v>18.5</v>
      </c>
      <c r="AF10" s="25">
        <f t="shared" si="1"/>
        <v>6.1</v>
      </c>
      <c r="AG10" s="92">
        <f t="shared" si="2"/>
        <v>15.97</v>
      </c>
    </row>
    <row r="11" spans="1:36" ht="17.100000000000001" customHeight="1" x14ac:dyDescent="0.2">
      <c r="A11" s="85" t="s">
        <v>3</v>
      </c>
      <c r="B11" s="14">
        <f>[7]Junho!$D$5</f>
        <v>18.5</v>
      </c>
      <c r="C11" s="14">
        <f>[7]Junho!$D$6</f>
        <v>17.100000000000001</v>
      </c>
      <c r="D11" s="14">
        <f>[7]Junho!$D$7</f>
        <v>14.1</v>
      </c>
      <c r="E11" s="14">
        <f>[7]Junho!$D$8</f>
        <v>16.2</v>
      </c>
      <c r="F11" s="14">
        <f>[7]Junho!$D$9</f>
        <v>18.7</v>
      </c>
      <c r="G11" s="14">
        <f>[7]Junho!$D$10</f>
        <v>18.3</v>
      </c>
      <c r="H11" s="14">
        <f>[7]Junho!$D$11</f>
        <v>17.600000000000001</v>
      </c>
      <c r="I11" s="14">
        <f>[7]Junho!$D$12</f>
        <v>16.2</v>
      </c>
      <c r="J11" s="14">
        <f>[7]Junho!$D$13</f>
        <v>16.100000000000001</v>
      </c>
      <c r="K11" s="14">
        <f>[7]Junho!$D$14</f>
        <v>8.8000000000000007</v>
      </c>
      <c r="L11" s="14">
        <f>[7]Junho!$D$15</f>
        <v>5.3</v>
      </c>
      <c r="M11" s="14">
        <f>[7]Junho!$D$16</f>
        <v>13.9</v>
      </c>
      <c r="N11" s="14">
        <f>[7]Junho!$D$17</f>
        <v>14</v>
      </c>
      <c r="O11" s="14">
        <f>[7]Junho!$D$18</f>
        <v>16.399999999999999</v>
      </c>
      <c r="P11" s="14">
        <f>[7]Junho!$D$19</f>
        <v>15.7</v>
      </c>
      <c r="Q11" s="14">
        <f>[7]Junho!$D$20</f>
        <v>15</v>
      </c>
      <c r="R11" s="14">
        <f>[7]Junho!$D$21</f>
        <v>12.7</v>
      </c>
      <c r="S11" s="14">
        <f>[7]Junho!$D$22</f>
        <v>12.7</v>
      </c>
      <c r="T11" s="14">
        <f>[7]Junho!$D$23</f>
        <v>14.1</v>
      </c>
      <c r="U11" s="14">
        <f>[7]Junho!$D$24</f>
        <v>14.1</v>
      </c>
      <c r="V11" s="14">
        <f>[7]Junho!$D$25</f>
        <v>11.9</v>
      </c>
      <c r="W11" s="14">
        <f>[7]Junho!$D$26</f>
        <v>14.1</v>
      </c>
      <c r="X11" s="14">
        <f>[7]Junho!$D$27</f>
        <v>14.9</v>
      </c>
      <c r="Y11" s="14">
        <f>[7]Junho!$D$28</f>
        <v>15.6</v>
      </c>
      <c r="Z11" s="14">
        <f>[7]Junho!$D$29</f>
        <v>12.1</v>
      </c>
      <c r="AA11" s="14">
        <f>[7]Junho!$D$30</f>
        <v>10.7</v>
      </c>
      <c r="AB11" s="14">
        <f>[7]Junho!$D$31</f>
        <v>13</v>
      </c>
      <c r="AC11" s="14">
        <f>[7]Junho!$D$32</f>
        <v>13.4</v>
      </c>
      <c r="AD11" s="14">
        <f>[7]Junho!$D$33</f>
        <v>15.8</v>
      </c>
      <c r="AE11" s="14">
        <f>[7]Junho!$D$34</f>
        <v>15</v>
      </c>
      <c r="AF11" s="25">
        <f t="shared" si="1"/>
        <v>5.3</v>
      </c>
      <c r="AG11" s="92">
        <f t="shared" si="2"/>
        <v>14.400000000000002</v>
      </c>
    </row>
    <row r="12" spans="1:36" ht="17.100000000000001" customHeight="1" x14ac:dyDescent="0.2">
      <c r="A12" s="85" t="s">
        <v>4</v>
      </c>
      <c r="B12" s="14">
        <f>[8]Junho!$D$5</f>
        <v>15.3</v>
      </c>
      <c r="C12" s="14">
        <f>[8]Junho!$D$6</f>
        <v>12.9</v>
      </c>
      <c r="D12" s="14">
        <f>[8]Junho!$D$7</f>
        <v>12.8</v>
      </c>
      <c r="E12" s="14">
        <f>[8]Junho!$D$8</f>
        <v>17.8</v>
      </c>
      <c r="F12" s="14">
        <f>[8]Junho!$D$9</f>
        <v>19.8</v>
      </c>
      <c r="G12" s="14">
        <f>[8]Junho!$D$10</f>
        <v>19.7</v>
      </c>
      <c r="H12" s="14">
        <f>[8]Junho!$D$11</f>
        <v>18.5</v>
      </c>
      <c r="I12" s="14">
        <f>[8]Junho!$D$12</f>
        <v>17.2</v>
      </c>
      <c r="J12" s="14">
        <f>[8]Junho!$D$13</f>
        <v>12.5</v>
      </c>
      <c r="K12" s="14">
        <f>[8]Junho!$D$14</f>
        <v>6.5</v>
      </c>
      <c r="L12" s="14">
        <f>[8]Junho!$D$15</f>
        <v>7</v>
      </c>
      <c r="M12" s="14">
        <f>[8]Junho!$D$16</f>
        <v>15.7</v>
      </c>
      <c r="N12" s="14">
        <f>[8]Junho!$D$17</f>
        <v>14.5</v>
      </c>
      <c r="O12" s="14">
        <f>[8]Junho!$D$18</f>
        <v>15.7</v>
      </c>
      <c r="P12" s="14">
        <f>[8]Junho!$D$19</f>
        <v>15.9</v>
      </c>
      <c r="Q12" s="14">
        <f>[8]Junho!$D$20</f>
        <v>14.4</v>
      </c>
      <c r="R12" s="14">
        <f>[8]Junho!$D$21</f>
        <v>16.3</v>
      </c>
      <c r="S12" s="14">
        <f>[8]Junho!$D$22</f>
        <v>15</v>
      </c>
      <c r="T12" s="14">
        <f>[8]Junho!$D$23</f>
        <v>14.2</v>
      </c>
      <c r="U12" s="14">
        <f>[8]Junho!$D$24</f>
        <v>11.8</v>
      </c>
      <c r="V12" s="14">
        <f>[8]Junho!$D$25</f>
        <v>13.3</v>
      </c>
      <c r="W12" s="14">
        <f>[8]Junho!$D$26</f>
        <v>14.7</v>
      </c>
      <c r="X12" s="14">
        <f>[8]Junho!$D$27</f>
        <v>13.5</v>
      </c>
      <c r="Y12" s="14" t="str">
        <f>[8]Junho!$D$28</f>
        <v>*</v>
      </c>
      <c r="Z12" s="14" t="str">
        <f>[8]Junho!$D$29</f>
        <v>*</v>
      </c>
      <c r="AA12" s="14" t="str">
        <f>[8]Junho!$D$30</f>
        <v>*</v>
      </c>
      <c r="AB12" s="14" t="str">
        <f>[8]Junho!$D$31</f>
        <v>*</v>
      </c>
      <c r="AC12" s="14" t="str">
        <f>[8]Junho!$D$32</f>
        <v>*</v>
      </c>
      <c r="AD12" s="14" t="str">
        <f>[8]Junho!$D$33</f>
        <v>*</v>
      </c>
      <c r="AE12" s="14" t="str">
        <f>[8]Junho!$D$34</f>
        <v>*</v>
      </c>
      <c r="AF12" s="25">
        <f t="shared" si="1"/>
        <v>6.5</v>
      </c>
      <c r="AG12" s="92">
        <f t="shared" si="2"/>
        <v>14.565217391304348</v>
      </c>
    </row>
    <row r="13" spans="1:36" ht="17.100000000000001" customHeight="1" x14ac:dyDescent="0.2">
      <c r="A13" s="85" t="s">
        <v>5</v>
      </c>
      <c r="B13" s="14">
        <f>[9]Junho!$D$5</f>
        <v>12.8</v>
      </c>
      <c r="C13" s="14">
        <f>[9]Junho!$D$6</f>
        <v>13.8</v>
      </c>
      <c r="D13" s="14">
        <f>[9]Junho!$D$7</f>
        <v>18.3</v>
      </c>
      <c r="E13" s="14">
        <f>[9]Junho!$D$8</f>
        <v>23.2</v>
      </c>
      <c r="F13" s="14">
        <f>[9]Junho!$D$9</f>
        <v>24.4</v>
      </c>
      <c r="G13" s="14">
        <f>[9]Junho!$D$10</f>
        <v>23.6</v>
      </c>
      <c r="H13" s="14">
        <f>[9]Junho!$D$11</f>
        <v>21.8</v>
      </c>
      <c r="I13" s="14">
        <f>[9]Junho!$D$12</f>
        <v>23.7</v>
      </c>
      <c r="J13" s="14">
        <f>[9]Junho!$D$13</f>
        <v>15</v>
      </c>
      <c r="K13" s="14">
        <f>[9]Junho!$D$14</f>
        <v>10.7</v>
      </c>
      <c r="L13" s="14">
        <f>[9]Junho!$D$15</f>
        <v>13.8</v>
      </c>
      <c r="M13" s="14">
        <f>[9]Junho!$D$16</f>
        <v>20.100000000000001</v>
      </c>
      <c r="N13" s="14">
        <f>[9]Junho!$D$17</f>
        <v>19.899999999999999</v>
      </c>
      <c r="O13" s="14">
        <f>[9]Junho!$D$18</f>
        <v>22.3</v>
      </c>
      <c r="P13" s="14">
        <f>[9]Junho!$D$19</f>
        <v>22.9</v>
      </c>
      <c r="Q13" s="14">
        <f>[9]Junho!$D$20</f>
        <v>23.5</v>
      </c>
      <c r="R13" s="14">
        <f>[9]Junho!$D$21</f>
        <v>23.7</v>
      </c>
      <c r="S13" s="14">
        <f>[9]Junho!$D$22</f>
        <v>22</v>
      </c>
      <c r="T13" s="14">
        <f>[9]Junho!$D$23</f>
        <v>11</v>
      </c>
      <c r="U13" s="14">
        <f>[9]Junho!$D$24</f>
        <v>11.5</v>
      </c>
      <c r="V13" s="14">
        <f>[9]Junho!$D$25</f>
        <v>15.3</v>
      </c>
      <c r="W13" s="14">
        <f>[9]Junho!$D$26</f>
        <v>19.600000000000001</v>
      </c>
      <c r="X13" s="14">
        <f>[9]Junho!$D$27</f>
        <v>20.6</v>
      </c>
      <c r="Y13" s="14">
        <f>[9]Junho!$D$28</f>
        <v>21.8</v>
      </c>
      <c r="Z13" s="14">
        <f>[9]Junho!$D$29</f>
        <v>20.7</v>
      </c>
      <c r="AA13" s="14">
        <f>[9]Junho!$D$30</f>
        <v>20.6</v>
      </c>
      <c r="AB13" s="14">
        <f>[9]Junho!$D$31</f>
        <v>20.6</v>
      </c>
      <c r="AC13" s="14">
        <f>[9]Junho!$D$32</f>
        <v>21.1</v>
      </c>
      <c r="AD13" s="14">
        <f>[9]Junho!$D$33</f>
        <v>18.899999999999999</v>
      </c>
      <c r="AE13" s="14">
        <f>[9]Junho!$D$34</f>
        <v>19.8</v>
      </c>
      <c r="AF13" s="25">
        <f t="shared" si="1"/>
        <v>10.7</v>
      </c>
      <c r="AG13" s="92">
        <f t="shared" si="2"/>
        <v>19.233333333333334</v>
      </c>
    </row>
    <row r="14" spans="1:36" ht="17.100000000000001" customHeight="1" x14ac:dyDescent="0.2">
      <c r="A14" s="85" t="s">
        <v>50</v>
      </c>
      <c r="B14" s="14">
        <f>[10]Junho!$D$5</f>
        <v>15</v>
      </c>
      <c r="C14" s="14">
        <f>[10]Junho!$D$6</f>
        <v>12.3</v>
      </c>
      <c r="D14" s="14">
        <f>[10]Junho!$D$7</f>
        <v>15.3</v>
      </c>
      <c r="E14" s="14">
        <f>[10]Junho!$D$8</f>
        <v>17.100000000000001</v>
      </c>
      <c r="F14" s="14">
        <f>[10]Junho!$D$9</f>
        <v>17.899999999999999</v>
      </c>
      <c r="G14" s="14">
        <f>[10]Junho!$D$10</f>
        <v>17.600000000000001</v>
      </c>
      <c r="H14" s="14">
        <f>[10]Junho!$D$11</f>
        <v>18.100000000000001</v>
      </c>
      <c r="I14" s="14">
        <f>[10]Junho!$D$12</f>
        <v>16.3</v>
      </c>
      <c r="J14" s="14">
        <f>[10]Junho!$D$13</f>
        <v>13.4</v>
      </c>
      <c r="K14" s="14">
        <f>[10]Junho!$D$14</f>
        <v>8.3000000000000007</v>
      </c>
      <c r="L14" s="14">
        <f>[10]Junho!$D$15</f>
        <v>8.1999999999999993</v>
      </c>
      <c r="M14" s="14">
        <f>[10]Junho!$D$16</f>
        <v>16.7</v>
      </c>
      <c r="N14" s="14">
        <f>[10]Junho!$D$17</f>
        <v>15.8</v>
      </c>
      <c r="O14" s="14">
        <f>[10]Junho!$D$18</f>
        <v>16.8</v>
      </c>
      <c r="P14" s="14">
        <f>[10]Junho!$D$19</f>
        <v>16.3</v>
      </c>
      <c r="Q14" s="14">
        <f>[10]Junho!$D$20</f>
        <v>14.7</v>
      </c>
      <c r="R14" s="14">
        <f>[10]Junho!$D$21</f>
        <v>14.5</v>
      </c>
      <c r="S14" s="14">
        <f>[10]Junho!$D$22</f>
        <v>14.7</v>
      </c>
      <c r="T14" s="14">
        <f>[10]Junho!$D$23</f>
        <v>14.1</v>
      </c>
      <c r="U14" s="14">
        <f>[10]Junho!$D$24</f>
        <v>13.3</v>
      </c>
      <c r="V14" s="14">
        <f>[10]Junho!$D$25</f>
        <v>12.7</v>
      </c>
      <c r="W14" s="14">
        <f>[10]Junho!$D$26</f>
        <v>15.2</v>
      </c>
      <c r="X14" s="14">
        <f>[10]Junho!$D$27</f>
        <v>12.4</v>
      </c>
      <c r="Y14" s="14">
        <f>[10]Junho!$D$28</f>
        <v>16</v>
      </c>
      <c r="Z14" s="14">
        <f>[10]Junho!$D$29</f>
        <v>13.3</v>
      </c>
      <c r="AA14" s="14">
        <f>[10]Junho!$D$30</f>
        <v>11.6</v>
      </c>
      <c r="AB14" s="14">
        <f>[10]Junho!$D$31</f>
        <v>12.3</v>
      </c>
      <c r="AC14" s="14">
        <f>[10]Junho!$D$32</f>
        <v>13.6</v>
      </c>
      <c r="AD14" s="14">
        <f>[10]Junho!$D$33</f>
        <v>16.8</v>
      </c>
      <c r="AE14" s="14">
        <f>[10]Junho!$D$34</f>
        <v>15.7</v>
      </c>
      <c r="AF14" s="25">
        <f>MIN(B14:AE14)</f>
        <v>8.1999999999999993</v>
      </c>
      <c r="AG14" s="92">
        <f>AVERAGE(B14:AE14)</f>
        <v>14.533333333333335</v>
      </c>
    </row>
    <row r="15" spans="1:36" ht="17.100000000000001" customHeight="1" x14ac:dyDescent="0.2">
      <c r="A15" s="85" t="s">
        <v>6</v>
      </c>
      <c r="B15" s="14">
        <f>[11]Junho!$D$5</f>
        <v>15.2</v>
      </c>
      <c r="C15" s="14">
        <f>[11]Junho!$D$6</f>
        <v>11</v>
      </c>
      <c r="D15" s="14">
        <f>[11]Junho!$D$7</f>
        <v>14.7</v>
      </c>
      <c r="E15" s="14">
        <f>[11]Junho!$D$8</f>
        <v>17.899999999999999</v>
      </c>
      <c r="F15" s="14">
        <f>[11]Junho!$D$9</f>
        <v>20.100000000000001</v>
      </c>
      <c r="G15" s="14">
        <f>[11]Junho!$D$10</f>
        <v>19.3</v>
      </c>
      <c r="H15" s="14">
        <f>[11]Junho!$D$11</f>
        <v>19.8</v>
      </c>
      <c r="I15" s="14">
        <f>[11]Junho!$D$12</f>
        <v>17.2</v>
      </c>
      <c r="J15" s="14">
        <f>[11]Junho!$D$13</f>
        <v>16.5</v>
      </c>
      <c r="K15" s="14">
        <f>[11]Junho!$D$14</f>
        <v>10.1</v>
      </c>
      <c r="L15" s="14">
        <f>[11]Junho!$D$15</f>
        <v>8.1</v>
      </c>
      <c r="M15" s="14">
        <f>[11]Junho!$D$16</f>
        <v>19.100000000000001</v>
      </c>
      <c r="N15" s="14">
        <f>[11]Junho!$D$17</f>
        <v>17.5</v>
      </c>
      <c r="O15" s="14">
        <f>[11]Junho!$D$18</f>
        <v>18.399999999999999</v>
      </c>
      <c r="P15" s="14">
        <f>[11]Junho!$D$19</f>
        <v>17.899999999999999</v>
      </c>
      <c r="Q15" s="14">
        <f>[11]Junho!$D$20</f>
        <v>17</v>
      </c>
      <c r="R15" s="14">
        <f>[11]Junho!$D$21</f>
        <v>15.8</v>
      </c>
      <c r="S15" s="14">
        <f>[11]Junho!$D$22</f>
        <v>13.5</v>
      </c>
      <c r="T15" s="14">
        <f>[11]Junho!$D$23</f>
        <v>13.3</v>
      </c>
      <c r="U15" s="14">
        <f>[11]Junho!$D$24</f>
        <v>12.4</v>
      </c>
      <c r="V15" s="14">
        <f>[11]Junho!$D$25</f>
        <v>12.3</v>
      </c>
      <c r="W15" s="14">
        <f>[11]Junho!$D$26</f>
        <v>14.1</v>
      </c>
      <c r="X15" s="14">
        <f>[11]Junho!$D$27</f>
        <v>11.7</v>
      </c>
      <c r="Y15" s="14">
        <f>[11]Junho!$D$28</f>
        <v>12.4</v>
      </c>
      <c r="Z15" s="14">
        <f>[11]Junho!$D$29</f>
        <v>14.8</v>
      </c>
      <c r="AA15" s="14">
        <f>[11]Junho!$D$30</f>
        <v>11.3</v>
      </c>
      <c r="AB15" s="14">
        <f>[11]Junho!$D$31</f>
        <v>12.3</v>
      </c>
      <c r="AC15" s="14">
        <f>[11]Junho!$D$32</f>
        <v>15.2</v>
      </c>
      <c r="AD15" s="14">
        <f>[11]Junho!$D$33</f>
        <v>15.1</v>
      </c>
      <c r="AE15" s="14">
        <f>[11]Junho!$D$34</f>
        <v>17.2</v>
      </c>
      <c r="AF15" s="25">
        <f t="shared" ref="AF15:AF30" si="5">MIN(B15:AE15)</f>
        <v>8.1</v>
      </c>
      <c r="AG15" s="92">
        <f t="shared" ref="AG15:AG30" si="6">AVERAGE(B15:AE15)</f>
        <v>15.04</v>
      </c>
    </row>
    <row r="16" spans="1:36" ht="17.100000000000001" customHeight="1" x14ac:dyDescent="0.2">
      <c r="A16" s="85" t="s">
        <v>7</v>
      </c>
      <c r="B16" s="14">
        <f>[12]Junho!$D$5</f>
        <v>11.1</v>
      </c>
      <c r="C16" s="14">
        <f>[12]Junho!$D$6</f>
        <v>8.1999999999999993</v>
      </c>
      <c r="D16" s="14">
        <f>[12]Junho!$D$7</f>
        <v>11</v>
      </c>
      <c r="E16" s="14">
        <f>[12]Junho!$D$8</f>
        <v>17.5</v>
      </c>
      <c r="F16" s="14">
        <f>[12]Junho!$D$9</f>
        <v>21.1</v>
      </c>
      <c r="G16" s="14">
        <f>[12]Junho!$D$10</f>
        <v>20.5</v>
      </c>
      <c r="H16" s="14">
        <f>[12]Junho!$D$11</f>
        <v>19.3</v>
      </c>
      <c r="I16" s="14">
        <f>[12]Junho!$D$12</f>
        <v>16.7</v>
      </c>
      <c r="J16" s="14">
        <f>[12]Junho!$D$13</f>
        <v>9.5</v>
      </c>
      <c r="K16" s="14">
        <f>[12]Junho!$D$14</f>
        <v>3.8</v>
      </c>
      <c r="L16" s="14">
        <f>[12]Junho!$D$15</f>
        <v>8.8000000000000007</v>
      </c>
      <c r="M16" s="14">
        <f>[12]Junho!$D$16</f>
        <v>12.3</v>
      </c>
      <c r="N16" s="14">
        <f>[12]Junho!$D$17</f>
        <v>16.7</v>
      </c>
      <c r="O16" s="14">
        <f>[12]Junho!$D$18</f>
        <v>17.600000000000001</v>
      </c>
      <c r="P16" s="14">
        <f>[12]Junho!$D$19</f>
        <v>15.7</v>
      </c>
      <c r="Q16" s="14">
        <f>[12]Junho!$D$20</f>
        <v>16.3</v>
      </c>
      <c r="R16" s="14">
        <f>[12]Junho!$D$21</f>
        <v>16.899999999999999</v>
      </c>
      <c r="S16" s="14">
        <f>[12]Junho!$D$22</f>
        <v>17.399999999999999</v>
      </c>
      <c r="T16" s="14">
        <f>[12]Junho!$D$23</f>
        <v>8.3000000000000007</v>
      </c>
      <c r="U16" s="14">
        <f>[12]Junho!$D$24</f>
        <v>6</v>
      </c>
      <c r="V16" s="14">
        <f>[12]Junho!$D$25</f>
        <v>13.2</v>
      </c>
      <c r="W16" s="14">
        <f>[12]Junho!$D$26</f>
        <v>14.8</v>
      </c>
      <c r="X16" s="14">
        <f>[12]Junho!$D$27</f>
        <v>16.2</v>
      </c>
      <c r="Y16" s="14">
        <f>[12]Junho!$D$28</f>
        <v>16.399999999999999</v>
      </c>
      <c r="Z16" s="14">
        <f>[12]Junho!$D$29</f>
        <v>15.1</v>
      </c>
      <c r="AA16" s="14">
        <f>[12]Junho!$D$30</f>
        <v>14.6</v>
      </c>
      <c r="AB16" s="14">
        <f>[12]Junho!$D$31</f>
        <v>14.5</v>
      </c>
      <c r="AC16" s="14">
        <f>[12]Junho!$D$32</f>
        <v>17</v>
      </c>
      <c r="AD16" s="14">
        <f>[12]Junho!$D$33</f>
        <v>18.7</v>
      </c>
      <c r="AE16" s="14">
        <f>[12]Junho!$D$34</f>
        <v>14.4</v>
      </c>
      <c r="AF16" s="25">
        <f t="shared" si="5"/>
        <v>3.8</v>
      </c>
      <c r="AG16" s="92">
        <f t="shared" si="6"/>
        <v>14.32</v>
      </c>
      <c r="AJ16" s="30" t="s">
        <v>54</v>
      </c>
    </row>
    <row r="17" spans="1:33" ht="17.100000000000001" customHeight="1" x14ac:dyDescent="0.2">
      <c r="A17" s="85" t="s">
        <v>8</v>
      </c>
      <c r="B17" s="14">
        <f>[13]Junho!$D$5</f>
        <v>12.1</v>
      </c>
      <c r="C17" s="14">
        <f>[13]Junho!$D$6</f>
        <v>11.2</v>
      </c>
      <c r="D17" s="14">
        <f>[13]Junho!$D$7</f>
        <v>10.9</v>
      </c>
      <c r="E17" s="14">
        <f>[13]Junho!$D$8</f>
        <v>17</v>
      </c>
      <c r="F17" s="14">
        <f>[13]Junho!$D$9</f>
        <v>20.8</v>
      </c>
      <c r="G17" s="14">
        <f>[13]Junho!$D$10</f>
        <v>21</v>
      </c>
      <c r="H17" s="14">
        <f>[13]Junho!$D$11</f>
        <v>20.3</v>
      </c>
      <c r="I17" s="14">
        <f>[13]Junho!$D$12</f>
        <v>15.4</v>
      </c>
      <c r="J17" s="14">
        <f>[13]Junho!$D$13</f>
        <v>10.1</v>
      </c>
      <c r="K17" s="14">
        <f>[13]Junho!$D$14</f>
        <v>5.2</v>
      </c>
      <c r="L17" s="14">
        <f>[13]Junho!$D$15</f>
        <v>6.6</v>
      </c>
      <c r="M17" s="14">
        <f>[13]Junho!$D$16</f>
        <v>10.7</v>
      </c>
      <c r="N17" s="14">
        <f>[13]Junho!$D$17</f>
        <v>16.600000000000001</v>
      </c>
      <c r="O17" s="14">
        <f>[13]Junho!$D$18</f>
        <v>16.8</v>
      </c>
      <c r="P17" s="14">
        <f>[13]Junho!$D$19</f>
        <v>15.2</v>
      </c>
      <c r="Q17" s="14">
        <f>[13]Junho!$D$20</f>
        <v>15.9</v>
      </c>
      <c r="R17" s="14">
        <f>[13]Junho!$D$21</f>
        <v>15.7</v>
      </c>
      <c r="S17" s="14">
        <f>[13]Junho!$D$22</f>
        <v>17</v>
      </c>
      <c r="T17" s="14">
        <f>[13]Junho!$D$23</f>
        <v>9.4</v>
      </c>
      <c r="U17" s="14">
        <f>[13]Junho!$D$24</f>
        <v>7.5</v>
      </c>
      <c r="V17" s="14">
        <f>[13]Junho!$D$25</f>
        <v>12</v>
      </c>
      <c r="W17" s="14">
        <f>[13]Junho!$D$26</f>
        <v>14.3</v>
      </c>
      <c r="X17" s="14">
        <f>[13]Junho!$D$27</f>
        <v>15.6</v>
      </c>
      <c r="Y17" s="14">
        <f>[13]Junho!$D$28</f>
        <v>16.600000000000001</v>
      </c>
      <c r="Z17" s="14">
        <f>[13]Junho!$D$29</f>
        <v>15.3</v>
      </c>
      <c r="AA17" s="14">
        <f>[13]Junho!$D$30</f>
        <v>13.9</v>
      </c>
      <c r="AB17" s="14">
        <f>[13]Junho!$D$31</f>
        <v>14.2</v>
      </c>
      <c r="AC17" s="14">
        <f>[13]Junho!$D$32</f>
        <v>13.8</v>
      </c>
      <c r="AD17" s="14">
        <f>[13]Junho!$D$33</f>
        <v>16.899999999999999</v>
      </c>
      <c r="AE17" s="14">
        <f>[13]Junho!$D$34</f>
        <v>15.3</v>
      </c>
      <c r="AF17" s="25">
        <f t="shared" si="5"/>
        <v>5.2</v>
      </c>
      <c r="AG17" s="92">
        <f t="shared" si="6"/>
        <v>14.109999999999998</v>
      </c>
    </row>
    <row r="18" spans="1:33" ht="17.100000000000001" customHeight="1" x14ac:dyDescent="0.2">
      <c r="A18" s="85" t="s">
        <v>9</v>
      </c>
      <c r="B18" s="14">
        <f>[14]Junho!$D$5</f>
        <v>11</v>
      </c>
      <c r="C18" s="14">
        <f>[14]Junho!$D$6</f>
        <v>9.4</v>
      </c>
      <c r="D18" s="14">
        <f>[14]Junho!$D$7</f>
        <v>12.1</v>
      </c>
      <c r="E18" s="14">
        <f>[14]Junho!$D$8</f>
        <v>17.399999999999999</v>
      </c>
      <c r="F18" s="14">
        <f>[14]Junho!$D$9</f>
        <v>22.1</v>
      </c>
      <c r="G18" s="14">
        <f>[14]Junho!$D$10</f>
        <v>21.4</v>
      </c>
      <c r="H18" s="14">
        <f>[14]Junho!$D$11</f>
        <v>19.899999999999999</v>
      </c>
      <c r="I18" s="14">
        <f>[14]Junho!$D$12</f>
        <v>16</v>
      </c>
      <c r="J18" s="14">
        <f>[14]Junho!$D$13</f>
        <v>12.2</v>
      </c>
      <c r="K18" s="14">
        <f>[14]Junho!$D$14</f>
        <v>6.5</v>
      </c>
      <c r="L18" s="14">
        <f>[14]Junho!$D$15</f>
        <v>8.6</v>
      </c>
      <c r="M18" s="14">
        <f>[14]Junho!$D$16</f>
        <v>12.2</v>
      </c>
      <c r="N18" s="14">
        <f>[14]Junho!$D$17</f>
        <v>17.100000000000001</v>
      </c>
      <c r="O18" s="14">
        <f>[14]Junho!$D$18</f>
        <v>16.2</v>
      </c>
      <c r="P18" s="14">
        <f>[14]Junho!$D$19</f>
        <v>15.7</v>
      </c>
      <c r="Q18" s="14">
        <f>[14]Junho!$D$20</f>
        <v>16.3</v>
      </c>
      <c r="R18" s="14">
        <f>[14]Junho!$D$21</f>
        <v>16.8</v>
      </c>
      <c r="S18" s="14">
        <f>[14]Junho!$D$22</f>
        <v>17.3</v>
      </c>
      <c r="T18" s="14">
        <f>[14]Junho!$D$23</f>
        <v>10.1</v>
      </c>
      <c r="U18" s="14">
        <f>[14]Junho!$D$24</f>
        <v>9.6</v>
      </c>
      <c r="V18" s="14">
        <f>[14]Junho!$D$25</f>
        <v>13.6</v>
      </c>
      <c r="W18" s="14">
        <f>[14]Junho!$D$26</f>
        <v>15.6</v>
      </c>
      <c r="X18" s="14">
        <f>[14]Junho!$D$27</f>
        <v>16.2</v>
      </c>
      <c r="Y18" s="14">
        <f>[14]Junho!$D$28</f>
        <v>20.8</v>
      </c>
      <c r="Z18" s="14">
        <f>[14]Junho!$D$29</f>
        <v>18.100000000000001</v>
      </c>
      <c r="AA18" s="14">
        <f>[14]Junho!$D$30</f>
        <v>20</v>
      </c>
      <c r="AB18" s="14">
        <f>[14]Junho!$D$31</f>
        <v>20.3</v>
      </c>
      <c r="AC18" s="14">
        <f>[14]Junho!$D$32</f>
        <v>26.2</v>
      </c>
      <c r="AD18" s="14" t="str">
        <f>[14]Junho!$D$33</f>
        <v>*</v>
      </c>
      <c r="AE18" s="14" t="str">
        <f>[14]Junho!$D$34</f>
        <v>*</v>
      </c>
      <c r="AF18" s="25">
        <f t="shared" si="5"/>
        <v>6.5</v>
      </c>
      <c r="AG18" s="92">
        <f t="shared" si="6"/>
        <v>15.667857142857146</v>
      </c>
    </row>
    <row r="19" spans="1:33" ht="17.100000000000001" customHeight="1" x14ac:dyDescent="0.2">
      <c r="A19" s="85" t="s">
        <v>49</v>
      </c>
      <c r="B19" s="14">
        <f>[15]Junho!$D$5</f>
        <v>12.1</v>
      </c>
      <c r="C19" s="14">
        <f>[15]Junho!$D$6</f>
        <v>7.4</v>
      </c>
      <c r="D19" s="14">
        <f>[15]Junho!$D$7</f>
        <v>12.5</v>
      </c>
      <c r="E19" s="14">
        <f>[15]Junho!$D$8</f>
        <v>19.100000000000001</v>
      </c>
      <c r="F19" s="14">
        <f>[15]Junho!$D$9</f>
        <v>21.8</v>
      </c>
      <c r="G19" s="14">
        <f>[15]Junho!$D$10</f>
        <v>21.7</v>
      </c>
      <c r="H19" s="14">
        <f>[15]Junho!$D$11</f>
        <v>21.2</v>
      </c>
      <c r="I19" s="14">
        <f>[15]Junho!$D$12</f>
        <v>19.100000000000001</v>
      </c>
      <c r="J19" s="14">
        <f>[15]Junho!$D$13</f>
        <v>11.4</v>
      </c>
      <c r="K19" s="14">
        <f>[15]Junho!$D$14</f>
        <v>4.9000000000000004</v>
      </c>
      <c r="L19" s="14">
        <f>[15]Junho!$D$15</f>
        <v>6.1</v>
      </c>
      <c r="M19" s="14">
        <f>[15]Junho!$D$16</f>
        <v>15.2</v>
      </c>
      <c r="N19" s="14">
        <f>[15]Junho!$D$17</f>
        <v>18.2</v>
      </c>
      <c r="O19" s="14">
        <f>[15]Junho!$D$18</f>
        <v>19</v>
      </c>
      <c r="P19" s="14">
        <f>[15]Junho!$D$19</f>
        <v>18.3</v>
      </c>
      <c r="Q19" s="14">
        <f>[15]Junho!$D$20</f>
        <v>16.600000000000001</v>
      </c>
      <c r="R19" s="14">
        <f>[15]Junho!$D$21</f>
        <v>19.100000000000001</v>
      </c>
      <c r="S19" s="14">
        <f>[15]Junho!$D$22</f>
        <v>15.7</v>
      </c>
      <c r="T19" s="14">
        <f>[15]Junho!$D$23</f>
        <v>9.4</v>
      </c>
      <c r="U19" s="14">
        <f>[15]Junho!$D$24</f>
        <v>8</v>
      </c>
      <c r="V19" s="14">
        <f>[15]Junho!$D$25</f>
        <v>12.2</v>
      </c>
      <c r="W19" s="14">
        <f>[15]Junho!$D$26</f>
        <v>12.3</v>
      </c>
      <c r="X19" s="14">
        <f>[15]Junho!$D$27</f>
        <v>16.399999999999999</v>
      </c>
      <c r="Y19" s="14">
        <f>[15]Junho!$D$28</f>
        <v>13.5</v>
      </c>
      <c r="Z19" s="14">
        <f>[15]Junho!$D$29</f>
        <v>15.5</v>
      </c>
      <c r="AA19" s="14">
        <f>[15]Junho!$D$30</f>
        <v>16.600000000000001</v>
      </c>
      <c r="AB19" s="14">
        <f>[15]Junho!$D$31</f>
        <v>15.9</v>
      </c>
      <c r="AC19" s="14">
        <f>[15]Junho!$D$32</f>
        <v>14.5</v>
      </c>
      <c r="AD19" s="14">
        <f>[15]Junho!$D$33</f>
        <v>17.100000000000001</v>
      </c>
      <c r="AE19" s="14">
        <f>[15]Junho!$D$34</f>
        <v>12.4</v>
      </c>
      <c r="AF19" s="25">
        <f t="shared" si="5"/>
        <v>4.9000000000000004</v>
      </c>
      <c r="AG19" s="92">
        <f t="shared" si="6"/>
        <v>14.773333333333332</v>
      </c>
    </row>
    <row r="20" spans="1:33" ht="17.100000000000001" customHeight="1" x14ac:dyDescent="0.2">
      <c r="A20" s="85" t="s">
        <v>10</v>
      </c>
      <c r="B20" s="14">
        <f>[16]Junho!$D$5</f>
        <v>11.9</v>
      </c>
      <c r="C20" s="14">
        <f>[16]Junho!$D$6</f>
        <v>9.5</v>
      </c>
      <c r="D20" s="14">
        <f>[16]Junho!$D$7</f>
        <v>11.3</v>
      </c>
      <c r="E20" s="14">
        <f>[16]Junho!$D$8</f>
        <v>18.3</v>
      </c>
      <c r="F20" s="14">
        <f>[16]Junho!$D$9</f>
        <v>20.6</v>
      </c>
      <c r="G20" s="14">
        <f>[16]Junho!$D$10</f>
        <v>21</v>
      </c>
      <c r="H20" s="14">
        <f>[16]Junho!$D$11</f>
        <v>20.100000000000001</v>
      </c>
      <c r="I20" s="14">
        <f>[16]Junho!$D$12</f>
        <v>16.2</v>
      </c>
      <c r="J20" s="14">
        <f>[16]Junho!$D$13</f>
        <v>10.4</v>
      </c>
      <c r="K20" s="14">
        <f>[16]Junho!$D$14</f>
        <v>4.8</v>
      </c>
      <c r="L20" s="14">
        <f>[16]Junho!$D$15</f>
        <v>6</v>
      </c>
      <c r="M20" s="14">
        <f>[16]Junho!$D$16</f>
        <v>11.8</v>
      </c>
      <c r="N20" s="14">
        <f>[16]Junho!$D$17</f>
        <v>16.899999999999999</v>
      </c>
      <c r="O20" s="14">
        <f>[16]Junho!$D$18</f>
        <v>18</v>
      </c>
      <c r="P20" s="14">
        <f>[16]Junho!$D$19</f>
        <v>16.100000000000001</v>
      </c>
      <c r="Q20" s="14">
        <f>[16]Junho!$D$20</f>
        <v>16</v>
      </c>
      <c r="R20" s="14">
        <f>[16]Junho!$D$21</f>
        <v>17</v>
      </c>
      <c r="S20" s="14">
        <f>[16]Junho!$D$22</f>
        <v>16.5</v>
      </c>
      <c r="T20" s="14">
        <f>[16]Junho!$D$23</f>
        <v>9.1999999999999993</v>
      </c>
      <c r="U20" s="14">
        <f>[16]Junho!$D$24</f>
        <v>6.4</v>
      </c>
      <c r="V20" s="14">
        <f>[16]Junho!$D$25</f>
        <v>12.3</v>
      </c>
      <c r="W20" s="14">
        <f>[16]Junho!$D$26</f>
        <v>15.4</v>
      </c>
      <c r="X20" s="14">
        <f>[16]Junho!$D$27</f>
        <v>15.7</v>
      </c>
      <c r="Y20" s="14">
        <f>[16]Junho!$D$28</f>
        <v>17.5</v>
      </c>
      <c r="Z20" s="14">
        <f>[16]Junho!$D$29</f>
        <v>16</v>
      </c>
      <c r="AA20" s="14">
        <f>[16]Junho!$D$30</f>
        <v>14.5</v>
      </c>
      <c r="AB20" s="14">
        <f>[16]Junho!$D$31</f>
        <v>15.1</v>
      </c>
      <c r="AC20" s="14">
        <f>[16]Junho!$D$32</f>
        <v>14.7</v>
      </c>
      <c r="AD20" s="14">
        <f>[16]Junho!$D$33</f>
        <v>17.7</v>
      </c>
      <c r="AE20" s="14">
        <f>[16]Junho!$D$34</f>
        <v>15.1</v>
      </c>
      <c r="AF20" s="25">
        <f t="shared" si="5"/>
        <v>4.8</v>
      </c>
      <c r="AG20" s="92">
        <f t="shared" si="6"/>
        <v>14.399999999999999</v>
      </c>
    </row>
    <row r="21" spans="1:33" ht="17.100000000000001" customHeight="1" x14ac:dyDescent="0.2">
      <c r="A21" s="85" t="s">
        <v>11</v>
      </c>
      <c r="B21" s="14">
        <f>[17]Junho!$D$5</f>
        <v>9.1</v>
      </c>
      <c r="C21" s="14">
        <f>[17]Junho!$D$6</f>
        <v>6.7</v>
      </c>
      <c r="D21" s="14">
        <f>[17]Junho!$D$7</f>
        <v>8.4</v>
      </c>
      <c r="E21" s="14">
        <f>[17]Junho!$D$8</f>
        <v>15.6</v>
      </c>
      <c r="F21" s="14">
        <f>[17]Junho!$D$9</f>
        <v>19.8</v>
      </c>
      <c r="G21" s="14">
        <f>[17]Junho!$D$10</f>
        <v>20.7</v>
      </c>
      <c r="H21" s="14">
        <f>[17]Junho!$D$11</f>
        <v>18.7</v>
      </c>
      <c r="I21" s="14">
        <f>[17]Junho!$D$12</f>
        <v>17.8</v>
      </c>
      <c r="J21" s="14">
        <f>[17]Junho!$D$13</f>
        <v>9.8000000000000007</v>
      </c>
      <c r="K21" s="14">
        <f>[17]Junho!$D$14</f>
        <v>3.7</v>
      </c>
      <c r="L21" s="14">
        <f>[17]Junho!$D$15</f>
        <v>3</v>
      </c>
      <c r="M21" s="14">
        <f>[17]Junho!$D$16</f>
        <v>13.5</v>
      </c>
      <c r="N21" s="14">
        <f>[17]Junho!$D$17</f>
        <v>16.5</v>
      </c>
      <c r="O21" s="14">
        <f>[17]Junho!$D$18</f>
        <v>18.3</v>
      </c>
      <c r="P21" s="14">
        <f>[17]Junho!$D$19</f>
        <v>16.100000000000001</v>
      </c>
      <c r="Q21" s="14">
        <f>[17]Junho!$D$20</f>
        <v>13.8</v>
      </c>
      <c r="R21" s="14">
        <f>[17]Junho!$D$21</f>
        <v>13.8</v>
      </c>
      <c r="S21" s="14">
        <f>[17]Junho!$D$22</f>
        <v>12.6</v>
      </c>
      <c r="T21" s="14">
        <f>[17]Junho!$D$23</f>
        <v>9.6</v>
      </c>
      <c r="U21" s="14">
        <f>[17]Junho!$D$24</f>
        <v>6.7</v>
      </c>
      <c r="V21" s="14">
        <f>[17]Junho!$D$25</f>
        <v>12.4</v>
      </c>
      <c r="W21" s="14">
        <f>[17]Junho!$D$26</f>
        <v>11</v>
      </c>
      <c r="X21" s="14">
        <f>[17]Junho!$D$27</f>
        <v>11.5</v>
      </c>
      <c r="Y21" s="14">
        <f>[17]Junho!$D$28</f>
        <v>11.4</v>
      </c>
      <c r="Z21" s="14">
        <f>[17]Junho!$D$29</f>
        <v>12.2</v>
      </c>
      <c r="AA21" s="14">
        <f>[17]Junho!$D$30</f>
        <v>9.3000000000000007</v>
      </c>
      <c r="AB21" s="14">
        <f>[17]Junho!$D$31</f>
        <v>10.199999999999999</v>
      </c>
      <c r="AC21" s="14">
        <f>[17]Junho!$D$32</f>
        <v>14.4</v>
      </c>
      <c r="AD21" s="14">
        <f>[17]Junho!$D$33</f>
        <v>18.600000000000001</v>
      </c>
      <c r="AE21" s="14">
        <f>[17]Junho!$D$34</f>
        <v>13.2</v>
      </c>
      <c r="AF21" s="25">
        <f t="shared" si="5"/>
        <v>3</v>
      </c>
      <c r="AG21" s="92">
        <f t="shared" si="6"/>
        <v>12.613333333333333</v>
      </c>
    </row>
    <row r="22" spans="1:33" ht="17.100000000000001" customHeight="1" x14ac:dyDescent="0.2">
      <c r="A22" s="85" t="s">
        <v>12</v>
      </c>
      <c r="B22" s="14" t="str">
        <f>[18]Junho!$D$5</f>
        <v>*</v>
      </c>
      <c r="C22" s="14" t="str">
        <f>[18]Junho!$D$6</f>
        <v>*</v>
      </c>
      <c r="D22" s="14" t="str">
        <f>[18]Junho!$D$7</f>
        <v>*</v>
      </c>
      <c r="E22" s="14" t="str">
        <f>[18]Junho!$D$8</f>
        <v>*</v>
      </c>
      <c r="F22" s="14" t="str">
        <f>[18]Junho!$D$9</f>
        <v>*</v>
      </c>
      <c r="G22" s="14" t="str">
        <f>[18]Junho!$D$10</f>
        <v>*</v>
      </c>
      <c r="H22" s="14" t="str">
        <f>[18]Junho!$D$11</f>
        <v>*</v>
      </c>
      <c r="I22" s="14" t="str">
        <f>[18]Junho!$D$12</f>
        <v>*</v>
      </c>
      <c r="J22" s="14" t="str">
        <f>[18]Junho!$D$13</f>
        <v>*</v>
      </c>
      <c r="K22" s="14">
        <f>[18]Junho!$D$14</f>
        <v>12.4</v>
      </c>
      <c r="L22" s="14">
        <f>[18]Junho!$D$15</f>
        <v>8.1999999999999993</v>
      </c>
      <c r="M22" s="14">
        <f>[18]Junho!$D$16</f>
        <v>16.8</v>
      </c>
      <c r="N22" s="14">
        <f>[18]Junho!$D$17</f>
        <v>18.899999999999999</v>
      </c>
      <c r="O22" s="14">
        <f>[18]Junho!$D$18</f>
        <v>20.100000000000001</v>
      </c>
      <c r="P22" s="14">
        <f>[18]Junho!$D$19</f>
        <v>19.5</v>
      </c>
      <c r="Q22" s="14">
        <f>[18]Junho!$D$20</f>
        <v>18.899999999999999</v>
      </c>
      <c r="R22" s="14">
        <f>[18]Junho!$D$21</f>
        <v>17.5</v>
      </c>
      <c r="S22" s="14">
        <f>[18]Junho!$D$22</f>
        <v>16</v>
      </c>
      <c r="T22" s="14">
        <f>[18]Junho!$D$23</f>
        <v>11.6</v>
      </c>
      <c r="U22" s="14">
        <f>[18]Junho!$D$24</f>
        <v>10.3</v>
      </c>
      <c r="V22" s="14">
        <f>[18]Junho!$D$25</f>
        <v>13.1</v>
      </c>
      <c r="W22" s="14">
        <f>[18]Junho!$D$26</f>
        <v>14.1</v>
      </c>
      <c r="X22" s="14">
        <f>[18]Junho!$D$27</f>
        <v>14.9</v>
      </c>
      <c r="Y22" s="14">
        <f>[18]Junho!$D$28</f>
        <v>14.5</v>
      </c>
      <c r="Z22" s="14">
        <f>[18]Junho!$D$29</f>
        <v>17.399999999999999</v>
      </c>
      <c r="AA22" s="14">
        <f>[18]Junho!$D$30</f>
        <v>15.4</v>
      </c>
      <c r="AB22" s="14">
        <f>[18]Junho!$D$31</f>
        <v>13.7</v>
      </c>
      <c r="AC22" s="14">
        <f>[18]Junho!$D$32</f>
        <v>16.100000000000001</v>
      </c>
      <c r="AD22" s="14">
        <f>[18]Junho!$D$33</f>
        <v>15.6</v>
      </c>
      <c r="AE22" s="14">
        <f>[18]Junho!$D$34</f>
        <v>14.2</v>
      </c>
      <c r="AF22" s="25" t="s">
        <v>135</v>
      </c>
      <c r="AG22" s="92" t="s">
        <v>135</v>
      </c>
    </row>
    <row r="23" spans="1:33" ht="17.100000000000001" customHeight="1" x14ac:dyDescent="0.2">
      <c r="A23" s="85" t="s">
        <v>13</v>
      </c>
      <c r="B23" s="14">
        <f>[19]Junho!$D$5</f>
        <v>11.6</v>
      </c>
      <c r="C23" s="14">
        <f>[19]Junho!$D$6</f>
        <v>10.1</v>
      </c>
      <c r="D23" s="14">
        <f>[19]Junho!$D$7</f>
        <v>13.3</v>
      </c>
      <c r="E23" s="14">
        <f>[19]Junho!$D$8</f>
        <v>19.399999999999999</v>
      </c>
      <c r="F23" s="14">
        <f>[19]Junho!$D$9</f>
        <v>20.7</v>
      </c>
      <c r="G23" s="14">
        <f>[19]Junho!$D$10</f>
        <v>21</v>
      </c>
      <c r="H23" s="14">
        <f>[19]Junho!$D$11</f>
        <v>20.8</v>
      </c>
      <c r="I23" s="14">
        <f>[19]Junho!$D$12</f>
        <v>21</v>
      </c>
      <c r="J23" s="14">
        <f>[19]Junho!$D$13</f>
        <v>14.6</v>
      </c>
      <c r="K23" s="14">
        <f>[19]Junho!$D$14</f>
        <v>8.9</v>
      </c>
      <c r="L23" s="14">
        <f>[19]Junho!$D$15</f>
        <v>6.6</v>
      </c>
      <c r="M23" s="14">
        <f>[19]Junho!$D$16</f>
        <v>19.2</v>
      </c>
      <c r="N23" s="14">
        <f>[19]Junho!$D$17</f>
        <v>19.3</v>
      </c>
      <c r="O23" s="14">
        <f>[19]Junho!$D$18</f>
        <v>19</v>
      </c>
      <c r="P23" s="14">
        <f>[19]Junho!$D$19</f>
        <v>19</v>
      </c>
      <c r="Q23" s="14">
        <f>[19]Junho!$D$20</f>
        <v>20.2</v>
      </c>
      <c r="R23" s="14">
        <f>[19]Junho!$D$21</f>
        <v>19.399999999999999</v>
      </c>
      <c r="S23" s="14">
        <f>[19]Junho!$D$22</f>
        <v>15.8</v>
      </c>
      <c r="T23" s="14">
        <f>[19]Junho!$D$23</f>
        <v>11.6</v>
      </c>
      <c r="U23" s="14">
        <f>[19]Junho!$D$24</f>
        <v>11.6</v>
      </c>
      <c r="V23" s="14">
        <f>[19]Junho!$D$25</f>
        <v>10.199999999999999</v>
      </c>
      <c r="W23" s="14">
        <f>[19]Junho!$D$26</f>
        <v>13.5</v>
      </c>
      <c r="X23" s="14">
        <f>[19]Junho!$D$27</f>
        <v>14.2</v>
      </c>
      <c r="Y23" s="14">
        <f>[19]Junho!$D$28</f>
        <v>14.6</v>
      </c>
      <c r="Z23" s="14">
        <f>[19]Junho!$D$29</f>
        <v>14.8</v>
      </c>
      <c r="AA23" s="14">
        <f>[19]Junho!$D$30</f>
        <v>14.8</v>
      </c>
      <c r="AB23" s="14">
        <f>[19]Junho!$D$31</f>
        <v>12.6</v>
      </c>
      <c r="AC23" s="14">
        <f>[19]Junho!$D$32</f>
        <v>13.2</v>
      </c>
      <c r="AD23" s="14">
        <f>[19]Junho!$D$33</f>
        <v>12</v>
      </c>
      <c r="AE23" s="14">
        <f>[19]Junho!$D$34</f>
        <v>12.4</v>
      </c>
      <c r="AF23" s="25">
        <f t="shared" si="5"/>
        <v>6.6</v>
      </c>
      <c r="AG23" s="92">
        <f t="shared" si="6"/>
        <v>15.180000000000001</v>
      </c>
    </row>
    <row r="24" spans="1:33" ht="17.100000000000001" customHeight="1" x14ac:dyDescent="0.2">
      <c r="A24" s="85" t="s">
        <v>14</v>
      </c>
      <c r="B24" s="14">
        <f>[20]Junho!$D$5</f>
        <v>17.3</v>
      </c>
      <c r="C24" s="14">
        <f>[20]Junho!$D$6</f>
        <v>13.8</v>
      </c>
      <c r="D24" s="14">
        <f>[20]Junho!$D$7</f>
        <v>13.2</v>
      </c>
      <c r="E24" s="14">
        <f>[20]Junho!$D$8</f>
        <v>16.3</v>
      </c>
      <c r="F24" s="14">
        <f>[20]Junho!$D$9</f>
        <v>19.100000000000001</v>
      </c>
      <c r="G24" s="14">
        <f>[20]Junho!$D$10</f>
        <v>19.8</v>
      </c>
      <c r="H24" s="14">
        <f>[20]Junho!$D$11</f>
        <v>18.3</v>
      </c>
      <c r="I24" s="14">
        <f>[20]Junho!$D$12</f>
        <v>16.899999999999999</v>
      </c>
      <c r="J24" s="14">
        <f>[20]Junho!$D$13</f>
        <v>14.8</v>
      </c>
      <c r="K24" s="14">
        <f>[20]Junho!$D$14</f>
        <v>6.4</v>
      </c>
      <c r="L24" s="14">
        <f>[20]Junho!$D$15</f>
        <v>3.9</v>
      </c>
      <c r="M24" s="14">
        <f>[20]Junho!$D$16</f>
        <v>14.6</v>
      </c>
      <c r="N24" s="14">
        <f>[20]Junho!$D$17</f>
        <v>13.7</v>
      </c>
      <c r="O24" s="14">
        <f>[20]Junho!$D$18</f>
        <v>15.1</v>
      </c>
      <c r="P24" s="14">
        <f>[20]Junho!$D$19</f>
        <v>14.4</v>
      </c>
      <c r="Q24" s="14">
        <f>[20]Junho!$D$20</f>
        <v>13.3</v>
      </c>
      <c r="R24" s="14">
        <f>[20]Junho!$D$21</f>
        <v>13.6</v>
      </c>
      <c r="S24" s="14">
        <f>[20]Junho!$D$22</f>
        <v>14.1</v>
      </c>
      <c r="T24" s="14">
        <f>[20]Junho!$D$23</f>
        <v>14.9</v>
      </c>
      <c r="U24" s="14">
        <f>[20]Junho!$D$24</f>
        <v>14</v>
      </c>
      <c r="V24" s="14">
        <f>[20]Junho!$D$25</f>
        <v>13.1</v>
      </c>
      <c r="W24" s="14">
        <f>[20]Junho!$D$26</f>
        <v>15.6</v>
      </c>
      <c r="X24" s="14">
        <f>[20]Junho!$D$27</f>
        <v>17.2</v>
      </c>
      <c r="Y24" s="14">
        <f>[20]Junho!$D$28</f>
        <v>15.9</v>
      </c>
      <c r="Z24" s="14">
        <f>[20]Junho!$D$29</f>
        <v>15.5</v>
      </c>
      <c r="AA24" s="14">
        <f>[20]Junho!$D$30</f>
        <v>11.4</v>
      </c>
      <c r="AB24" s="14">
        <f>[20]Junho!$D$31</f>
        <v>15.8</v>
      </c>
      <c r="AC24" s="14">
        <f>[20]Junho!$D$32</f>
        <v>12.2</v>
      </c>
      <c r="AD24" s="14">
        <f>[20]Junho!$D$33</f>
        <v>16.2</v>
      </c>
      <c r="AE24" s="14">
        <f>[20]Junho!$D$34</f>
        <v>15.2</v>
      </c>
      <c r="AF24" s="25">
        <f t="shared" si="5"/>
        <v>3.9</v>
      </c>
      <c r="AG24" s="92">
        <f t="shared" si="6"/>
        <v>14.52</v>
      </c>
    </row>
    <row r="25" spans="1:33" ht="17.100000000000001" customHeight="1" x14ac:dyDescent="0.2">
      <c r="A25" s="85" t="s">
        <v>15</v>
      </c>
      <c r="B25" s="14">
        <f>[21]Junho!$D$5</f>
        <v>9.4</v>
      </c>
      <c r="C25" s="14">
        <f>[21]Junho!$D$6</f>
        <v>8.1</v>
      </c>
      <c r="D25" s="14">
        <f>[21]Junho!$D$7</f>
        <v>9.9</v>
      </c>
      <c r="E25" s="14">
        <f>[21]Junho!$D$8</f>
        <v>17.8</v>
      </c>
      <c r="F25" s="14">
        <f>[21]Junho!$D$9</f>
        <v>21</v>
      </c>
      <c r="G25" s="14">
        <f>[21]Junho!$D$10</f>
        <v>19.399999999999999</v>
      </c>
      <c r="H25" s="14">
        <f>[21]Junho!$D$11</f>
        <v>20</v>
      </c>
      <c r="I25" s="14">
        <f>[21]Junho!$D$12</f>
        <v>15.2</v>
      </c>
      <c r="J25" s="14">
        <f>[21]Junho!$D$13</f>
        <v>8.9</v>
      </c>
      <c r="K25" s="14">
        <f>[21]Junho!$D$14</f>
        <v>4.8</v>
      </c>
      <c r="L25" s="14">
        <f>[21]Junho!$D$15</f>
        <v>6</v>
      </c>
      <c r="M25" s="14">
        <f>[21]Junho!$D$16</f>
        <v>11.8</v>
      </c>
      <c r="N25" s="14">
        <f>[21]Junho!$D$17</f>
        <v>16</v>
      </c>
      <c r="O25" s="14">
        <f>[21]Junho!$D$18</f>
        <v>17.5</v>
      </c>
      <c r="P25" s="14">
        <f>[21]Junho!$D$19</f>
        <v>16.2</v>
      </c>
      <c r="Q25" s="14">
        <f>[21]Junho!$D$20</f>
        <v>14.3</v>
      </c>
      <c r="R25" s="14">
        <f>[21]Junho!$D$21</f>
        <v>14.1</v>
      </c>
      <c r="S25" s="14">
        <f>[21]Junho!$D$22</f>
        <v>15.8</v>
      </c>
      <c r="T25" s="14">
        <f>[21]Junho!$D$23</f>
        <v>5.8</v>
      </c>
      <c r="U25" s="14">
        <f>[21]Junho!$D$24</f>
        <v>4.9000000000000004</v>
      </c>
      <c r="V25" s="14">
        <f>[21]Junho!$D$25</f>
        <v>10.6</v>
      </c>
      <c r="W25" s="14">
        <f>[21]Junho!$D$26</f>
        <v>13.1</v>
      </c>
      <c r="X25" s="14">
        <f>[21]Junho!$D$27</f>
        <v>13.3</v>
      </c>
      <c r="Y25" s="14">
        <f>[21]Junho!$D$28</f>
        <v>13</v>
      </c>
      <c r="Z25" s="14">
        <f>[21]Junho!$D$29</f>
        <v>12.7</v>
      </c>
      <c r="AA25" s="14">
        <f>[21]Junho!$D$30</f>
        <v>11.1</v>
      </c>
      <c r="AB25" s="14">
        <f>[21]Junho!$D$31</f>
        <v>12.8</v>
      </c>
      <c r="AC25" s="14">
        <f>[21]Junho!$D$32</f>
        <v>14.9</v>
      </c>
      <c r="AD25" s="14">
        <f>[21]Junho!$D$33</f>
        <v>17.3</v>
      </c>
      <c r="AE25" s="14">
        <f>[21]Junho!$D$34</f>
        <v>16</v>
      </c>
      <c r="AF25" s="25">
        <f t="shared" si="5"/>
        <v>4.8</v>
      </c>
      <c r="AG25" s="92">
        <f t="shared" si="6"/>
        <v>13.05666666666667</v>
      </c>
    </row>
    <row r="26" spans="1:33" ht="17.100000000000001" customHeight="1" x14ac:dyDescent="0.2">
      <c r="A26" s="85" t="s">
        <v>16</v>
      </c>
      <c r="B26" s="14">
        <f>[22]Junho!$D$5</f>
        <v>10.6</v>
      </c>
      <c r="C26" s="14">
        <f>[22]Junho!$D$6</f>
        <v>9.5</v>
      </c>
      <c r="D26" s="14">
        <f>[22]Junho!$D$7</f>
        <v>13.6</v>
      </c>
      <c r="E26" s="14">
        <f>[22]Junho!$D$8</f>
        <v>22.2</v>
      </c>
      <c r="F26" s="14">
        <f>[22]Junho!$D$9</f>
        <v>20.2</v>
      </c>
      <c r="G26" s="14">
        <f>[22]Junho!$D$10</f>
        <v>20.6</v>
      </c>
      <c r="H26" s="14">
        <f>[22]Junho!$D$11</f>
        <v>18.899999999999999</v>
      </c>
      <c r="I26" s="14">
        <f>[22]Junho!$D$12</f>
        <v>19.2</v>
      </c>
      <c r="J26" s="14">
        <f>[22]Junho!$D$13</f>
        <v>12</v>
      </c>
      <c r="K26" s="14">
        <f>[22]Junho!$D$14</f>
        <v>6.4</v>
      </c>
      <c r="L26" s="14">
        <f>[22]Junho!$D$15</f>
        <v>6.7</v>
      </c>
      <c r="M26" s="14">
        <f>[22]Junho!$D$16</f>
        <v>16.100000000000001</v>
      </c>
      <c r="N26" s="14">
        <f>[22]Junho!$D$17</f>
        <v>19.8</v>
      </c>
      <c r="O26" s="14">
        <f>[22]Junho!$D$18</f>
        <v>18.8</v>
      </c>
      <c r="P26" s="14">
        <f>[22]Junho!$D$19</f>
        <v>17.8</v>
      </c>
      <c r="Q26" s="14">
        <f>[22]Junho!$D$20</f>
        <v>19.2</v>
      </c>
      <c r="R26" s="14">
        <f>[22]Junho!$D$21</f>
        <v>20.7</v>
      </c>
      <c r="S26" s="14">
        <f>[22]Junho!$D$22</f>
        <v>20.399999999999999</v>
      </c>
      <c r="T26" s="14">
        <f>[22]Junho!$D$23</f>
        <v>11.3</v>
      </c>
      <c r="U26" s="14">
        <f>[22]Junho!$D$24</f>
        <v>7.8</v>
      </c>
      <c r="V26" s="14">
        <f>[22]Junho!$D$25</f>
        <v>10.4</v>
      </c>
      <c r="W26" s="14">
        <f>[22]Junho!$D$26</f>
        <v>12.3</v>
      </c>
      <c r="X26" s="14">
        <f>[22]Junho!$D$27</f>
        <v>16.600000000000001</v>
      </c>
      <c r="Y26" s="14">
        <f>[22]Junho!$D$28</f>
        <v>16.600000000000001</v>
      </c>
      <c r="Z26" s="14">
        <f>[22]Junho!$D$29</f>
        <v>15.2</v>
      </c>
      <c r="AA26" s="14">
        <f>[22]Junho!$D$30</f>
        <v>14.5</v>
      </c>
      <c r="AB26" s="14">
        <f>[22]Junho!$D$31</f>
        <v>15.3</v>
      </c>
      <c r="AC26" s="14">
        <f>[22]Junho!$D$32</f>
        <v>14.7</v>
      </c>
      <c r="AD26" s="14">
        <f>[22]Junho!$D$33</f>
        <v>14.5</v>
      </c>
      <c r="AE26" s="14">
        <f>[22]Junho!$D$34</f>
        <v>16.2</v>
      </c>
      <c r="AF26" s="25">
        <f t="shared" si="5"/>
        <v>6.4</v>
      </c>
      <c r="AG26" s="92">
        <f t="shared" si="6"/>
        <v>15.270000000000001</v>
      </c>
    </row>
    <row r="27" spans="1:33" ht="17.100000000000001" customHeight="1" x14ac:dyDescent="0.2">
      <c r="A27" s="85" t="s">
        <v>17</v>
      </c>
      <c r="B27" s="14">
        <f>[23]Junho!$D$5</f>
        <v>9.1999999999999993</v>
      </c>
      <c r="C27" s="14">
        <f>[23]Junho!$D$6</f>
        <v>9</v>
      </c>
      <c r="D27" s="14">
        <f>[23]Junho!$D$7</f>
        <v>8.6999999999999993</v>
      </c>
      <c r="E27" s="14">
        <f>[23]Junho!$D$8</f>
        <v>17.600000000000001</v>
      </c>
      <c r="F27" s="14">
        <f>[23]Junho!$D$9</f>
        <v>20</v>
      </c>
      <c r="G27" s="14">
        <f>[23]Junho!$D$10</f>
        <v>20.100000000000001</v>
      </c>
      <c r="H27" s="14">
        <f>[23]Junho!$D$11</f>
        <v>18.7</v>
      </c>
      <c r="I27" s="14">
        <f>[23]Junho!$D$12</f>
        <v>17.8</v>
      </c>
      <c r="J27" s="14">
        <f>[23]Junho!$D$13</f>
        <v>9.5</v>
      </c>
      <c r="K27" s="14">
        <f>[23]Junho!$D$14</f>
        <v>2.9</v>
      </c>
      <c r="L27" s="14">
        <f>[23]Junho!$D$15</f>
        <v>2.7</v>
      </c>
      <c r="M27" s="14">
        <f>[23]Junho!$D$16</f>
        <v>12.7</v>
      </c>
      <c r="N27" s="14">
        <f>[23]Junho!$D$17</f>
        <v>17.100000000000001</v>
      </c>
      <c r="O27" s="14">
        <f>[23]Junho!$D$18</f>
        <v>17.600000000000001</v>
      </c>
      <c r="P27" s="14">
        <f>[23]Junho!$D$19</f>
        <v>16.2</v>
      </c>
      <c r="Q27" s="14">
        <f>[23]Junho!$D$20</f>
        <v>16</v>
      </c>
      <c r="R27" s="14">
        <f>[23]Junho!$D$21</f>
        <v>16.100000000000001</v>
      </c>
      <c r="S27" s="14">
        <f>[23]Junho!$D$22</f>
        <v>15.3</v>
      </c>
      <c r="T27" s="14">
        <f>[23]Junho!$D$23</f>
        <v>10.1</v>
      </c>
      <c r="U27" s="14">
        <f>[23]Junho!$D$24</f>
        <v>7.2</v>
      </c>
      <c r="V27" s="14">
        <f>[23]Junho!$D$25</f>
        <v>12.1</v>
      </c>
      <c r="W27" s="14">
        <f>[23]Junho!$D$26</f>
        <v>14.7</v>
      </c>
      <c r="X27" s="14">
        <f>[23]Junho!$D$27</f>
        <v>14.7</v>
      </c>
      <c r="Y27" s="14">
        <f>[23]Junho!$D$28</f>
        <v>17.2</v>
      </c>
      <c r="Z27" s="14">
        <f>[23]Junho!$D$29</f>
        <v>15.8</v>
      </c>
      <c r="AA27" s="14">
        <f>[23]Junho!$D$30</f>
        <v>14</v>
      </c>
      <c r="AB27" s="14">
        <f>[23]Junho!$D$31</f>
        <v>14.5</v>
      </c>
      <c r="AC27" s="14">
        <f>[23]Junho!$D$32</f>
        <v>12.8</v>
      </c>
      <c r="AD27" s="14">
        <f>[23]Junho!$D$33</f>
        <v>17.399999999999999</v>
      </c>
      <c r="AE27" s="14">
        <f>[23]Junho!$D$34</f>
        <v>15.7</v>
      </c>
      <c r="AF27" s="25">
        <f>MIN(B27:AE27)</f>
        <v>2.7</v>
      </c>
      <c r="AG27" s="92">
        <f>AVERAGE(B27:AE27)</f>
        <v>13.779999999999998</v>
      </c>
    </row>
    <row r="28" spans="1:33" ht="17.100000000000001" customHeight="1" x14ac:dyDescent="0.2">
      <c r="A28" s="85" t="s">
        <v>18</v>
      </c>
      <c r="B28" s="14">
        <f>[24]Junho!$D$5</f>
        <v>11.9</v>
      </c>
      <c r="C28" s="14">
        <f>[24]Junho!$D$6</f>
        <v>8.1</v>
      </c>
      <c r="D28" s="14">
        <f>[24]Junho!$D$7</f>
        <v>13.9</v>
      </c>
      <c r="E28" s="14">
        <f>[24]Junho!$D$8</f>
        <v>17.3</v>
      </c>
      <c r="F28" s="14">
        <f>[24]Junho!$D$9</f>
        <v>18</v>
      </c>
      <c r="G28" s="14">
        <f>[24]Junho!$D$10</f>
        <v>18.2</v>
      </c>
      <c r="H28" s="14">
        <f>[24]Junho!$D$11</f>
        <v>17.899999999999999</v>
      </c>
      <c r="I28" s="14">
        <f>[24]Junho!$D$12</f>
        <v>18.100000000000001</v>
      </c>
      <c r="J28" s="14">
        <f>[24]Junho!$D$13</f>
        <v>12.2</v>
      </c>
      <c r="K28" s="14">
        <f>[24]Junho!$D$14</f>
        <v>6.8</v>
      </c>
      <c r="L28" s="14">
        <f>[24]Junho!$D$15</f>
        <v>7.7</v>
      </c>
      <c r="M28" s="14">
        <f>[24]Junho!$D$16</f>
        <v>17.7</v>
      </c>
      <c r="N28" s="14">
        <f>[24]Junho!$D$17</f>
        <v>16.399999999999999</v>
      </c>
      <c r="O28" s="14">
        <f>[24]Junho!$D$18</f>
        <v>17.5</v>
      </c>
      <c r="P28" s="14">
        <f>[24]Junho!$D$19</f>
        <v>16.5</v>
      </c>
      <c r="Q28" s="14">
        <f>[24]Junho!$D$20</f>
        <v>16.5</v>
      </c>
      <c r="R28" s="14">
        <f>[24]Junho!$D$21</f>
        <v>15.6</v>
      </c>
      <c r="S28" s="14">
        <f>[24]Junho!$D$22</f>
        <v>14.2</v>
      </c>
      <c r="T28" s="14">
        <f>[24]Junho!$D$23</f>
        <v>11.4</v>
      </c>
      <c r="U28" s="14">
        <f>[24]Junho!$D$24</f>
        <v>9.4</v>
      </c>
      <c r="V28" s="14">
        <f>[24]Junho!$D$25</f>
        <v>12.8</v>
      </c>
      <c r="W28" s="14">
        <f>[24]Junho!$D$26</f>
        <v>14.4</v>
      </c>
      <c r="X28" s="14">
        <f>[24]Junho!$D$27</f>
        <v>17.3</v>
      </c>
      <c r="Y28" s="14">
        <f>[24]Junho!$D$28</f>
        <v>20.5</v>
      </c>
      <c r="Z28" s="14">
        <f>[24]Junho!$D$29</f>
        <v>23.7</v>
      </c>
      <c r="AA28" s="14">
        <f>[24]Junho!$D$30</f>
        <v>18.5</v>
      </c>
      <c r="AB28" s="14">
        <f>[24]Junho!$D$31</f>
        <v>24.7</v>
      </c>
      <c r="AC28" s="14" t="str">
        <f>[24]Junho!$D$32</f>
        <v>*</v>
      </c>
      <c r="AD28" s="14">
        <f>[24]Junho!$D$33</f>
        <v>21.5</v>
      </c>
      <c r="AE28" s="14">
        <f>[24]Junho!$D$34</f>
        <v>16.100000000000001</v>
      </c>
      <c r="AF28" s="25">
        <f t="shared" si="5"/>
        <v>6.8</v>
      </c>
      <c r="AG28" s="92">
        <f t="shared" si="6"/>
        <v>15.682758620689654</v>
      </c>
    </row>
    <row r="29" spans="1:33" ht="17.100000000000001" customHeight="1" x14ac:dyDescent="0.2">
      <c r="A29" s="85" t="s">
        <v>19</v>
      </c>
      <c r="B29" s="14">
        <f>[25]Junho!$D$5</f>
        <v>10.7</v>
      </c>
      <c r="C29" s="14">
        <f>[25]Junho!$D$6</f>
        <v>11.3</v>
      </c>
      <c r="D29" s="14">
        <f>[25]Junho!$D$7</f>
        <v>10.9</v>
      </c>
      <c r="E29" s="14">
        <f>[25]Junho!$D$8</f>
        <v>17.2</v>
      </c>
      <c r="F29" s="14">
        <f>[25]Junho!$D$9</f>
        <v>19.5</v>
      </c>
      <c r="G29" s="14">
        <f>[25]Junho!$D$10</f>
        <v>19.899999999999999</v>
      </c>
      <c r="H29" s="14">
        <f>[25]Junho!$D$11</f>
        <v>19.899999999999999</v>
      </c>
      <c r="I29" s="14">
        <f>[25]Junho!$D$12</f>
        <v>23.3</v>
      </c>
      <c r="J29" s="14">
        <f>[25]Junho!$D$13</f>
        <v>8.1999999999999993</v>
      </c>
      <c r="K29" s="14">
        <f>[25]Junho!$D$14</f>
        <v>4.9000000000000004</v>
      </c>
      <c r="L29" s="14">
        <f>[25]Junho!$D$15</f>
        <v>6.3</v>
      </c>
      <c r="M29" s="14">
        <f>[25]Junho!$D$16</f>
        <v>11.2</v>
      </c>
      <c r="N29" s="14">
        <f>[25]Junho!$D$17</f>
        <v>16.5</v>
      </c>
      <c r="O29" s="14">
        <f>[25]Junho!$D$18</f>
        <v>17.2</v>
      </c>
      <c r="P29" s="14">
        <f>[25]Junho!$D$19</f>
        <v>15.9</v>
      </c>
      <c r="Q29" s="14">
        <f>[25]Junho!$D$20</f>
        <v>15.5</v>
      </c>
      <c r="R29" s="14">
        <f>[25]Junho!$D$21</f>
        <v>16.3</v>
      </c>
      <c r="S29" s="14">
        <f>[25]Junho!$D$22</f>
        <v>16.3</v>
      </c>
      <c r="T29" s="14">
        <f>[25]Junho!$D$23</f>
        <v>7.5</v>
      </c>
      <c r="U29" s="14">
        <f>[25]Junho!$D$24</f>
        <v>4.5999999999999996</v>
      </c>
      <c r="V29" s="14">
        <f>[25]Junho!$D$25</f>
        <v>11.3</v>
      </c>
      <c r="W29" s="14">
        <f>[25]Junho!$D$26</f>
        <v>14.2</v>
      </c>
      <c r="X29" s="14">
        <f>[25]Junho!$D$27</f>
        <v>16.2</v>
      </c>
      <c r="Y29" s="14">
        <f>[25]Junho!$D$28</f>
        <v>16.2</v>
      </c>
      <c r="Z29" s="14">
        <f>[25]Junho!$D$29</f>
        <v>14.9</v>
      </c>
      <c r="AA29" s="14">
        <f>[25]Junho!$D$30</f>
        <v>14.9</v>
      </c>
      <c r="AB29" s="14">
        <f>[25]Junho!$D$31</f>
        <v>13.3</v>
      </c>
      <c r="AC29" s="14">
        <f>[25]Junho!$D$32</f>
        <v>14.9</v>
      </c>
      <c r="AD29" s="14">
        <f>[25]Junho!$D$33</f>
        <v>16.399999999999999</v>
      </c>
      <c r="AE29" s="14">
        <f>[25]Junho!$D$34</f>
        <v>15</v>
      </c>
      <c r="AF29" s="25">
        <f t="shared" si="5"/>
        <v>4.5999999999999996</v>
      </c>
      <c r="AG29" s="92">
        <f t="shared" si="6"/>
        <v>14.01333333333333</v>
      </c>
    </row>
    <row r="30" spans="1:33" ht="17.100000000000001" customHeight="1" x14ac:dyDescent="0.2">
      <c r="A30" s="85" t="s">
        <v>31</v>
      </c>
      <c r="B30" s="14">
        <f>[26]Junho!$D$5</f>
        <v>12</v>
      </c>
      <c r="C30" s="14">
        <f>[26]Junho!$D$6</f>
        <v>9.6999999999999993</v>
      </c>
      <c r="D30" s="14">
        <f>[26]Junho!$D$7</f>
        <v>16.3</v>
      </c>
      <c r="E30" s="14">
        <f>[26]Junho!$D$8</f>
        <v>20.9</v>
      </c>
      <c r="F30" s="14">
        <f>[26]Junho!$D$9</f>
        <v>22.1</v>
      </c>
      <c r="G30" s="14">
        <f>[26]Junho!$D$10</f>
        <v>24.1</v>
      </c>
      <c r="H30" s="14">
        <f>[26]Junho!$D$11</f>
        <v>20.100000000000001</v>
      </c>
      <c r="I30" s="14">
        <f>[26]Junho!$D$12</f>
        <v>21.3</v>
      </c>
      <c r="J30" s="14" t="str">
        <f>[26]Junho!$D$13</f>
        <v>*</v>
      </c>
      <c r="K30" s="14">
        <f>[26]Junho!$D$14</f>
        <v>8.1</v>
      </c>
      <c r="L30" s="14">
        <f>[26]Junho!$D$15</f>
        <v>6.8</v>
      </c>
      <c r="M30" s="14">
        <f>[26]Junho!$D$16</f>
        <v>15.9</v>
      </c>
      <c r="N30" s="14">
        <f>[26]Junho!$D$17</f>
        <v>17.7</v>
      </c>
      <c r="O30" s="14">
        <f>[26]Junho!$D$18</f>
        <v>19</v>
      </c>
      <c r="P30" s="14">
        <f>[26]Junho!$D$19</f>
        <v>18.899999999999999</v>
      </c>
      <c r="Q30" s="14">
        <f>[26]Junho!$D$20</f>
        <v>18.899999999999999</v>
      </c>
      <c r="R30" s="14">
        <f>[26]Junho!$D$21</f>
        <v>20</v>
      </c>
      <c r="S30" s="14">
        <f>[26]Junho!$D$22</f>
        <v>20.9</v>
      </c>
      <c r="T30" s="14" t="str">
        <f>[26]Junho!$D$23</f>
        <v>*</v>
      </c>
      <c r="U30" s="14">
        <f>[26]Junho!$D$24</f>
        <v>9.6999999999999993</v>
      </c>
      <c r="V30" s="14">
        <f>[26]Junho!$D$25</f>
        <v>16.3</v>
      </c>
      <c r="W30" s="14">
        <f>[26]Junho!$D$26</f>
        <v>17.7</v>
      </c>
      <c r="X30" s="14">
        <f>[26]Junho!$D$27</f>
        <v>18.8</v>
      </c>
      <c r="Y30" s="14">
        <f>[26]Junho!$D$28</f>
        <v>18.7</v>
      </c>
      <c r="Z30" s="14">
        <f>[26]Junho!$D$29</f>
        <v>18.399999999999999</v>
      </c>
      <c r="AA30" s="14">
        <f>[26]Junho!$D$30</f>
        <v>17.399999999999999</v>
      </c>
      <c r="AB30" s="14">
        <f>[26]Junho!$D$31</f>
        <v>19.7</v>
      </c>
      <c r="AC30" s="14">
        <f>[26]Junho!$D$32</f>
        <v>20.399999999999999</v>
      </c>
      <c r="AD30" s="14">
        <f>[26]Junho!$D$33</f>
        <v>23.6</v>
      </c>
      <c r="AE30" s="14">
        <f>[26]Junho!$D$34</f>
        <v>18.8</v>
      </c>
      <c r="AF30" s="25">
        <f t="shared" si="5"/>
        <v>6.8</v>
      </c>
      <c r="AG30" s="92">
        <f t="shared" si="6"/>
        <v>17.578571428571426</v>
      </c>
    </row>
    <row r="31" spans="1:33" ht="17.100000000000001" customHeight="1" x14ac:dyDescent="0.2">
      <c r="A31" s="85" t="s">
        <v>51</v>
      </c>
      <c r="B31" s="14">
        <f>[27]Junho!$D$5</f>
        <v>14.1</v>
      </c>
      <c r="C31" s="14">
        <f>[27]Junho!$D$6</f>
        <v>13.1</v>
      </c>
      <c r="D31" s="14">
        <f>[27]Junho!$D$7</f>
        <v>16.899999999999999</v>
      </c>
      <c r="E31" s="14">
        <f>[27]Junho!$D$8</f>
        <v>19.600000000000001</v>
      </c>
      <c r="F31" s="14">
        <f>[27]Junho!$D$9</f>
        <v>20.7</v>
      </c>
      <c r="G31" s="14">
        <f>[27]Junho!$D$10</f>
        <v>20.6</v>
      </c>
      <c r="H31" s="14">
        <f>[27]Junho!$D$11</f>
        <v>20</v>
      </c>
      <c r="I31" s="14">
        <f>[27]Junho!$D$12</f>
        <v>20</v>
      </c>
      <c r="J31" s="14">
        <f>[27]Junho!$D$13</f>
        <v>15.2</v>
      </c>
      <c r="K31" s="14">
        <f>[27]Junho!$D$14</f>
        <v>11.8</v>
      </c>
      <c r="L31" s="14">
        <f>[27]Junho!$D$15</f>
        <v>12.1</v>
      </c>
      <c r="M31" s="14">
        <f>[27]Junho!$D$16</f>
        <v>19.899999999999999</v>
      </c>
      <c r="N31" s="14">
        <f>[27]Junho!$D$17</f>
        <v>18.8</v>
      </c>
      <c r="O31" s="14">
        <f>[27]Junho!$D$18</f>
        <v>20.100000000000001</v>
      </c>
      <c r="P31" s="14">
        <f>[27]Junho!$D$19</f>
        <v>19.2</v>
      </c>
      <c r="Q31" s="14">
        <f>[27]Junho!$D$20</f>
        <v>19.3</v>
      </c>
      <c r="R31" s="14">
        <f>[27]Junho!$D$21</f>
        <v>18.7</v>
      </c>
      <c r="S31" s="14">
        <f>[27]Junho!$D$22</f>
        <v>16.7</v>
      </c>
      <c r="T31" s="14">
        <f>[27]Junho!$D$23</f>
        <v>12.5</v>
      </c>
      <c r="U31" s="14">
        <f>[27]Junho!$D$24</f>
        <v>10.9</v>
      </c>
      <c r="V31" s="14">
        <f>[27]Junho!$D$25</f>
        <v>10.6</v>
      </c>
      <c r="W31" s="14">
        <f>[27]Junho!$D$26</f>
        <v>15</v>
      </c>
      <c r="X31" s="14">
        <f>[27]Junho!$D$27</f>
        <v>17.2</v>
      </c>
      <c r="Y31" s="14">
        <f>[27]Junho!$D$28</f>
        <v>16.399999999999999</v>
      </c>
      <c r="Z31" s="14">
        <f>[27]Junho!$D$29</f>
        <v>19.2</v>
      </c>
      <c r="AA31" s="14">
        <f>[27]Junho!$D$30</f>
        <v>16.2</v>
      </c>
      <c r="AB31" s="14">
        <f>[27]Junho!$D$31</f>
        <v>15.8</v>
      </c>
      <c r="AC31" s="14">
        <f>[27]Junho!$D$32</f>
        <v>17.7</v>
      </c>
      <c r="AD31" s="14">
        <f>[27]Junho!$D$33</f>
        <v>18.100000000000001</v>
      </c>
      <c r="AE31" s="14">
        <f>[27]Junho!$D$34</f>
        <v>20.2</v>
      </c>
      <c r="AF31" s="25">
        <f>MIN(B31:AE31)</f>
        <v>10.6</v>
      </c>
      <c r="AG31" s="92">
        <f>AVERAGE(B31:AE31)</f>
        <v>16.886666666666667</v>
      </c>
    </row>
    <row r="32" spans="1:33" ht="17.100000000000001" customHeight="1" x14ac:dyDescent="0.2">
      <c r="A32" s="85" t="s">
        <v>20</v>
      </c>
      <c r="B32" s="14">
        <f>[28]Junho!$D$5</f>
        <v>15.7</v>
      </c>
      <c r="C32" s="14">
        <f>[28]Junho!$D$6</f>
        <v>10.9</v>
      </c>
      <c r="D32" s="14">
        <f>[28]Junho!$D$7</f>
        <v>12.8</v>
      </c>
      <c r="E32" s="14">
        <f>[28]Junho!$D$8</f>
        <v>17.5</v>
      </c>
      <c r="F32" s="14">
        <f>[28]Junho!$D$9</f>
        <v>21.8</v>
      </c>
      <c r="G32" s="14">
        <f>[28]Junho!$D$10</f>
        <v>20.6</v>
      </c>
      <c r="H32" s="14">
        <f>[28]Junho!$D$11</f>
        <v>20.8</v>
      </c>
      <c r="I32" s="14">
        <f>[28]Junho!$D$12</f>
        <v>20.100000000000001</v>
      </c>
      <c r="J32" s="14">
        <f>[28]Junho!$D$13</f>
        <v>14.4</v>
      </c>
      <c r="K32" s="14">
        <f>[28]Junho!$D$14</f>
        <v>7.1</v>
      </c>
      <c r="L32" s="14">
        <f>[28]Junho!$D$15</f>
        <v>6.1</v>
      </c>
      <c r="M32" s="14">
        <f>[28]Junho!$D$16</f>
        <v>14</v>
      </c>
      <c r="N32" s="14">
        <f>[28]Junho!$D$17</f>
        <v>17.5</v>
      </c>
      <c r="O32" s="14">
        <f>[28]Junho!$D$18</f>
        <v>16.3</v>
      </c>
      <c r="P32" s="14">
        <f>[28]Junho!$D$19</f>
        <v>15.5</v>
      </c>
      <c r="Q32" s="14">
        <f>[28]Junho!$D$20</f>
        <v>14.4</v>
      </c>
      <c r="R32" s="14">
        <f>[28]Junho!$D$21</f>
        <v>15.8</v>
      </c>
      <c r="S32" s="14">
        <f>[28]Junho!$D$22</f>
        <v>16.100000000000001</v>
      </c>
      <c r="T32" s="14">
        <f>[28]Junho!$D$23</f>
        <v>15.9</v>
      </c>
      <c r="U32" s="14">
        <f>[28]Junho!$D$24</f>
        <v>12.9</v>
      </c>
      <c r="V32" s="14">
        <f>[28]Junho!$D$25</f>
        <v>13.1</v>
      </c>
      <c r="W32" s="14">
        <f>[28]Junho!$D$26</f>
        <v>15.1</v>
      </c>
      <c r="X32" s="14">
        <f>[28]Junho!$D$27</f>
        <v>19.3</v>
      </c>
      <c r="Y32" s="14">
        <f>[28]Junho!$D$28</f>
        <v>17.600000000000001</v>
      </c>
      <c r="Z32" s="14">
        <f>[28]Junho!$D$29</f>
        <v>15.5</v>
      </c>
      <c r="AA32" s="14">
        <f>[28]Junho!$D$30</f>
        <v>14.4</v>
      </c>
      <c r="AB32" s="14">
        <f>[28]Junho!$D$31</f>
        <v>16.899999999999999</v>
      </c>
      <c r="AC32" s="14">
        <f>[28]Junho!$D$32</f>
        <v>13.8</v>
      </c>
      <c r="AD32" s="14">
        <f>[28]Junho!$D$33</f>
        <v>16.899999999999999</v>
      </c>
      <c r="AE32" s="14">
        <f>[28]Junho!$D$34</f>
        <v>17.899999999999999</v>
      </c>
      <c r="AF32" s="25">
        <f>MIN(B32:AE32)</f>
        <v>6.1</v>
      </c>
      <c r="AG32" s="92">
        <f>AVERAGE(B32:AE32)</f>
        <v>15.556666666666667</v>
      </c>
    </row>
    <row r="33" spans="1:35" s="5" customFormat="1" ht="17.100000000000001" customHeight="1" thickBot="1" x14ac:dyDescent="0.25">
      <c r="A33" s="120" t="s">
        <v>35</v>
      </c>
      <c r="B33" s="121">
        <f t="shared" ref="B33:AF33" si="7">MIN(B5:B32)</f>
        <v>9.1</v>
      </c>
      <c r="C33" s="121">
        <f t="shared" si="7"/>
        <v>6.7</v>
      </c>
      <c r="D33" s="121">
        <f t="shared" si="7"/>
        <v>8.4</v>
      </c>
      <c r="E33" s="121">
        <f t="shared" si="7"/>
        <v>15.6</v>
      </c>
      <c r="F33" s="121">
        <f t="shared" si="7"/>
        <v>17.899999999999999</v>
      </c>
      <c r="G33" s="121">
        <f t="shared" si="7"/>
        <v>17.600000000000001</v>
      </c>
      <c r="H33" s="121">
        <f t="shared" si="7"/>
        <v>17.600000000000001</v>
      </c>
      <c r="I33" s="121">
        <f t="shared" si="7"/>
        <v>15.2</v>
      </c>
      <c r="J33" s="121">
        <f t="shared" si="7"/>
        <v>7.6</v>
      </c>
      <c r="K33" s="121">
        <f t="shared" si="7"/>
        <v>2.8</v>
      </c>
      <c r="L33" s="121">
        <f t="shared" si="7"/>
        <v>2.7</v>
      </c>
      <c r="M33" s="121">
        <f t="shared" si="7"/>
        <v>10.7</v>
      </c>
      <c r="N33" s="121">
        <f t="shared" si="7"/>
        <v>13.7</v>
      </c>
      <c r="O33" s="121">
        <f t="shared" si="7"/>
        <v>15.1</v>
      </c>
      <c r="P33" s="121">
        <f t="shared" si="7"/>
        <v>14.4</v>
      </c>
      <c r="Q33" s="121">
        <f t="shared" si="7"/>
        <v>13.2</v>
      </c>
      <c r="R33" s="121">
        <f t="shared" si="7"/>
        <v>12.7</v>
      </c>
      <c r="S33" s="121">
        <f t="shared" si="7"/>
        <v>12.2</v>
      </c>
      <c r="T33" s="121">
        <f t="shared" si="7"/>
        <v>5.8</v>
      </c>
      <c r="U33" s="121">
        <f t="shared" si="7"/>
        <v>4.5999999999999996</v>
      </c>
      <c r="V33" s="121">
        <f t="shared" si="7"/>
        <v>9.1999999999999993</v>
      </c>
      <c r="W33" s="121">
        <f t="shared" si="7"/>
        <v>10.3</v>
      </c>
      <c r="X33" s="121">
        <f t="shared" si="7"/>
        <v>11.5</v>
      </c>
      <c r="Y33" s="121">
        <f t="shared" si="7"/>
        <v>11.4</v>
      </c>
      <c r="Z33" s="121">
        <f t="shared" si="7"/>
        <v>12.1</v>
      </c>
      <c r="AA33" s="121">
        <f t="shared" si="7"/>
        <v>9.3000000000000007</v>
      </c>
      <c r="AB33" s="121">
        <f t="shared" si="7"/>
        <v>10.199999999999999</v>
      </c>
      <c r="AC33" s="121">
        <f t="shared" si="7"/>
        <v>11.1</v>
      </c>
      <c r="AD33" s="121">
        <f t="shared" si="7"/>
        <v>12</v>
      </c>
      <c r="AE33" s="121">
        <f t="shared" si="7"/>
        <v>10.8</v>
      </c>
      <c r="AF33" s="129">
        <f t="shared" si="7"/>
        <v>2.7</v>
      </c>
      <c r="AG33" s="131">
        <f>AVERAGE(AG5:AG32)</f>
        <v>14.99204478448606</v>
      </c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7"/>
      <c r="AG34" s="68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64"/>
      <c r="AG35" s="70"/>
      <c r="AH35" s="2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7"/>
      <c r="AG36" s="73"/>
      <c r="AH36" s="2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7"/>
      <c r="AG37" s="74"/>
      <c r="AH37" s="13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7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T36:X36"/>
    <mergeCell ref="K3:K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L3:L4"/>
    <mergeCell ref="M3:M4"/>
    <mergeCell ref="V3:V4"/>
    <mergeCell ref="T35:X35"/>
    <mergeCell ref="S3:S4"/>
    <mergeCell ref="Z3:Z4"/>
    <mergeCell ref="A2:A4"/>
    <mergeCell ref="N3:N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H45" sqref="H45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138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3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  <c r="AG2" s="7"/>
    </row>
    <row r="3" spans="1:33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84" t="s">
        <v>40</v>
      </c>
      <c r="AG3" s="8"/>
    </row>
    <row r="4" spans="1:33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84" t="s">
        <v>39</v>
      </c>
      <c r="AG4" s="8"/>
    </row>
    <row r="5" spans="1:33" s="5" customFormat="1" ht="20.100000000000001" customHeight="1" x14ac:dyDescent="0.2">
      <c r="A5" s="85" t="s">
        <v>47</v>
      </c>
      <c r="B5" s="14">
        <f>[1]Junho!$E$5</f>
        <v>76</v>
      </c>
      <c r="C5" s="14">
        <f>[1]Junho!$E$6</f>
        <v>84.25</v>
      </c>
      <c r="D5" s="14">
        <f>[1]Junho!$E$7</f>
        <v>79.666666666666671</v>
      </c>
      <c r="E5" s="14">
        <f>[1]Junho!$E$8</f>
        <v>76.416666666666671</v>
      </c>
      <c r="F5" s="14">
        <f>[1]Junho!$E$9</f>
        <v>80.916666666666671</v>
      </c>
      <c r="G5" s="14">
        <f>[1]Junho!$E$10</f>
        <v>81.875</v>
      </c>
      <c r="H5" s="14">
        <f>[1]Junho!$E$11</f>
        <v>77.083333333333329</v>
      </c>
      <c r="I5" s="14">
        <f>[1]Junho!$E$12</f>
        <v>66.833333333333329</v>
      </c>
      <c r="J5" s="14">
        <f>[1]Junho!$E$13</f>
        <v>82.416666666666671</v>
      </c>
      <c r="K5" s="14">
        <f>[1]Junho!$E$14</f>
        <v>75.913043478260875</v>
      </c>
      <c r="L5" s="14">
        <f>[1]Junho!$E$15</f>
        <v>76.391304347826093</v>
      </c>
      <c r="M5" s="14">
        <f>[1]Junho!$E$16</f>
        <v>85.625</v>
      </c>
      <c r="N5" s="14">
        <f>[1]Junho!$E$17</f>
        <v>83.041666666666671</v>
      </c>
      <c r="O5" s="14">
        <f>[1]Junho!$E$18</f>
        <v>80</v>
      </c>
      <c r="P5" s="14">
        <f>[1]Junho!$E$19</f>
        <v>82</v>
      </c>
      <c r="Q5" s="14">
        <f>[1]Junho!$E$20</f>
        <v>75.391304347826093</v>
      </c>
      <c r="R5" s="14">
        <f>[1]Junho!$E$21</f>
        <v>67.75</v>
      </c>
      <c r="S5" s="14">
        <f>[1]Junho!$E$22</f>
        <v>67.708333333333329</v>
      </c>
      <c r="T5" s="14">
        <f>[1]Junho!$E$23</f>
        <v>77.875</v>
      </c>
      <c r="U5" s="14">
        <f>[1]Junho!$E$24</f>
        <v>84.875</v>
      </c>
      <c r="V5" s="14">
        <f>[1]Junho!$E$25</f>
        <v>82.916666666666671</v>
      </c>
      <c r="W5" s="14">
        <f>[1]Junho!$E$26</f>
        <v>75.291666666666671</v>
      </c>
      <c r="X5" s="14">
        <f>[1]Junho!$E$27</f>
        <v>63.666666666666664</v>
      </c>
      <c r="Y5" s="14">
        <f>[1]Junho!$E$28</f>
        <v>66.666666666666671</v>
      </c>
      <c r="Z5" s="14">
        <f>[1]Junho!$E$29</f>
        <v>64.458333333333329</v>
      </c>
      <c r="AA5" s="14">
        <f>[1]Junho!$E$30</f>
        <v>63.75</v>
      </c>
      <c r="AB5" s="14">
        <f>[1]Junho!$E$31</f>
        <v>67.458333333333329</v>
      </c>
      <c r="AC5" s="14">
        <f>[1]Junho!$E$32</f>
        <v>61.208333333333336</v>
      </c>
      <c r="AD5" s="14">
        <f>[1]Junho!$E$33</f>
        <v>58.166666666666664</v>
      </c>
      <c r="AE5" s="14">
        <f>[1]Junho!$E$34</f>
        <v>62.958333333333336</v>
      </c>
      <c r="AF5" s="86">
        <f t="shared" ref="AF5:AF13" si="1">AVERAGE(B5:AE5)</f>
        <v>74.285688405797103</v>
      </c>
      <c r="AG5" s="8"/>
    </row>
    <row r="6" spans="1:33" ht="17.100000000000001" customHeight="1" x14ac:dyDescent="0.2">
      <c r="A6" s="85" t="s">
        <v>0</v>
      </c>
      <c r="B6" s="14">
        <f>[2]Junho!$E$5</f>
        <v>81.352941176470594</v>
      </c>
      <c r="C6" s="14">
        <f>[2]Junho!$E$6</f>
        <v>86.291666666666671</v>
      </c>
      <c r="D6" s="14">
        <f>[2]Junho!$E$7</f>
        <v>84.375</v>
      </c>
      <c r="E6" s="14">
        <f>[2]Junho!$E$8</f>
        <v>80.958333333333329</v>
      </c>
      <c r="F6" s="14">
        <f>[2]Junho!$E$9</f>
        <v>88.041666666666671</v>
      </c>
      <c r="G6" s="14">
        <f>[2]Junho!$E$10</f>
        <v>86.708333333333329</v>
      </c>
      <c r="H6" s="14">
        <f>[2]Junho!$E$11</f>
        <v>87.416666666666671</v>
      </c>
      <c r="I6" s="14">
        <f>[2]Junho!$E$12</f>
        <v>83</v>
      </c>
      <c r="J6" s="14">
        <f>[2]Junho!$E$13</f>
        <v>70.916666666666671</v>
      </c>
      <c r="K6" s="14">
        <f>[2]Junho!$E$14</f>
        <v>75.875</v>
      </c>
      <c r="L6" s="14">
        <f>[2]Junho!$E$15</f>
        <v>74.125</v>
      </c>
      <c r="M6" s="14">
        <f>[2]Junho!$E$16</f>
        <v>86.75</v>
      </c>
      <c r="N6" s="14">
        <f>[2]Junho!$E$17</f>
        <v>97.125</v>
      </c>
      <c r="O6" s="14">
        <f>[2]Junho!$E$18</f>
        <v>91.5</v>
      </c>
      <c r="P6" s="14">
        <f>[2]Junho!$E$19</f>
        <v>86.958333333333329</v>
      </c>
      <c r="Q6" s="14">
        <f>[2]Junho!$E$20</f>
        <v>79.208333333333329</v>
      </c>
      <c r="R6" s="14">
        <f>[2]Junho!$E$21</f>
        <v>72.083333333333329</v>
      </c>
      <c r="S6" s="14">
        <f>[2]Junho!$E$22</f>
        <v>68.416666666666671</v>
      </c>
      <c r="T6" s="14">
        <f>[2]Junho!$E$23</f>
        <v>85.75</v>
      </c>
      <c r="U6" s="14">
        <f>[2]Junho!$E$24</f>
        <v>83.416666666666671</v>
      </c>
      <c r="V6" s="14">
        <f>[2]Junho!$E$25</f>
        <v>87.041666666666671</v>
      </c>
      <c r="W6" s="14">
        <f>[2]Junho!$E$26</f>
        <v>83.083333333333329</v>
      </c>
      <c r="X6" s="14">
        <f>[2]Junho!$E$27</f>
        <v>75.875</v>
      </c>
      <c r="Y6" s="14">
        <f>[2]Junho!$E$28</f>
        <v>76.416666666666671</v>
      </c>
      <c r="Z6" s="14">
        <f>[2]Junho!$E$29</f>
        <v>71.5</v>
      </c>
      <c r="AA6" s="14">
        <f>[2]Junho!$E$30</f>
        <v>70.541666666666671</v>
      </c>
      <c r="AB6" s="14">
        <f>[2]Junho!$E$31</f>
        <v>70.416666666666671</v>
      </c>
      <c r="AC6" s="14">
        <f>[2]Junho!$E$32</f>
        <v>71.541666666666671</v>
      </c>
      <c r="AD6" s="14">
        <f>[2]Junho!$E$33</f>
        <v>75.208333333333329</v>
      </c>
      <c r="AE6" s="14">
        <f>[2]Junho!$E$34</f>
        <v>73.375</v>
      </c>
      <c r="AF6" s="87">
        <f t="shared" si="1"/>
        <v>80.175653594771219</v>
      </c>
    </row>
    <row r="7" spans="1:33" ht="17.100000000000001" customHeight="1" x14ac:dyDescent="0.2">
      <c r="A7" s="85" t="s">
        <v>1</v>
      </c>
      <c r="B7" s="14">
        <f>[3]Junho!$E$5</f>
        <v>72.230769230769226</v>
      </c>
      <c r="C7" s="14">
        <f>[3]Junho!$E$6</f>
        <v>69.384615384615387</v>
      </c>
      <c r="D7" s="14">
        <f>[3]Junho!$E$7</f>
        <v>58.166666666666664</v>
      </c>
      <c r="E7" s="14">
        <f>[3]Junho!$E$8</f>
        <v>65.25</v>
      </c>
      <c r="F7" s="14">
        <f>[3]Junho!$E$9</f>
        <v>72.36363636363636</v>
      </c>
      <c r="G7" s="14">
        <f>[3]Junho!$E$10</f>
        <v>74.222222222222229</v>
      </c>
      <c r="H7" s="14">
        <f>[3]Junho!$E$11</f>
        <v>67.090909090909093</v>
      </c>
      <c r="I7" s="14">
        <f>[3]Junho!$E$12</f>
        <v>62.81818181818182</v>
      </c>
      <c r="J7" s="14">
        <f>[3]Junho!$E$13</f>
        <v>84.2</v>
      </c>
      <c r="K7" s="14">
        <f>[3]Junho!$E$14</f>
        <v>58.833333333333336</v>
      </c>
      <c r="L7" s="14">
        <f>[3]Junho!$E$15</f>
        <v>76.454545454545453</v>
      </c>
      <c r="M7" s="14">
        <f>[3]Junho!$E$16</f>
        <v>90.625</v>
      </c>
      <c r="N7" s="14">
        <f>[3]Junho!$E$17</f>
        <v>71.75</v>
      </c>
      <c r="O7" s="14">
        <f>[3]Junho!$E$18</f>
        <v>66.5</v>
      </c>
      <c r="P7" s="14">
        <f>[3]Junho!$E$19</f>
        <v>59</v>
      </c>
      <c r="Q7" s="14">
        <f>[3]Junho!$E$20</f>
        <v>47.571428571428569</v>
      </c>
      <c r="R7" s="14">
        <f>[3]Junho!$E$21</f>
        <v>46.666666666666664</v>
      </c>
      <c r="S7" s="14">
        <f>[3]Junho!$E$22</f>
        <v>51.777777777777779</v>
      </c>
      <c r="T7" s="14" t="str">
        <f>[3]Junho!$E$23</f>
        <v>*</v>
      </c>
      <c r="U7" s="14">
        <f>[3]Junho!$E$24</f>
        <v>64.555555555555557</v>
      </c>
      <c r="V7" s="14">
        <f>[3]Junho!$E$25</f>
        <v>69.5</v>
      </c>
      <c r="W7" s="14">
        <f>[3]Junho!$E$26</f>
        <v>59.5</v>
      </c>
      <c r="X7" s="14">
        <f>[3]Junho!$E$27</f>
        <v>37.555555555555557</v>
      </c>
      <c r="Y7" s="14">
        <f>[3]Junho!$E$28</f>
        <v>46.111111111111114</v>
      </c>
      <c r="Z7" s="14">
        <f>[3]Junho!$E$29</f>
        <v>36.444444444444443</v>
      </c>
      <c r="AA7" s="14">
        <f>[3]Junho!$E$30</f>
        <v>35</v>
      </c>
      <c r="AB7" s="14">
        <f>[3]Junho!$E$31</f>
        <v>48.166666666666664</v>
      </c>
      <c r="AC7" s="14">
        <f>[3]Junho!$E$32</f>
        <v>63.75</v>
      </c>
      <c r="AD7" s="14">
        <f>[3]Junho!$E$33</f>
        <v>50.222222222222221</v>
      </c>
      <c r="AE7" s="14">
        <f>[3]Junho!$E$34</f>
        <v>45.666666666666664</v>
      </c>
      <c r="AF7" s="87">
        <f t="shared" si="1"/>
        <v>60.392343958723288</v>
      </c>
    </row>
    <row r="8" spans="1:33" ht="17.100000000000001" customHeight="1" x14ac:dyDescent="0.2">
      <c r="A8" s="85" t="s">
        <v>55</v>
      </c>
      <c r="B8" s="14">
        <f>[4]Junho!$E$5</f>
        <v>79.541666666666671</v>
      </c>
      <c r="C8" s="14">
        <f>[4]Junho!$E$6</f>
        <v>72.625</v>
      </c>
      <c r="D8" s="14">
        <f>[4]Junho!$E$7</f>
        <v>71.416666666666671</v>
      </c>
      <c r="E8" s="14">
        <f>[4]Junho!$E$8</f>
        <v>64.75</v>
      </c>
      <c r="F8" s="14">
        <f>[4]Junho!$E$9</f>
        <v>74.782608695652172</v>
      </c>
      <c r="G8" s="14">
        <f>[4]Junho!$E$10</f>
        <v>72.142857142857139</v>
      </c>
      <c r="H8" s="14">
        <f>[4]Junho!$E$11</f>
        <v>74.45</v>
      </c>
      <c r="I8" s="14">
        <f>[4]Junho!$E$12</f>
        <v>61.375</v>
      </c>
      <c r="J8" s="14">
        <f>[4]Junho!$E$13</f>
        <v>84.095238095238102</v>
      </c>
      <c r="K8" s="14">
        <f>[4]Junho!$E$14</f>
        <v>63.208333333333336</v>
      </c>
      <c r="L8" s="14">
        <f>[4]Junho!$E$15</f>
        <v>59.916666666666664</v>
      </c>
      <c r="M8" s="14">
        <f>[4]Junho!$E$16</f>
        <v>81.666666666666671</v>
      </c>
      <c r="N8" s="14">
        <f>[4]Junho!$E$17</f>
        <v>97.8</v>
      </c>
      <c r="O8" s="14">
        <f>[4]Junho!$E$18</f>
        <v>76.538461538461533</v>
      </c>
      <c r="P8" s="14">
        <f>[4]Junho!$E$19</f>
        <v>80</v>
      </c>
      <c r="Q8" s="14">
        <f>[4]Junho!$E$20</f>
        <v>76.375</v>
      </c>
      <c r="R8" s="14">
        <f>[4]Junho!$E$21</f>
        <v>61.958333333333336</v>
      </c>
      <c r="S8" s="14">
        <f>[4]Junho!$E$22</f>
        <v>53.5</v>
      </c>
      <c r="T8" s="14">
        <f>[4]Junho!$E$23</f>
        <v>69.375</v>
      </c>
      <c r="U8" s="14">
        <f>[4]Junho!$E$24</f>
        <v>91.125</v>
      </c>
      <c r="V8" s="14">
        <f>[4]Junho!$E$25</f>
        <v>79.416666666666671</v>
      </c>
      <c r="W8" s="14">
        <f>[4]Junho!$E$26</f>
        <v>75.458333333333329</v>
      </c>
      <c r="X8" s="14">
        <f>[4]Junho!$E$27</f>
        <v>61.083333333333336</v>
      </c>
      <c r="Y8" s="14">
        <f>[4]Junho!$E$28</f>
        <v>62.041666666666664</v>
      </c>
      <c r="Z8" s="14">
        <f>[4]Junho!$E$29</f>
        <v>60.916666666666664</v>
      </c>
      <c r="AA8" s="14">
        <f>[4]Junho!$E$30</f>
        <v>59.083333333333336</v>
      </c>
      <c r="AB8" s="14">
        <f>[4]Junho!$E$31</f>
        <v>59.333333333333336</v>
      </c>
      <c r="AC8" s="14">
        <f>[4]Junho!$E$32</f>
        <v>57.375</v>
      </c>
      <c r="AD8" s="14">
        <f>[4]Junho!$E$33</f>
        <v>55.458333333333336</v>
      </c>
      <c r="AE8" s="14">
        <f>[4]Junho!$E$34</f>
        <v>58</v>
      </c>
      <c r="AF8" s="87">
        <f t="shared" ref="AF8" si="2">AVERAGE(B8:AE8)</f>
        <v>69.826972182406948</v>
      </c>
    </row>
    <row r="9" spans="1:33" ht="17.100000000000001" customHeight="1" x14ac:dyDescent="0.2">
      <c r="A9" s="85" t="s">
        <v>48</v>
      </c>
      <c r="B9" s="14" t="str">
        <f>[5]Junho!$E$5</f>
        <v>*</v>
      </c>
      <c r="C9" s="14" t="str">
        <f>[5]Junho!$E$6</f>
        <v>*</v>
      </c>
      <c r="D9" s="14" t="str">
        <f>[5]Junho!$E$7</f>
        <v>*</v>
      </c>
      <c r="E9" s="14" t="str">
        <f>[5]Junho!$E$8</f>
        <v>*</v>
      </c>
      <c r="F9" s="14" t="str">
        <f>[5]Junho!$E$9</f>
        <v>*</v>
      </c>
      <c r="G9" s="14" t="str">
        <f>[5]Junho!$E$10</f>
        <v>*</v>
      </c>
      <c r="H9" s="14" t="str">
        <f>[5]Junho!$E$11</f>
        <v>*</v>
      </c>
      <c r="I9" s="14" t="str">
        <f>[5]Junho!$E$12</f>
        <v>*</v>
      </c>
      <c r="J9" s="14" t="str">
        <f>[5]Junho!$E$13</f>
        <v>*</v>
      </c>
      <c r="K9" s="14" t="str">
        <f>[5]Junho!$E$14</f>
        <v>*</v>
      </c>
      <c r="L9" s="14" t="str">
        <f>[5]Junho!$E$15</f>
        <v>*</v>
      </c>
      <c r="M9" s="14" t="str">
        <f>[5]Junho!$E$16</f>
        <v>*</v>
      </c>
      <c r="N9" s="14">
        <f>[5]Junho!$E$17</f>
        <v>33.200000000000003</v>
      </c>
      <c r="O9" s="14" t="str">
        <f>[5]Junho!$E$18</f>
        <v>*</v>
      </c>
      <c r="P9" s="14" t="str">
        <f>[5]Junho!$E$19</f>
        <v>*</v>
      </c>
      <c r="Q9" s="14" t="str">
        <f>[5]Junho!$E$20</f>
        <v>*</v>
      </c>
      <c r="R9" s="14" t="str">
        <f>[5]Junho!$E$21</f>
        <v>*</v>
      </c>
      <c r="S9" s="14" t="str">
        <f>[5]Junho!$E$22</f>
        <v>*</v>
      </c>
      <c r="T9" s="14" t="str">
        <f>[5]Junho!$E$23</f>
        <v>*</v>
      </c>
      <c r="U9" s="14" t="str">
        <f>[5]Junho!$E$24</f>
        <v>*</v>
      </c>
      <c r="V9" s="14" t="str">
        <f>[5]Junho!$E$25</f>
        <v>*</v>
      </c>
      <c r="W9" s="14" t="str">
        <f>[5]Junho!$E$26</f>
        <v>*</v>
      </c>
      <c r="X9" s="14" t="str">
        <f>[5]Junho!$E$27</f>
        <v>*</v>
      </c>
      <c r="Y9" s="14" t="str">
        <f>[5]Junho!$E$28</f>
        <v>*</v>
      </c>
      <c r="Z9" s="14" t="str">
        <f>[5]Junho!$E$29</f>
        <v>*</v>
      </c>
      <c r="AA9" s="14" t="str">
        <f>[5]Junho!$E$30</f>
        <v>*</v>
      </c>
      <c r="AB9" s="14" t="str">
        <f>[5]Junho!$E$31</f>
        <v>*</v>
      </c>
      <c r="AC9" s="14" t="str">
        <f>[5]Junho!$E$32</f>
        <v>*</v>
      </c>
      <c r="AD9" s="14" t="str">
        <f>[5]Junho!$E$33</f>
        <v>*</v>
      </c>
      <c r="AE9" s="14" t="str">
        <f>[5]Junho!$E$34</f>
        <v>*</v>
      </c>
      <c r="AF9" s="87" t="s">
        <v>135</v>
      </c>
    </row>
    <row r="10" spans="1:33" ht="17.100000000000001" customHeight="1" x14ac:dyDescent="0.2">
      <c r="A10" s="85" t="s">
        <v>2</v>
      </c>
      <c r="B10" s="14">
        <f>[6]Junho!$E$5</f>
        <v>83.666666666666671</v>
      </c>
      <c r="C10" s="14">
        <f>[6]Junho!$E$6</f>
        <v>78.791666666666671</v>
      </c>
      <c r="D10" s="14">
        <f>[6]Junho!$E$7</f>
        <v>67.25</v>
      </c>
      <c r="E10" s="14">
        <f>[6]Junho!$E$8</f>
        <v>69.625</v>
      </c>
      <c r="F10" s="14">
        <f>[6]Junho!$E$9</f>
        <v>81.541666666666671</v>
      </c>
      <c r="G10" s="14">
        <f>[6]Junho!$E$10</f>
        <v>82.916666666666671</v>
      </c>
      <c r="H10" s="14">
        <f>[6]Junho!$E$11</f>
        <v>79.25</v>
      </c>
      <c r="I10" s="14">
        <f>[6]Junho!$E$12</f>
        <v>66.458333333333329</v>
      </c>
      <c r="J10" s="14">
        <f>[6]Junho!$E$13</f>
        <v>85.666666666666671</v>
      </c>
      <c r="K10" s="14">
        <f>[6]Junho!$E$14</f>
        <v>66.956521739130437</v>
      </c>
      <c r="L10" s="14">
        <f>[6]Junho!$E$15</f>
        <v>65.173913043478265</v>
      </c>
      <c r="M10" s="14">
        <f>[6]Junho!$E$16</f>
        <v>82.708333333333329</v>
      </c>
      <c r="N10" s="14">
        <f>[6]Junho!$E$17</f>
        <v>79.75</v>
      </c>
      <c r="O10" s="14">
        <f>[6]Junho!$E$18</f>
        <v>78</v>
      </c>
      <c r="P10" s="14">
        <f>[6]Junho!$E$19</f>
        <v>73.041666666666671</v>
      </c>
      <c r="Q10" s="14">
        <f>[6]Junho!$E$20</f>
        <v>64.166666666666671</v>
      </c>
      <c r="R10" s="14">
        <f>[6]Junho!$E$21</f>
        <v>58.208333333333336</v>
      </c>
      <c r="S10" s="14">
        <f>[6]Junho!$E$22</f>
        <v>55.458333333333336</v>
      </c>
      <c r="T10" s="14">
        <f>[6]Junho!$E$23</f>
        <v>86.541666666666671</v>
      </c>
      <c r="U10" s="14">
        <f>[6]Junho!$E$24</f>
        <v>85.708333333333329</v>
      </c>
      <c r="V10" s="14">
        <f>[6]Junho!$E$25</f>
        <v>78.5</v>
      </c>
      <c r="W10" s="14">
        <f>[6]Junho!$E$26</f>
        <v>63.541666666666664</v>
      </c>
      <c r="X10" s="14">
        <f>[6]Junho!$E$27</f>
        <v>52.333333333333336</v>
      </c>
      <c r="Y10" s="14">
        <f>[6]Junho!$E$28</f>
        <v>55.583333333333336</v>
      </c>
      <c r="Z10" s="14">
        <f>[6]Junho!$E$29</f>
        <v>52.875</v>
      </c>
      <c r="AA10" s="14">
        <f>[6]Junho!$E$30</f>
        <v>48.875</v>
      </c>
      <c r="AB10" s="14">
        <f>[6]Junho!$E$31</f>
        <v>52.583333333333336</v>
      </c>
      <c r="AC10" s="14">
        <f>[6]Junho!$E$32</f>
        <v>52.541666666666664</v>
      </c>
      <c r="AD10" s="14">
        <f>[6]Junho!$E$33</f>
        <v>45.375</v>
      </c>
      <c r="AE10" s="14">
        <f>[6]Junho!$E$34</f>
        <v>49.916666666666664</v>
      </c>
      <c r="AF10" s="87">
        <f t="shared" si="1"/>
        <v>68.100181159420302</v>
      </c>
    </row>
    <row r="11" spans="1:33" ht="17.100000000000001" customHeight="1" x14ac:dyDescent="0.2">
      <c r="A11" s="85" t="s">
        <v>3</v>
      </c>
      <c r="B11" s="14">
        <f>[7]Junho!$E$5</f>
        <v>78.666666666666671</v>
      </c>
      <c r="C11" s="14">
        <f>[7]Junho!$E$6</f>
        <v>77.458333333333329</v>
      </c>
      <c r="D11" s="14">
        <f>[7]Junho!$E$7</f>
        <v>73.458333333333329</v>
      </c>
      <c r="E11" s="14">
        <f>[7]Junho!$E$8</f>
        <v>70.708333333333329</v>
      </c>
      <c r="F11" s="14">
        <f>[7]Junho!$E$9</f>
        <v>68.125</v>
      </c>
      <c r="G11" s="14">
        <f>[7]Junho!$E$10</f>
        <v>68.666666666666671</v>
      </c>
      <c r="H11" s="14">
        <f>[7]Junho!$E$11</f>
        <v>67.041666666666671</v>
      </c>
      <c r="I11" s="14">
        <f>[7]Junho!$E$12</f>
        <v>63.958333333333336</v>
      </c>
      <c r="J11" s="14">
        <f>[7]Junho!$E$13</f>
        <v>80.047619047619051</v>
      </c>
      <c r="K11" s="14">
        <f>[7]Junho!$E$14</f>
        <v>49.615384615384613</v>
      </c>
      <c r="L11" s="14">
        <f>[7]Junho!$E$15</f>
        <v>67.833333333333329</v>
      </c>
      <c r="M11" s="14">
        <f>[7]Junho!$E$16</f>
        <v>72.833333333333329</v>
      </c>
      <c r="N11" s="14">
        <f>[7]Junho!$E$17</f>
        <v>68.714285714285708</v>
      </c>
      <c r="O11" s="14">
        <f>[7]Junho!$E$18</f>
        <v>71.958333333333329</v>
      </c>
      <c r="P11" s="14">
        <f>[7]Junho!$E$19</f>
        <v>70.583333333333329</v>
      </c>
      <c r="Q11" s="14">
        <f>[7]Junho!$E$20</f>
        <v>66.708333333333329</v>
      </c>
      <c r="R11" s="14">
        <f>[7]Junho!$E$21</f>
        <v>62.25</v>
      </c>
      <c r="S11" s="14">
        <f>[7]Junho!$E$22</f>
        <v>59.25</v>
      </c>
      <c r="T11" s="14">
        <f>[7]Junho!$E$23</f>
        <v>56.791666666666664</v>
      </c>
      <c r="U11" s="14">
        <f>[7]Junho!$E$24</f>
        <v>73</v>
      </c>
      <c r="V11" s="14">
        <f>[7]Junho!$E$25</f>
        <v>75.333333333333329</v>
      </c>
      <c r="W11" s="14">
        <f>[7]Junho!$E$26</f>
        <v>63.375</v>
      </c>
      <c r="X11" s="14">
        <f>[7]Junho!$E$27</f>
        <v>56.333333333333336</v>
      </c>
      <c r="Y11" s="14">
        <f>[7]Junho!$E$28</f>
        <v>63.708333333333336</v>
      </c>
      <c r="Z11" s="14">
        <f>[7]Junho!$E$29</f>
        <v>60.458333333333336</v>
      </c>
      <c r="AA11" s="14">
        <f>[7]Junho!$E$30</f>
        <v>60.041666666666664</v>
      </c>
      <c r="AB11" s="14">
        <f>[7]Junho!$E$31</f>
        <v>60.708333333333336</v>
      </c>
      <c r="AC11" s="14">
        <f>[7]Junho!$E$32</f>
        <v>56.75</v>
      </c>
      <c r="AD11" s="14">
        <f>[7]Junho!$E$33</f>
        <v>57.416666666666664</v>
      </c>
      <c r="AE11" s="14">
        <f>[7]Junho!$E$34</f>
        <v>61.166666666666664</v>
      </c>
      <c r="AF11" s="87">
        <f t="shared" si="1"/>
        <v>66.098687423687423</v>
      </c>
    </row>
    <row r="12" spans="1:33" ht="17.100000000000001" customHeight="1" x14ac:dyDescent="0.2">
      <c r="A12" s="85" t="s">
        <v>4</v>
      </c>
      <c r="B12" s="14">
        <f>[8]Junho!$E$5</f>
        <v>83.625</v>
      </c>
      <c r="C12" s="14">
        <f>[8]Junho!$E$6</f>
        <v>80.291666666666671</v>
      </c>
      <c r="D12" s="14">
        <f>[8]Junho!$E$7</f>
        <v>73.041666666666671</v>
      </c>
      <c r="E12" s="14">
        <f>[8]Junho!$E$8</f>
        <v>65.666666666666671</v>
      </c>
      <c r="F12" s="14">
        <f>[8]Junho!$E$9</f>
        <v>62.541666666666664</v>
      </c>
      <c r="G12" s="14">
        <f>[8]Junho!$E$10</f>
        <v>61.166666666666664</v>
      </c>
      <c r="H12" s="14">
        <f>[8]Junho!$E$11</f>
        <v>59.958333333333336</v>
      </c>
      <c r="I12" s="14">
        <f>[8]Junho!$E$12</f>
        <v>59.291666666666664</v>
      </c>
      <c r="J12" s="14">
        <f>[8]Junho!$E$13</f>
        <v>85.666666666666671</v>
      </c>
      <c r="K12" s="14">
        <f>[8]Junho!$E$14</f>
        <v>71.125</v>
      </c>
      <c r="L12" s="14">
        <f>[8]Junho!$E$15</f>
        <v>56.875</v>
      </c>
      <c r="M12" s="14">
        <f>[8]Junho!$E$16</f>
        <v>74.166666666666671</v>
      </c>
      <c r="N12" s="14">
        <f>[8]Junho!$E$17</f>
        <v>70.833333333333329</v>
      </c>
      <c r="O12" s="14">
        <f>[8]Junho!$E$18</f>
        <v>73.291666666666671</v>
      </c>
      <c r="P12" s="14">
        <f>[8]Junho!$E$19</f>
        <v>68.291666666666671</v>
      </c>
      <c r="Q12" s="14">
        <f>[8]Junho!$E$20</f>
        <v>58.5</v>
      </c>
      <c r="R12" s="14">
        <f>[8]Junho!$E$21</f>
        <v>49.916666666666664</v>
      </c>
      <c r="S12" s="14">
        <f>[8]Junho!$E$22</f>
        <v>45.541666666666664</v>
      </c>
      <c r="T12" s="14">
        <f>[8]Junho!$E$23</f>
        <v>50.041666666666664</v>
      </c>
      <c r="U12" s="14">
        <f>[8]Junho!$E$24</f>
        <v>80.375</v>
      </c>
      <c r="V12" s="14">
        <f>[8]Junho!$E$25</f>
        <v>71.166666666666671</v>
      </c>
      <c r="W12" s="14">
        <f>[8]Junho!$E$26</f>
        <v>54.958333333333336</v>
      </c>
      <c r="X12" s="14">
        <f>[8]Junho!$E$27</f>
        <v>57.521739130434781</v>
      </c>
      <c r="Y12" s="14" t="str">
        <f>[8]Junho!$E$28</f>
        <v>*</v>
      </c>
      <c r="Z12" s="14" t="str">
        <f>[8]Junho!$E$29</f>
        <v>*</v>
      </c>
      <c r="AA12" s="14" t="str">
        <f>[8]Junho!$E$30</f>
        <v>*</v>
      </c>
      <c r="AB12" s="14" t="str">
        <f>[8]Junho!$E$31</f>
        <v>*</v>
      </c>
      <c r="AC12" s="14" t="str">
        <f>[8]Junho!$E$32</f>
        <v>*</v>
      </c>
      <c r="AD12" s="14" t="str">
        <f>[8]Junho!$E$33</f>
        <v>*</v>
      </c>
      <c r="AE12" s="14" t="str">
        <f>[8]Junho!$E$34</f>
        <v>*</v>
      </c>
      <c r="AF12" s="87">
        <f t="shared" si="1"/>
        <v>65.819785759294277</v>
      </c>
    </row>
    <row r="13" spans="1:33" ht="17.100000000000001" customHeight="1" x14ac:dyDescent="0.2">
      <c r="A13" s="85" t="s">
        <v>5</v>
      </c>
      <c r="B13" s="14">
        <f>[9]Junho!$E$5</f>
        <v>73.458333333333329</v>
      </c>
      <c r="C13" s="14">
        <f>[9]Junho!$E$6</f>
        <v>72.083333333333329</v>
      </c>
      <c r="D13" s="14">
        <f>[9]Junho!$E$7</f>
        <v>68.083333333333329</v>
      </c>
      <c r="E13" s="14">
        <f>[9]Junho!$E$8</f>
        <v>72.5</v>
      </c>
      <c r="F13" s="14">
        <f>[9]Junho!$E$9</f>
        <v>73.708333333333329</v>
      </c>
      <c r="G13" s="14">
        <f>[9]Junho!$E$10</f>
        <v>78.666666666666671</v>
      </c>
      <c r="H13" s="14">
        <f>[9]Junho!$E$11</f>
        <v>83.75</v>
      </c>
      <c r="I13" s="14">
        <f>[9]Junho!$E$12</f>
        <v>70.041666666666671</v>
      </c>
      <c r="J13" s="14">
        <f>[9]Junho!$E$13</f>
        <v>76.958333333333329</v>
      </c>
      <c r="K13" s="14">
        <f>[9]Junho!$E$14</f>
        <v>57.625</v>
      </c>
      <c r="L13" s="14">
        <f>[9]Junho!$E$15</f>
        <v>66.875</v>
      </c>
      <c r="M13" s="14">
        <f>[9]Junho!$E$16</f>
        <v>83</v>
      </c>
      <c r="N13" s="14">
        <f>[9]Junho!$E$17</f>
        <v>83.708333333333329</v>
      </c>
      <c r="O13" s="14">
        <f>[9]Junho!$E$18</f>
        <v>75.666666666666671</v>
      </c>
      <c r="P13" s="14">
        <f>[9]Junho!$E$19</f>
        <v>70.958333333333329</v>
      </c>
      <c r="Q13" s="14">
        <f>[9]Junho!$E$20</f>
        <v>70.291666666666671</v>
      </c>
      <c r="R13" s="14">
        <f>[9]Junho!$E$21</f>
        <v>69.458333333333329</v>
      </c>
      <c r="S13" s="14">
        <f>[9]Junho!$E$22</f>
        <v>64.291666666666671</v>
      </c>
      <c r="T13" s="14">
        <f>[9]Junho!$E$23</f>
        <v>75.791666666666671</v>
      </c>
      <c r="U13" s="14">
        <f>[9]Junho!$E$24</f>
        <v>69.833333333333329</v>
      </c>
      <c r="V13" s="14">
        <f>[9]Junho!$E$25</f>
        <v>75.958333333333329</v>
      </c>
      <c r="W13" s="14">
        <f>[9]Junho!$E$26</f>
        <v>70.166666666666671</v>
      </c>
      <c r="X13" s="14">
        <f>[9]Junho!$E$27</f>
        <v>56.416666666666664</v>
      </c>
      <c r="Y13" s="14">
        <f>[9]Junho!$E$28</f>
        <v>56.833333333333336</v>
      </c>
      <c r="Z13" s="14">
        <f>[9]Junho!$E$29</f>
        <v>60.416666666666664</v>
      </c>
      <c r="AA13" s="14">
        <f>[9]Junho!$E$30</f>
        <v>56.458333333333336</v>
      </c>
      <c r="AB13" s="14">
        <f>[9]Junho!$E$31</f>
        <v>55.916666666666664</v>
      </c>
      <c r="AC13" s="14">
        <f>[9]Junho!$E$32</f>
        <v>53.625</v>
      </c>
      <c r="AD13" s="14">
        <f>[9]Junho!$E$33</f>
        <v>63.458333333333336</v>
      </c>
      <c r="AE13" s="14">
        <f>[9]Junho!$E$34</f>
        <v>69.25</v>
      </c>
      <c r="AF13" s="87">
        <f t="shared" si="1"/>
        <v>69.174999999999997</v>
      </c>
    </row>
    <row r="14" spans="1:33" ht="17.100000000000001" customHeight="1" x14ac:dyDescent="0.2">
      <c r="A14" s="85" t="s">
        <v>50</v>
      </c>
      <c r="B14" s="14">
        <f>[10]Junho!$E$5</f>
        <v>87.833333333333329</v>
      </c>
      <c r="C14" s="14">
        <f>[10]Junho!$E$6</f>
        <v>81.791666666666671</v>
      </c>
      <c r="D14" s="14">
        <f>[10]Junho!$E$7</f>
        <v>73.666666666666671</v>
      </c>
      <c r="E14" s="14">
        <f>[10]Junho!$E$8</f>
        <v>68.208333333333329</v>
      </c>
      <c r="F14" s="14">
        <f>[10]Junho!$E$9</f>
        <v>68.708333333333329</v>
      </c>
      <c r="G14" s="14">
        <f>[10]Junho!$E$10</f>
        <v>68.083333333333329</v>
      </c>
      <c r="H14" s="14">
        <f>[10]Junho!$E$11</f>
        <v>66.291666666666671</v>
      </c>
      <c r="I14" s="14">
        <f>[10]Junho!$E$12</f>
        <v>65.791666666666671</v>
      </c>
      <c r="J14" s="14">
        <f>[10]Junho!$E$13</f>
        <v>88.333333333333329</v>
      </c>
      <c r="K14" s="14">
        <f>[10]Junho!$E$14</f>
        <v>70.416666666666671</v>
      </c>
      <c r="L14" s="14">
        <f>[10]Junho!$E$15</f>
        <v>62.958333333333336</v>
      </c>
      <c r="M14" s="14">
        <f>[10]Junho!$E$16</f>
        <v>86.083333333333329</v>
      </c>
      <c r="N14" s="14">
        <f>[10]Junho!$E$17</f>
        <v>74.166666666666671</v>
      </c>
      <c r="O14" s="14">
        <f>[10]Junho!$E$18</f>
        <v>73.375</v>
      </c>
      <c r="P14" s="14">
        <f>[10]Junho!$E$19</f>
        <v>66.958333333333329</v>
      </c>
      <c r="Q14" s="14">
        <f>[10]Junho!$E$20</f>
        <v>63.625</v>
      </c>
      <c r="R14" s="14">
        <f>[10]Junho!$E$21</f>
        <v>59</v>
      </c>
      <c r="S14" s="14">
        <f>[10]Junho!$E$22</f>
        <v>51.375</v>
      </c>
      <c r="T14" s="14">
        <f>[10]Junho!$E$23</f>
        <v>59.75</v>
      </c>
      <c r="U14" s="14">
        <f>[10]Junho!$E$24</f>
        <v>84.583333333333329</v>
      </c>
      <c r="V14" s="14">
        <f>[10]Junho!$E$25</f>
        <v>68.166666666666671</v>
      </c>
      <c r="W14" s="14">
        <f>[10]Junho!$E$26</f>
        <v>54.083333333333336</v>
      </c>
      <c r="X14" s="14">
        <f>[10]Junho!$E$27</f>
        <v>56.291666666666664</v>
      </c>
      <c r="Y14" s="14">
        <f>[10]Junho!$E$28</f>
        <v>56.083333333333336</v>
      </c>
      <c r="Z14" s="14">
        <f>[10]Junho!$E$29</f>
        <v>52.916666666666664</v>
      </c>
      <c r="AA14" s="14">
        <f>[10]Junho!$E$30</f>
        <v>53.833333333333336</v>
      </c>
      <c r="AB14" s="14">
        <f>[10]Junho!$E$31</f>
        <v>59.166666666666664</v>
      </c>
      <c r="AC14" s="14">
        <f>[10]Junho!$E$32</f>
        <v>53</v>
      </c>
      <c r="AD14" s="14">
        <f>[10]Junho!$E$33</f>
        <v>49.125</v>
      </c>
      <c r="AE14" s="14">
        <f>[10]Junho!$E$34</f>
        <v>51.083333333333336</v>
      </c>
      <c r="AF14" s="87">
        <f>AVERAGE(B14:AE14)</f>
        <v>65.824999999999989</v>
      </c>
    </row>
    <row r="15" spans="1:33" ht="17.100000000000001" customHeight="1" x14ac:dyDescent="0.2">
      <c r="A15" s="85" t="s">
        <v>6</v>
      </c>
      <c r="B15" s="14">
        <f>[11]Junho!$E$5</f>
        <v>77.791666666666671</v>
      </c>
      <c r="C15" s="14">
        <f>[11]Junho!$E$6</f>
        <v>80.125</v>
      </c>
      <c r="D15" s="14">
        <f>[11]Junho!$E$7</f>
        <v>78.833333333333329</v>
      </c>
      <c r="E15" s="14">
        <f>[11]Junho!$E$8</f>
        <v>80.041666666666671</v>
      </c>
      <c r="F15" s="14">
        <f>[11]Junho!$E$9</f>
        <v>79.916666666666671</v>
      </c>
      <c r="G15" s="14">
        <f>[11]Junho!$E$10</f>
        <v>79.208333333333329</v>
      </c>
      <c r="H15" s="14">
        <f>[11]Junho!$E$11</f>
        <v>77.708333333333329</v>
      </c>
      <c r="I15" s="14">
        <f>[11]Junho!$E$12</f>
        <v>76.5</v>
      </c>
      <c r="J15" s="14">
        <f>[11]Junho!$E$13</f>
        <v>90.083333333333329</v>
      </c>
      <c r="K15" s="14">
        <f>[11]Junho!$E$14</f>
        <v>75.166666666666671</v>
      </c>
      <c r="L15" s="14">
        <f>[11]Junho!$E$15</f>
        <v>77.708333333333329</v>
      </c>
      <c r="M15" s="14">
        <f>[11]Junho!$E$16</f>
        <v>86.208333333333329</v>
      </c>
      <c r="N15" s="14">
        <f>[11]Junho!$E$17</f>
        <v>82.708333333333329</v>
      </c>
      <c r="O15" s="14">
        <f>[11]Junho!$E$18</f>
        <v>82.458333333333329</v>
      </c>
      <c r="P15" s="14">
        <f>[11]Junho!$E$19</f>
        <v>78.708333333333329</v>
      </c>
      <c r="Q15" s="14">
        <f>[11]Junho!$E$20</f>
        <v>77.25</v>
      </c>
      <c r="R15" s="14">
        <f>[11]Junho!$E$21</f>
        <v>73.666666666666671</v>
      </c>
      <c r="S15" s="14">
        <f>[11]Junho!$E$22</f>
        <v>73.916666666666671</v>
      </c>
      <c r="T15" s="14">
        <f>[11]Junho!$E$23</f>
        <v>88.166666666666671</v>
      </c>
      <c r="U15" s="14">
        <f>[11]Junho!$E$24</f>
        <v>87.333333333333329</v>
      </c>
      <c r="V15" s="14">
        <f>[11]Junho!$E$25</f>
        <v>78.541666666666671</v>
      </c>
      <c r="W15" s="14">
        <f>[11]Junho!$E$26</f>
        <v>69.541666666666671</v>
      </c>
      <c r="X15" s="14">
        <f>[11]Junho!$E$27</f>
        <v>69.791666666666671</v>
      </c>
      <c r="Y15" s="14">
        <f>[11]Junho!$E$28</f>
        <v>71.958333333333329</v>
      </c>
      <c r="Z15" s="14">
        <f>[11]Junho!$E$29</f>
        <v>66.125</v>
      </c>
      <c r="AA15" s="14">
        <f>[11]Junho!$E$30</f>
        <v>66.875</v>
      </c>
      <c r="AB15" s="14">
        <f>[11]Junho!$E$31</f>
        <v>73.791666666666671</v>
      </c>
      <c r="AC15" s="14">
        <f>[11]Junho!$E$32</f>
        <v>71.916666666666671</v>
      </c>
      <c r="AD15" s="14">
        <f>[11]Junho!$E$33</f>
        <v>65.083333333333329</v>
      </c>
      <c r="AE15" s="14">
        <f>[11]Junho!$E$34</f>
        <v>65.208333333333329</v>
      </c>
      <c r="AF15" s="87">
        <f t="shared" ref="AF15:AF32" si="3">AVERAGE(B15:AE15)</f>
        <v>76.744444444444454</v>
      </c>
    </row>
    <row r="16" spans="1:33" ht="17.100000000000001" customHeight="1" x14ac:dyDescent="0.2">
      <c r="A16" s="85" t="s">
        <v>7</v>
      </c>
      <c r="B16" s="14">
        <f>[12]Junho!$E$5</f>
        <v>82.333333333333329</v>
      </c>
      <c r="C16" s="14">
        <f>[12]Junho!$E$6</f>
        <v>91.958333333333329</v>
      </c>
      <c r="D16" s="14">
        <f>[12]Junho!$E$7</f>
        <v>78.375</v>
      </c>
      <c r="E16" s="14">
        <f>[12]Junho!$E$8</f>
        <v>78.75</v>
      </c>
      <c r="F16" s="14">
        <f>[12]Junho!$E$9</f>
        <v>81.25</v>
      </c>
      <c r="G16" s="14">
        <f>[12]Junho!$E$10</f>
        <v>88</v>
      </c>
      <c r="H16" s="14">
        <f>[12]Junho!$E$11</f>
        <v>88.833333333333329</v>
      </c>
      <c r="I16" s="14">
        <f>[12]Junho!$E$12</f>
        <v>84.833333333333329</v>
      </c>
      <c r="J16" s="14">
        <f>[12]Junho!$E$13</f>
        <v>75.75</v>
      </c>
      <c r="K16" s="14">
        <f>[12]Junho!$E$14</f>
        <v>72.458333333333329</v>
      </c>
      <c r="L16" s="14">
        <f>[12]Junho!$E$15</f>
        <v>65.375</v>
      </c>
      <c r="M16" s="14">
        <f>[12]Junho!$E$16</f>
        <v>87.458333333333329</v>
      </c>
      <c r="N16" s="14">
        <f>[12]Junho!$E$17</f>
        <v>90.916666666666671</v>
      </c>
      <c r="O16" s="14">
        <f>[12]Junho!$E$18</f>
        <v>87.708333333333329</v>
      </c>
      <c r="P16" s="14">
        <f>[12]Junho!$E$19</f>
        <v>82.791666666666671</v>
      </c>
      <c r="Q16" s="14">
        <f>[12]Junho!$E$20</f>
        <v>71.75</v>
      </c>
      <c r="R16" s="14">
        <f>[12]Junho!$E$21</f>
        <v>67.5</v>
      </c>
      <c r="S16" s="14">
        <f>[12]Junho!$E$22</f>
        <v>63.833333333333336</v>
      </c>
      <c r="T16" s="14">
        <f>[12]Junho!$E$23</f>
        <v>90.041666666666671</v>
      </c>
      <c r="U16" s="14">
        <f>[12]Junho!$E$24</f>
        <v>82.75</v>
      </c>
      <c r="V16" s="14">
        <f>[12]Junho!$E$25</f>
        <v>85.625</v>
      </c>
      <c r="W16" s="14">
        <f>[12]Junho!$E$26</f>
        <v>76.375</v>
      </c>
      <c r="X16" s="14">
        <f>[12]Junho!$E$27</f>
        <v>66.291666666666671</v>
      </c>
      <c r="Y16" s="14">
        <f>[12]Junho!$E$28</f>
        <v>66.666666666666671</v>
      </c>
      <c r="Z16" s="14">
        <f>[12]Junho!$E$29</f>
        <v>64</v>
      </c>
      <c r="AA16" s="14">
        <f>[12]Junho!$E$30</f>
        <v>60.041666666666664</v>
      </c>
      <c r="AB16" s="14">
        <f>[12]Junho!$E$31</f>
        <v>64.208333333333329</v>
      </c>
      <c r="AC16" s="14">
        <f>[12]Junho!$E$32</f>
        <v>61.291666666666664</v>
      </c>
      <c r="AD16" s="14">
        <f>[12]Junho!$E$33</f>
        <v>57.75</v>
      </c>
      <c r="AE16" s="14">
        <f>[12]Junho!$E$34</f>
        <v>60.708333333333336</v>
      </c>
      <c r="AF16" s="87">
        <f t="shared" si="3"/>
        <v>75.854166666666686</v>
      </c>
    </row>
    <row r="17" spans="1:35" ht="17.100000000000001" customHeight="1" x14ac:dyDescent="0.2">
      <c r="A17" s="85" t="s">
        <v>8</v>
      </c>
      <c r="B17" s="14">
        <f>[13]Junho!$E$5</f>
        <v>83.583333333333329</v>
      </c>
      <c r="C17" s="14">
        <f>[13]Junho!$E$6</f>
        <v>83.25</v>
      </c>
      <c r="D17" s="14">
        <f>[13]Junho!$E$7</f>
        <v>82.583333333333329</v>
      </c>
      <c r="E17" s="14">
        <f>[13]Junho!$E$8</f>
        <v>74.583333333333329</v>
      </c>
      <c r="F17" s="14">
        <f>[13]Junho!$E$9</f>
        <v>86.75</v>
      </c>
      <c r="G17" s="14">
        <f>[13]Junho!$E$10</f>
        <v>88.833333333333329</v>
      </c>
      <c r="H17" s="14">
        <f>[13]Junho!$E$11</f>
        <v>84.941176470588232</v>
      </c>
      <c r="I17" s="14">
        <f>[13]Junho!$E$12</f>
        <v>86.25</v>
      </c>
      <c r="J17" s="14">
        <f>[13]Junho!$E$13</f>
        <v>72.25</v>
      </c>
      <c r="K17" s="14">
        <f>[13]Junho!$E$14</f>
        <v>73.125</v>
      </c>
      <c r="L17" s="14">
        <f>[13]Junho!$E$15</f>
        <v>69.5</v>
      </c>
      <c r="M17" s="14">
        <f>[13]Junho!$E$16</f>
        <v>84.708333333333329</v>
      </c>
      <c r="N17" s="14">
        <f>[13]Junho!$E$17</f>
        <v>94.461538461538467</v>
      </c>
      <c r="O17" s="14">
        <f>[13]Junho!$E$18</f>
        <v>91.571428571428569</v>
      </c>
      <c r="P17" s="14">
        <f>[13]Junho!$E$19</f>
        <v>77.9375</v>
      </c>
      <c r="Q17" s="14">
        <f>[13]Junho!$E$20</f>
        <v>78.666666666666671</v>
      </c>
      <c r="R17" s="14">
        <f>[13]Junho!$E$21</f>
        <v>74.125</v>
      </c>
      <c r="S17" s="14">
        <f>[13]Junho!$E$22</f>
        <v>66.083333333333329</v>
      </c>
      <c r="T17" s="14">
        <f>[13]Junho!$E$23</f>
        <v>88.041666666666671</v>
      </c>
      <c r="U17" s="14">
        <f>[13]Junho!$E$24</f>
        <v>89.5</v>
      </c>
      <c r="V17" s="14">
        <f>[13]Junho!$E$25</f>
        <v>80.470588235294116</v>
      </c>
      <c r="W17" s="14">
        <f>[13]Junho!$E$26</f>
        <v>80.166666666666671</v>
      </c>
      <c r="X17" s="14">
        <f>[13]Junho!$E$27</f>
        <v>76.666666666666671</v>
      </c>
      <c r="Y17" s="14">
        <f>[13]Junho!$E$28</f>
        <v>75.708333333333329</v>
      </c>
      <c r="Z17" s="14">
        <f>[13]Junho!$E$29</f>
        <v>74.291666666666671</v>
      </c>
      <c r="AA17" s="14">
        <f>[13]Junho!$E$30</f>
        <v>74.875</v>
      </c>
      <c r="AB17" s="14">
        <f>[13]Junho!$E$31</f>
        <v>75.041666666666671</v>
      </c>
      <c r="AC17" s="14">
        <f>[13]Junho!$E$32</f>
        <v>68.291666666666671</v>
      </c>
      <c r="AD17" s="14">
        <f>[13]Junho!$E$33</f>
        <v>72</v>
      </c>
      <c r="AE17" s="14">
        <f>[13]Junho!$E$34</f>
        <v>74.583333333333329</v>
      </c>
      <c r="AF17" s="87">
        <f t="shared" si="3"/>
        <v>79.428018835739437</v>
      </c>
    </row>
    <row r="18" spans="1:35" ht="17.100000000000001" customHeight="1" x14ac:dyDescent="0.2">
      <c r="A18" s="85" t="s">
        <v>9</v>
      </c>
      <c r="B18" s="14">
        <f>[14]Junho!$E$5</f>
        <v>80.25</v>
      </c>
      <c r="C18" s="14">
        <f>[14]Junho!$E$6</f>
        <v>77.958333333333329</v>
      </c>
      <c r="D18" s="14">
        <f>[14]Junho!$E$7</f>
        <v>72.416666666666671</v>
      </c>
      <c r="E18" s="14">
        <f>[14]Junho!$E$8</f>
        <v>70.666666666666671</v>
      </c>
      <c r="F18" s="14">
        <f>[14]Junho!$E$9</f>
        <v>76.041666666666671</v>
      </c>
      <c r="G18" s="14">
        <f>[14]Junho!$E$10</f>
        <v>83.666666666666671</v>
      </c>
      <c r="H18" s="14">
        <f>[14]Junho!$E$11</f>
        <v>81.583333333333329</v>
      </c>
      <c r="I18" s="14">
        <f>[14]Junho!$E$12</f>
        <v>74.666666666666671</v>
      </c>
      <c r="J18" s="14">
        <f>[14]Junho!$E$13</f>
        <v>74.833333333333329</v>
      </c>
      <c r="K18" s="14">
        <f>[14]Junho!$E$14</f>
        <v>66.125</v>
      </c>
      <c r="L18" s="14">
        <f>[14]Junho!$E$15</f>
        <v>61.125</v>
      </c>
      <c r="M18" s="14">
        <f>[14]Junho!$E$16</f>
        <v>83.125</v>
      </c>
      <c r="N18" s="14">
        <f>[14]Junho!$E$17</f>
        <v>91.958333333333329</v>
      </c>
      <c r="O18" s="14">
        <f>[14]Junho!$E$18</f>
        <v>89.083333333333329</v>
      </c>
      <c r="P18" s="14">
        <f>[14]Junho!$E$19</f>
        <v>77.666666666666671</v>
      </c>
      <c r="Q18" s="14">
        <f>[14]Junho!$E$20</f>
        <v>72.125</v>
      </c>
      <c r="R18" s="14">
        <f>[14]Junho!$E$21</f>
        <v>66.208333333333329</v>
      </c>
      <c r="S18" s="14">
        <f>[14]Junho!$E$22</f>
        <v>57.416666666666664</v>
      </c>
      <c r="T18" s="14">
        <f>[14]Junho!$E$23</f>
        <v>83.083333333333329</v>
      </c>
      <c r="U18" s="14">
        <f>[14]Junho!$E$24</f>
        <v>87.5</v>
      </c>
      <c r="V18" s="14">
        <f>[14]Junho!$E$25</f>
        <v>66.166666666666671</v>
      </c>
      <c r="W18" s="14">
        <f>[14]Junho!$E$26</f>
        <v>67.588235294117652</v>
      </c>
      <c r="X18" s="14">
        <f>[14]Junho!$E$27</f>
        <v>58</v>
      </c>
      <c r="Y18" s="14">
        <f>[14]Junho!$E$28</f>
        <v>50.333333333333336</v>
      </c>
      <c r="Z18" s="14">
        <f>[14]Junho!$E$29</f>
        <v>50.777777777777779</v>
      </c>
      <c r="AA18" s="14">
        <f>[14]Junho!$E$30</f>
        <v>47.571428571428569</v>
      </c>
      <c r="AB18" s="14">
        <f>[14]Junho!$E$31</f>
        <v>46.571428571428569</v>
      </c>
      <c r="AC18" s="14">
        <f>[14]Junho!$E$32</f>
        <v>35.666666666666664</v>
      </c>
      <c r="AD18" s="14" t="str">
        <f>[14]Junho!$E$33</f>
        <v>*</v>
      </c>
      <c r="AE18" s="14" t="str">
        <f>[14]Junho!$E$34</f>
        <v>*</v>
      </c>
      <c r="AF18" s="87">
        <f t="shared" si="3"/>
        <v>69.649126317193549</v>
      </c>
    </row>
    <row r="19" spans="1:35" ht="17.100000000000001" customHeight="1" x14ac:dyDescent="0.2">
      <c r="A19" s="85" t="s">
        <v>49</v>
      </c>
      <c r="B19" s="14">
        <f>[15]Junho!$E$5</f>
        <v>76.666666666666671</v>
      </c>
      <c r="C19" s="14">
        <f>[15]Junho!$E$6</f>
        <v>81.791666666666671</v>
      </c>
      <c r="D19" s="14">
        <f>[15]Junho!$E$7</f>
        <v>76.166666666666671</v>
      </c>
      <c r="E19" s="14">
        <f>[15]Junho!$E$8</f>
        <v>75.708333333333329</v>
      </c>
      <c r="F19" s="14">
        <f>[15]Junho!$E$9</f>
        <v>80.708333333333329</v>
      </c>
      <c r="G19" s="14">
        <f>[15]Junho!$E$10</f>
        <v>87.541666666666671</v>
      </c>
      <c r="H19" s="14">
        <f>[15]Junho!$E$11</f>
        <v>86.208333333333329</v>
      </c>
      <c r="I19" s="14">
        <f>[15]Junho!$E$12</f>
        <v>86.25</v>
      </c>
      <c r="J19" s="14">
        <f>[15]Junho!$E$13</f>
        <v>73.208333333333329</v>
      </c>
      <c r="K19" s="14">
        <f>[15]Junho!$E$14</f>
        <v>75.291666666666671</v>
      </c>
      <c r="L19" s="14">
        <f>[15]Junho!$E$15</f>
        <v>71.916666666666671</v>
      </c>
      <c r="M19" s="14">
        <f>[15]Junho!$E$16</f>
        <v>87.416666666666671</v>
      </c>
      <c r="N19" s="14">
        <f>[15]Junho!$E$17</f>
        <v>89.375</v>
      </c>
      <c r="O19" s="14">
        <f>[15]Junho!$E$18</f>
        <v>84.166666666666671</v>
      </c>
      <c r="P19" s="14">
        <f>[15]Junho!$E$19</f>
        <v>76.666666666666671</v>
      </c>
      <c r="Q19" s="14">
        <f>[15]Junho!$E$20</f>
        <v>71.875</v>
      </c>
      <c r="R19" s="14">
        <f>[15]Junho!$E$21</f>
        <v>69.291666666666671</v>
      </c>
      <c r="S19" s="14">
        <f>[15]Junho!$E$22</f>
        <v>72.333333333333329</v>
      </c>
      <c r="T19" s="14">
        <f>[15]Junho!$E$23</f>
        <v>87.125</v>
      </c>
      <c r="U19" s="14">
        <f>[15]Junho!$E$24</f>
        <v>72.791666666666671</v>
      </c>
      <c r="V19" s="14">
        <f>[15]Junho!$E$25</f>
        <v>81.875</v>
      </c>
      <c r="W19" s="14">
        <f>[15]Junho!$E$26</f>
        <v>69.875</v>
      </c>
      <c r="X19" s="14">
        <f>[15]Junho!$E$27</f>
        <v>60.791666666666664</v>
      </c>
      <c r="Y19" s="14">
        <f>[15]Junho!$E$28</f>
        <v>66.25</v>
      </c>
      <c r="Z19" s="14">
        <f>[15]Junho!$E$29</f>
        <v>57.875</v>
      </c>
      <c r="AA19" s="14">
        <f>[15]Junho!$E$30</f>
        <v>52.875</v>
      </c>
      <c r="AB19" s="14">
        <f>[15]Junho!$E$31</f>
        <v>57.375</v>
      </c>
      <c r="AC19" s="14">
        <f>[15]Junho!$E$32</f>
        <v>67.541666666666671</v>
      </c>
      <c r="AD19" s="14">
        <f>[15]Junho!$E$33</f>
        <v>72.125</v>
      </c>
      <c r="AE19" s="14">
        <f>[15]Junho!$E$34</f>
        <v>71.739130434782609</v>
      </c>
      <c r="AF19" s="87">
        <f t="shared" si="3"/>
        <v>74.69408212560387</v>
      </c>
    </row>
    <row r="20" spans="1:35" ht="17.100000000000001" customHeight="1" x14ac:dyDescent="0.2">
      <c r="A20" s="85" t="s">
        <v>10</v>
      </c>
      <c r="B20" s="14">
        <f>[16]Junho!$E$5</f>
        <v>82.625</v>
      </c>
      <c r="C20" s="14">
        <f>[16]Junho!$E$6</f>
        <v>83.416666666666671</v>
      </c>
      <c r="D20" s="14">
        <f>[16]Junho!$E$7</f>
        <v>77.666666666666671</v>
      </c>
      <c r="E20" s="14">
        <f>[16]Junho!$E$8</f>
        <v>73.291666666666671</v>
      </c>
      <c r="F20" s="14">
        <f>[16]Junho!$E$9</f>
        <v>82.166666666666671</v>
      </c>
      <c r="G20" s="14">
        <f>[16]Junho!$E$10</f>
        <v>87.75</v>
      </c>
      <c r="H20" s="14">
        <f>[16]Junho!$E$11</f>
        <v>86.041666666666671</v>
      </c>
      <c r="I20" s="14">
        <f>[16]Junho!$E$12</f>
        <v>83.333333333333329</v>
      </c>
      <c r="J20" s="14">
        <f>[16]Junho!$E$13</f>
        <v>74.041666666666671</v>
      </c>
      <c r="K20" s="14">
        <f>[16]Junho!$E$14</f>
        <v>74.583333333333329</v>
      </c>
      <c r="L20" s="14">
        <f>[16]Junho!$E$15</f>
        <v>67.791666666666671</v>
      </c>
      <c r="M20" s="14">
        <f>[16]Junho!$E$16</f>
        <v>91.416666666666671</v>
      </c>
      <c r="N20" s="14">
        <f>[16]Junho!$E$17</f>
        <v>96.791666666666671</v>
      </c>
      <c r="O20" s="14">
        <f>[16]Junho!$E$18</f>
        <v>91.041666666666671</v>
      </c>
      <c r="P20" s="14">
        <f>[16]Junho!$E$19</f>
        <v>81.75</v>
      </c>
      <c r="Q20" s="14">
        <f>[16]Junho!$E$20</f>
        <v>73.166666666666671</v>
      </c>
      <c r="R20" s="14">
        <f>[16]Junho!$E$21</f>
        <v>69.125</v>
      </c>
      <c r="S20" s="14">
        <f>[16]Junho!$E$22</f>
        <v>62.291666666666664</v>
      </c>
      <c r="T20" s="14">
        <f>[16]Junho!$E$23</f>
        <v>88.5</v>
      </c>
      <c r="U20" s="14">
        <f>[16]Junho!$E$24</f>
        <v>88.75</v>
      </c>
      <c r="V20" s="14">
        <f>[16]Junho!$E$25</f>
        <v>83.25</v>
      </c>
      <c r="W20" s="14">
        <f>[16]Junho!$E$26</f>
        <v>77.375</v>
      </c>
      <c r="X20" s="14">
        <f>[16]Junho!$E$27</f>
        <v>70.833333333333329</v>
      </c>
      <c r="Y20" s="14">
        <f>[16]Junho!$E$28</f>
        <v>70.166666666666671</v>
      </c>
      <c r="Z20" s="14">
        <f>[16]Junho!$E$29</f>
        <v>67.041666666666671</v>
      </c>
      <c r="AA20" s="14">
        <f>[16]Junho!$E$30</f>
        <v>65.375</v>
      </c>
      <c r="AB20" s="14">
        <f>[16]Junho!$E$31</f>
        <v>63.625</v>
      </c>
      <c r="AC20" s="14">
        <f>[16]Junho!$E$32</f>
        <v>62.416666666666664</v>
      </c>
      <c r="AD20" s="14">
        <f>[16]Junho!$E$33</f>
        <v>63.125</v>
      </c>
      <c r="AE20" s="14">
        <f>[16]Junho!$E$34</f>
        <v>74.583333333333329</v>
      </c>
      <c r="AF20" s="87">
        <f t="shared" si="3"/>
        <v>77.111111111111128</v>
      </c>
      <c r="AI20" s="30" t="s">
        <v>54</v>
      </c>
    </row>
    <row r="21" spans="1:35" ht="17.100000000000001" customHeight="1" x14ac:dyDescent="0.2">
      <c r="A21" s="85" t="s">
        <v>11</v>
      </c>
      <c r="B21" s="14">
        <f>[17]Junho!$E$5</f>
        <v>78.916666666666671</v>
      </c>
      <c r="C21" s="14">
        <f>[17]Junho!$E$6</f>
        <v>90.458333333333329</v>
      </c>
      <c r="D21" s="14">
        <f>[17]Junho!$E$7</f>
        <v>80.125</v>
      </c>
      <c r="E21" s="14">
        <f>[17]Junho!$E$8</f>
        <v>79</v>
      </c>
      <c r="F21" s="14">
        <f>[17]Junho!$E$9</f>
        <v>81.041666666666671</v>
      </c>
      <c r="G21" s="14">
        <f>[17]Junho!$E$10</f>
        <v>88.458333333333329</v>
      </c>
      <c r="H21" s="14">
        <f>[17]Junho!$E$11</f>
        <v>85.791666666666671</v>
      </c>
      <c r="I21" s="14">
        <f>[17]Junho!$E$12</f>
        <v>81.583333333333329</v>
      </c>
      <c r="J21" s="14">
        <f>[17]Junho!$E$13</f>
        <v>77.75</v>
      </c>
      <c r="K21" s="14">
        <f>[17]Junho!$E$14</f>
        <v>77.041666666666671</v>
      </c>
      <c r="L21" s="14">
        <f>[17]Junho!$E$15</f>
        <v>77.791666666666671</v>
      </c>
      <c r="M21" s="14">
        <f>[17]Junho!$E$16</f>
        <v>88.25</v>
      </c>
      <c r="N21" s="14">
        <f>[17]Junho!$E$17</f>
        <v>90.458333333333329</v>
      </c>
      <c r="O21" s="14">
        <f>[17]Junho!$E$18</f>
        <v>82.833333333333329</v>
      </c>
      <c r="P21" s="14">
        <f>[17]Junho!$E$19</f>
        <v>82.958333333333329</v>
      </c>
      <c r="Q21" s="14">
        <f>[17]Junho!$E$20</f>
        <v>75.833333333333329</v>
      </c>
      <c r="R21" s="14">
        <f>[17]Junho!$E$21</f>
        <v>74.166666666666671</v>
      </c>
      <c r="S21" s="14">
        <f>[17]Junho!$E$22</f>
        <v>72.75</v>
      </c>
      <c r="T21" s="14">
        <f>[17]Junho!$E$23</f>
        <v>88.875</v>
      </c>
      <c r="U21" s="14">
        <f>[17]Junho!$E$24</f>
        <v>80.583333333333329</v>
      </c>
      <c r="V21" s="14">
        <f>[17]Junho!$E$25</f>
        <v>86.291666666666671</v>
      </c>
      <c r="W21" s="14">
        <f>[17]Junho!$E$26</f>
        <v>74.375</v>
      </c>
      <c r="X21" s="14">
        <f>[17]Junho!$E$27</f>
        <v>69.541666666666671</v>
      </c>
      <c r="Y21" s="14">
        <f>[17]Junho!$E$28</f>
        <v>74.166666666666671</v>
      </c>
      <c r="Z21" s="14">
        <f>[17]Junho!$E$29</f>
        <v>67.208333333333329</v>
      </c>
      <c r="AA21" s="14">
        <f>[17]Junho!$E$30</f>
        <v>64.083333333333329</v>
      </c>
      <c r="AB21" s="14">
        <f>[17]Junho!$E$31</f>
        <v>69.333333333333329</v>
      </c>
      <c r="AC21" s="14">
        <f>[17]Junho!$E$32</f>
        <v>65.849999999999994</v>
      </c>
      <c r="AD21" s="14">
        <f>[17]Junho!$E$33</f>
        <v>62.785714285714285</v>
      </c>
      <c r="AE21" s="14">
        <f>[17]Junho!$E$34</f>
        <v>51.166666666666664</v>
      </c>
      <c r="AF21" s="87">
        <f t="shared" si="3"/>
        <v>77.315634920634906</v>
      </c>
    </row>
    <row r="22" spans="1:35" ht="17.100000000000001" customHeight="1" x14ac:dyDescent="0.2">
      <c r="A22" s="85" t="s">
        <v>12</v>
      </c>
      <c r="B22" s="14" t="str">
        <f>[18]Junho!$E$5</f>
        <v>*</v>
      </c>
      <c r="C22" s="14" t="str">
        <f>[18]Junho!$E$6</f>
        <v>*</v>
      </c>
      <c r="D22" s="14" t="str">
        <f>[18]Junho!$E$7</f>
        <v>*</v>
      </c>
      <c r="E22" s="14" t="str">
        <f>[18]Junho!$E$8</f>
        <v>*</v>
      </c>
      <c r="F22" s="14" t="str">
        <f>[18]Junho!$E$9</f>
        <v>*</v>
      </c>
      <c r="G22" s="14" t="str">
        <f>[18]Junho!$E$10</f>
        <v>*</v>
      </c>
      <c r="H22" s="14" t="str">
        <f>[18]Junho!$E$11</f>
        <v>*</v>
      </c>
      <c r="I22" s="14" t="str">
        <f>[18]Junho!$E$12</f>
        <v>*</v>
      </c>
      <c r="J22" s="14" t="str">
        <f>[18]Junho!$E$13</f>
        <v>*</v>
      </c>
      <c r="K22" s="14">
        <f>[18]Junho!$E$14</f>
        <v>56.875</v>
      </c>
      <c r="L22" s="14">
        <f>[18]Junho!$E$15</f>
        <v>75.5</v>
      </c>
      <c r="M22" s="14">
        <f>[18]Junho!$E$16</f>
        <v>89.291666666666671</v>
      </c>
      <c r="N22" s="14">
        <f>[18]Junho!$E$17</f>
        <v>86.791666666666671</v>
      </c>
      <c r="O22" s="14">
        <f>[18]Junho!$E$18</f>
        <v>77.94736842105263</v>
      </c>
      <c r="P22" s="14">
        <f>[18]Junho!$E$19</f>
        <v>79.375</v>
      </c>
      <c r="Q22" s="14">
        <f>[18]Junho!$E$20</f>
        <v>73.541666666666671</v>
      </c>
      <c r="R22" s="14">
        <f>[18]Junho!$E$21</f>
        <v>74.333333333333329</v>
      </c>
      <c r="S22" s="14">
        <f>[18]Junho!$E$22</f>
        <v>75.791666666666671</v>
      </c>
      <c r="T22" s="14">
        <f>[18]Junho!$E$23</f>
        <v>87.375</v>
      </c>
      <c r="U22" s="14">
        <f>[18]Junho!$E$24</f>
        <v>77.541666666666671</v>
      </c>
      <c r="V22" s="14">
        <f>[18]Junho!$E$25</f>
        <v>84.083333333333329</v>
      </c>
      <c r="W22" s="14">
        <f>[18]Junho!$E$26</f>
        <v>74</v>
      </c>
      <c r="X22" s="14">
        <f>[18]Junho!$E$27</f>
        <v>63.791666666666664</v>
      </c>
      <c r="Y22" s="14">
        <f>[18]Junho!$E$28</f>
        <v>70.708333333333329</v>
      </c>
      <c r="Z22" s="14">
        <f>[18]Junho!$E$29</f>
        <v>65.708333333333329</v>
      </c>
      <c r="AA22" s="14">
        <f>[18]Junho!$E$30</f>
        <v>59.916666666666664</v>
      </c>
      <c r="AB22" s="14">
        <f>[18]Junho!$E$31</f>
        <v>63.208333333333336</v>
      </c>
      <c r="AC22" s="14">
        <f>[18]Junho!$E$32</f>
        <v>69</v>
      </c>
      <c r="AD22" s="14">
        <f>[18]Junho!$E$33</f>
        <v>73.125</v>
      </c>
      <c r="AE22" s="14">
        <f>[18]Junho!$E$34</f>
        <v>71.416666666666671</v>
      </c>
      <c r="AF22" s="87" t="s">
        <v>135</v>
      </c>
    </row>
    <row r="23" spans="1:35" ht="17.100000000000001" customHeight="1" x14ac:dyDescent="0.2">
      <c r="A23" s="85" t="s">
        <v>13</v>
      </c>
      <c r="B23" s="14">
        <f>[19]Junho!$E$5</f>
        <v>79.458333333333329</v>
      </c>
      <c r="C23" s="14">
        <f>[19]Junho!$E$6</f>
        <v>80.666666666666671</v>
      </c>
      <c r="D23" s="14">
        <f>[19]Junho!$E$7</f>
        <v>79.416666666666671</v>
      </c>
      <c r="E23" s="14">
        <f>[19]Junho!$E$8</f>
        <v>80.333333333333329</v>
      </c>
      <c r="F23" s="14">
        <f>[19]Junho!$E$9</f>
        <v>80.458333333333329</v>
      </c>
      <c r="G23" s="14">
        <f>[19]Junho!$E$10</f>
        <v>84.541666666666671</v>
      </c>
      <c r="H23" s="14">
        <f>[19]Junho!$E$11</f>
        <v>81.333333333333329</v>
      </c>
      <c r="I23" s="14">
        <f>[19]Junho!$E$12</f>
        <v>75.416666666666671</v>
      </c>
      <c r="J23" s="14">
        <f>[19]Junho!$E$13</f>
        <v>84.666666666666671</v>
      </c>
      <c r="K23" s="14">
        <f>[19]Junho!$E$14</f>
        <v>77.875</v>
      </c>
      <c r="L23" s="14">
        <f>[19]Junho!$E$15</f>
        <v>80.125</v>
      </c>
      <c r="M23" s="14">
        <f>[19]Junho!$E$16</f>
        <v>86.958333333333329</v>
      </c>
      <c r="N23" s="14">
        <f>[19]Junho!$E$17</f>
        <v>83.458333333333329</v>
      </c>
      <c r="O23" s="14">
        <f>[19]Junho!$E$18</f>
        <v>81.833333333333329</v>
      </c>
      <c r="P23" s="14">
        <f>[19]Junho!$E$19</f>
        <v>79.833333333333329</v>
      </c>
      <c r="Q23" s="14">
        <f>[19]Junho!$E$20</f>
        <v>76</v>
      </c>
      <c r="R23" s="14">
        <f>[19]Junho!$E$21</f>
        <v>73.333333333333329</v>
      </c>
      <c r="S23" s="14">
        <f>[19]Junho!$E$22</f>
        <v>73.75</v>
      </c>
      <c r="T23" s="14">
        <f>[19]Junho!$E$23</f>
        <v>89.041666666666671</v>
      </c>
      <c r="U23" s="14">
        <f>[19]Junho!$E$24</f>
        <v>83.375</v>
      </c>
      <c r="V23" s="14">
        <f>[19]Junho!$E$25</f>
        <v>81.333333333333329</v>
      </c>
      <c r="W23" s="14">
        <f>[19]Junho!$E$26</f>
        <v>75.833333333333329</v>
      </c>
      <c r="X23" s="14">
        <f>[19]Junho!$E$27</f>
        <v>66.958333333333329</v>
      </c>
      <c r="Y23" s="14">
        <f>[19]Junho!$E$28</f>
        <v>70.166666666666671</v>
      </c>
      <c r="Z23" s="14">
        <f>[19]Junho!$E$29</f>
        <v>72.166666666666671</v>
      </c>
      <c r="AA23" s="14">
        <f>[19]Junho!$E$30</f>
        <v>66.458333333333329</v>
      </c>
      <c r="AB23" s="14">
        <f>[19]Junho!$E$31</f>
        <v>67.666666666666671</v>
      </c>
      <c r="AC23" s="14">
        <f>[19]Junho!$E$32</f>
        <v>74.416666666666671</v>
      </c>
      <c r="AD23" s="14">
        <f>[19]Junho!$E$33</f>
        <v>77.125</v>
      </c>
      <c r="AE23" s="14">
        <f>[19]Junho!$E$34</f>
        <v>74.583333333333329</v>
      </c>
      <c r="AF23" s="87">
        <f t="shared" si="3"/>
        <v>77.952777777777769</v>
      </c>
    </row>
    <row r="24" spans="1:35" ht="17.100000000000001" customHeight="1" x14ac:dyDescent="0.2">
      <c r="A24" s="85" t="s">
        <v>14</v>
      </c>
      <c r="B24" s="14">
        <f>[20]Junho!$E$5</f>
        <v>85.916666666666671</v>
      </c>
      <c r="C24" s="14">
        <f>[20]Junho!$E$6</f>
        <v>79.166666666666671</v>
      </c>
      <c r="D24" s="14">
        <f>[20]Junho!$E$7</f>
        <v>74.041666666666671</v>
      </c>
      <c r="E24" s="14">
        <f>[20]Junho!$E$8</f>
        <v>70.583333333333329</v>
      </c>
      <c r="F24" s="14">
        <f>[20]Junho!$E$9</f>
        <v>66.125</v>
      </c>
      <c r="G24" s="14">
        <f>[20]Junho!$E$10</f>
        <v>63.958333333333336</v>
      </c>
      <c r="H24" s="14">
        <f>[20]Junho!$E$11</f>
        <v>65.416666666666671</v>
      </c>
      <c r="I24" s="14">
        <f>[20]Junho!$E$12</f>
        <v>63.083333333333336</v>
      </c>
      <c r="J24" s="14">
        <f>[20]Junho!$E$13</f>
        <v>81.208333333333329</v>
      </c>
      <c r="K24" s="14">
        <f>[20]Junho!$E$14</f>
        <v>68.291666666666671</v>
      </c>
      <c r="L24" s="14">
        <f>[20]Junho!$E$15</f>
        <v>67.458333333333329</v>
      </c>
      <c r="M24" s="14">
        <f>[20]Junho!$E$16</f>
        <v>72.625</v>
      </c>
      <c r="N24" s="14">
        <f>[20]Junho!$E$17</f>
        <v>75.041666666666671</v>
      </c>
      <c r="O24" s="14">
        <f>[20]Junho!$E$18</f>
        <v>73</v>
      </c>
      <c r="P24" s="14">
        <f>[20]Junho!$E$19</f>
        <v>69.833333333333329</v>
      </c>
      <c r="Q24" s="14">
        <f>[20]Junho!$E$20</f>
        <v>67.958333333333329</v>
      </c>
      <c r="R24" s="14">
        <f>[20]Junho!$E$21</f>
        <v>60.708333333333336</v>
      </c>
      <c r="S24" s="14">
        <f>[20]Junho!$E$22</f>
        <v>58.958333333333336</v>
      </c>
      <c r="T24" s="14">
        <f>[20]Junho!$E$23</f>
        <v>51.833333333333336</v>
      </c>
      <c r="U24" s="14">
        <f>[20]Junho!$E$24</f>
        <v>80.666666666666671</v>
      </c>
      <c r="V24" s="14">
        <f>[20]Junho!$E$25</f>
        <v>75.25</v>
      </c>
      <c r="W24" s="14">
        <f>[20]Junho!$E$26</f>
        <v>59.875</v>
      </c>
      <c r="X24" s="14">
        <f>[20]Junho!$E$27</f>
        <v>56.958333333333336</v>
      </c>
      <c r="Y24" s="14">
        <f>[20]Junho!$E$28</f>
        <v>56.791666666666664</v>
      </c>
      <c r="Z24" s="14">
        <f>[20]Junho!$E$29</f>
        <v>50.958333333333336</v>
      </c>
      <c r="AA24" s="14">
        <f>[20]Junho!$E$30</f>
        <v>58.083333333333336</v>
      </c>
      <c r="AB24" s="14">
        <f>[20]Junho!$E$31</f>
        <v>55.75</v>
      </c>
      <c r="AC24" s="14">
        <f>[20]Junho!$E$32</f>
        <v>55.708333333333336</v>
      </c>
      <c r="AD24" s="14">
        <f>[20]Junho!$E$33</f>
        <v>56.458333333333336</v>
      </c>
      <c r="AE24" s="14">
        <f>[20]Junho!$E$34</f>
        <v>62.5</v>
      </c>
      <c r="AF24" s="87">
        <f t="shared" si="3"/>
        <v>66.140277777777754</v>
      </c>
    </row>
    <row r="25" spans="1:35" ht="17.100000000000001" customHeight="1" x14ac:dyDescent="0.2">
      <c r="A25" s="85" t="s">
        <v>15</v>
      </c>
      <c r="B25" s="14">
        <f>[21]Junho!$E$5</f>
        <v>87.75</v>
      </c>
      <c r="C25" s="14">
        <f>[21]Junho!$E$6</f>
        <v>88.666666666666671</v>
      </c>
      <c r="D25" s="14">
        <f>[21]Junho!$E$7</f>
        <v>86.291666666666671</v>
      </c>
      <c r="E25" s="14">
        <f>[21]Junho!$E$8</f>
        <v>81.791666666666671</v>
      </c>
      <c r="F25" s="14">
        <f>[21]Junho!$E$9</f>
        <v>81.916666666666671</v>
      </c>
      <c r="G25" s="14">
        <f>[21]Junho!$E$10</f>
        <v>84.041666666666671</v>
      </c>
      <c r="H25" s="14">
        <f>[21]Junho!$E$11</f>
        <v>86.5</v>
      </c>
      <c r="I25" s="14">
        <f>[21]Junho!$E$12</f>
        <v>81.166666666666671</v>
      </c>
      <c r="J25" s="14">
        <f>[21]Junho!$E$13</f>
        <v>80.708333333333329</v>
      </c>
      <c r="K25" s="14">
        <f>[21]Junho!$E$14</f>
        <v>71.791666666666671</v>
      </c>
      <c r="L25" s="14">
        <f>[21]Junho!$E$15</f>
        <v>71.458333333333329</v>
      </c>
      <c r="M25" s="14">
        <f>[21]Junho!$E$16</f>
        <v>81.875</v>
      </c>
      <c r="N25" s="14">
        <f>[21]Junho!$E$17</f>
        <v>90.25</v>
      </c>
      <c r="O25" s="14">
        <f>[21]Junho!$E$18</f>
        <v>89.208333333333329</v>
      </c>
      <c r="P25" s="14">
        <f>[21]Junho!$E$19</f>
        <v>86.458333333333329</v>
      </c>
      <c r="Q25" s="14">
        <f>[21]Junho!$E$20</f>
        <v>80.208333333333329</v>
      </c>
      <c r="R25" s="14">
        <f>[21]Junho!$E$21</f>
        <v>72.833333333333329</v>
      </c>
      <c r="S25" s="14">
        <f>[21]Junho!$E$22</f>
        <v>68.416666666666671</v>
      </c>
      <c r="T25" s="14">
        <f>[21]Junho!$E$23</f>
        <v>81.875</v>
      </c>
      <c r="U25" s="14">
        <f>[21]Junho!$E$24</f>
        <v>81.208333333333329</v>
      </c>
      <c r="V25" s="14">
        <f>[21]Junho!$E$25</f>
        <v>85.208333333333329</v>
      </c>
      <c r="W25" s="14">
        <f>[21]Junho!$E$26</f>
        <v>80.875</v>
      </c>
      <c r="X25" s="14">
        <f>[21]Junho!$E$27</f>
        <v>75.625</v>
      </c>
      <c r="Y25" s="14">
        <f>[21]Junho!$E$28</f>
        <v>72.833333333333329</v>
      </c>
      <c r="Z25" s="14">
        <f>[21]Junho!$E$29</f>
        <v>72.208333333333329</v>
      </c>
      <c r="AA25" s="14">
        <f>[21]Junho!$E$30</f>
        <v>70.25</v>
      </c>
      <c r="AB25" s="14">
        <f>[21]Junho!$E$31</f>
        <v>69.833333333333329</v>
      </c>
      <c r="AC25" s="14">
        <f>[21]Junho!$E$32</f>
        <v>69.416666666666671</v>
      </c>
      <c r="AD25" s="14">
        <f>[21]Junho!$E$33</f>
        <v>66</v>
      </c>
      <c r="AE25" s="14">
        <f>[21]Junho!$E$34</f>
        <v>66.375</v>
      </c>
      <c r="AF25" s="87">
        <f t="shared" si="3"/>
        <v>78.768055555555534</v>
      </c>
    </row>
    <row r="26" spans="1:35" ht="17.100000000000001" customHeight="1" x14ac:dyDescent="0.2">
      <c r="A26" s="85" t="s">
        <v>16</v>
      </c>
      <c r="B26" s="14">
        <f>[22]Junho!$E$5</f>
        <v>80.75</v>
      </c>
      <c r="C26" s="14">
        <f>[22]Junho!$E$6</f>
        <v>78.041666666666671</v>
      </c>
      <c r="D26" s="14">
        <f>[22]Junho!$E$7</f>
        <v>73.791666666666671</v>
      </c>
      <c r="E26" s="14">
        <f>[22]Junho!$E$8</f>
        <v>70.708333333333329</v>
      </c>
      <c r="F26" s="14">
        <f>[22]Junho!$E$9</f>
        <v>77.375</v>
      </c>
      <c r="G26" s="14">
        <f>[22]Junho!$E$10</f>
        <v>85.833333333333329</v>
      </c>
      <c r="H26" s="14">
        <f>[22]Junho!$E$11</f>
        <v>87.125</v>
      </c>
      <c r="I26" s="14">
        <f>[22]Junho!$E$12</f>
        <v>81.541666666666671</v>
      </c>
      <c r="J26" s="14">
        <f>[22]Junho!$E$13</f>
        <v>71.458333333333329</v>
      </c>
      <c r="K26" s="14">
        <f>[22]Junho!$E$14</f>
        <v>71.958333333333329</v>
      </c>
      <c r="L26" s="14">
        <f>[22]Junho!$E$15</f>
        <v>70.166666666666671</v>
      </c>
      <c r="M26" s="14">
        <f>[22]Junho!$E$16</f>
        <v>78.958333333333329</v>
      </c>
      <c r="N26" s="14">
        <f>[22]Junho!$E$17</f>
        <v>86.041666666666671</v>
      </c>
      <c r="O26" s="14">
        <f>[22]Junho!$E$18</f>
        <v>80.333333333333329</v>
      </c>
      <c r="P26" s="14">
        <f>[22]Junho!$E$19</f>
        <v>74.875</v>
      </c>
      <c r="Q26" s="14">
        <f>[22]Junho!$E$20</f>
        <v>67.125</v>
      </c>
      <c r="R26" s="14">
        <f>[22]Junho!$E$21</f>
        <v>64.958333333333329</v>
      </c>
      <c r="S26" s="14">
        <f>[22]Junho!$E$22</f>
        <v>65.708333333333329</v>
      </c>
      <c r="T26" s="14">
        <f>[22]Junho!$E$23</f>
        <v>74.833333333333329</v>
      </c>
      <c r="U26" s="14">
        <f>[22]Junho!$E$24</f>
        <v>74.833333333333329</v>
      </c>
      <c r="V26" s="14">
        <f>[22]Junho!$E$25</f>
        <v>72.666666666666671</v>
      </c>
      <c r="W26" s="14">
        <f>[22]Junho!$E$26</f>
        <v>70.75</v>
      </c>
      <c r="X26" s="14">
        <f>[22]Junho!$E$27</f>
        <v>54.416666666666664</v>
      </c>
      <c r="Y26" s="14">
        <f>[22]Junho!$E$28</f>
        <v>57.041666666666664</v>
      </c>
      <c r="Z26" s="14">
        <f>[22]Junho!$E$29</f>
        <v>62.25</v>
      </c>
      <c r="AA26" s="14">
        <f>[22]Junho!$E$30</f>
        <v>56.541666666666664</v>
      </c>
      <c r="AB26" s="14">
        <f>[22]Junho!$E$31</f>
        <v>53.125</v>
      </c>
      <c r="AC26" s="14">
        <f>[22]Junho!$E$32</f>
        <v>64.208333333333329</v>
      </c>
      <c r="AD26" s="14">
        <f>[22]Junho!$E$33</f>
        <v>71.125</v>
      </c>
      <c r="AE26" s="14">
        <f>[22]Junho!$E$34</f>
        <v>78.916666666666671</v>
      </c>
      <c r="AF26" s="87">
        <f t="shared" si="3"/>
        <v>71.915277777777774</v>
      </c>
    </row>
    <row r="27" spans="1:35" ht="17.100000000000001" customHeight="1" x14ac:dyDescent="0.2">
      <c r="A27" s="85" t="s">
        <v>17</v>
      </c>
      <c r="B27" s="14" t="str">
        <f>[23]Junho!$E$5</f>
        <v>*</v>
      </c>
      <c r="C27" s="14" t="str">
        <f>[23]Junho!$E$6</f>
        <v>*</v>
      </c>
      <c r="D27" s="14">
        <f>[23]Junho!$E$7</f>
        <v>12.2</v>
      </c>
      <c r="E27" s="14" t="str">
        <f>[23]Junho!$E$8</f>
        <v>*</v>
      </c>
      <c r="F27" s="14">
        <f>[23]Junho!$E$9</f>
        <v>50</v>
      </c>
      <c r="G27" s="14" t="str">
        <f>[23]Junho!$E$10</f>
        <v>*</v>
      </c>
      <c r="H27" s="14" t="str">
        <f>[23]Junho!$E$11</f>
        <v>*</v>
      </c>
      <c r="I27" s="14">
        <f>[23]Junho!$E$12</f>
        <v>46</v>
      </c>
      <c r="J27" s="14">
        <f>[23]Junho!$E$13</f>
        <v>46.5</v>
      </c>
      <c r="K27" s="14">
        <f>[23]Junho!$E$14</f>
        <v>54</v>
      </c>
      <c r="L27" s="14" t="str">
        <f>[23]Junho!$E$15</f>
        <v>*</v>
      </c>
      <c r="M27" s="14" t="str">
        <f>[23]Junho!$E$16</f>
        <v>*</v>
      </c>
      <c r="N27" s="14" t="str">
        <f>[23]Junho!$E$17</f>
        <v>*</v>
      </c>
      <c r="O27" s="14" t="str">
        <f>[23]Junho!$E$18</f>
        <v>*</v>
      </c>
      <c r="P27" s="14" t="str">
        <f>[23]Junho!$E$19</f>
        <v>*</v>
      </c>
      <c r="Q27" s="14" t="str">
        <f>[23]Junho!$E$20</f>
        <v>*</v>
      </c>
      <c r="R27" s="14" t="str">
        <f>[23]Junho!$E$21</f>
        <v>*</v>
      </c>
      <c r="S27" s="14" t="str">
        <f>[23]Junho!$E$22</f>
        <v>*</v>
      </c>
      <c r="T27" s="14">
        <f>[23]Junho!$E$23</f>
        <v>28.4</v>
      </c>
      <c r="U27" s="14" t="str">
        <f>[23]Junho!$E$24</f>
        <v>*</v>
      </c>
      <c r="V27" s="14" t="str">
        <f>[23]Junho!$E$25</f>
        <v>*</v>
      </c>
      <c r="W27" s="14" t="str">
        <f>[23]Junho!$E$26</f>
        <v>*</v>
      </c>
      <c r="X27" s="14" t="str">
        <f>[23]Junho!$E$27</f>
        <v>*</v>
      </c>
      <c r="Y27" s="14" t="str">
        <f>[23]Junho!$E$28</f>
        <v>*</v>
      </c>
      <c r="Z27" s="14" t="str">
        <f>[23]Junho!$E$29</f>
        <v>*</v>
      </c>
      <c r="AA27" s="14" t="str">
        <f>[23]Junho!$E$30</f>
        <v>*</v>
      </c>
      <c r="AB27" s="14" t="str">
        <f>[23]Junho!$E$31</f>
        <v>*</v>
      </c>
      <c r="AC27" s="14" t="str">
        <f>[23]Junho!$E$32</f>
        <v>*</v>
      </c>
      <c r="AD27" s="14" t="str">
        <f>[23]Junho!$E$33</f>
        <v>*</v>
      </c>
      <c r="AE27" s="14" t="str">
        <f>[23]Junho!$E$34</f>
        <v>*</v>
      </c>
      <c r="AF27" s="87">
        <f>AVERAGE(B27:AE27)</f>
        <v>39.516666666666666</v>
      </c>
    </row>
    <row r="28" spans="1:35" ht="17.100000000000001" customHeight="1" x14ac:dyDescent="0.2">
      <c r="A28" s="85" t="s">
        <v>18</v>
      </c>
      <c r="B28" s="14">
        <f>[24]Junho!$E$5</f>
        <v>87.875</v>
      </c>
      <c r="C28" s="14">
        <f>[24]Junho!$E$6</f>
        <v>77.625</v>
      </c>
      <c r="D28" s="14">
        <f>[24]Junho!$E$7</f>
        <v>73.291666666666671</v>
      </c>
      <c r="E28" s="14">
        <f>[24]Junho!$E$8</f>
        <v>74.75</v>
      </c>
      <c r="F28" s="14">
        <f>[24]Junho!$E$9</f>
        <v>81.708333333333329</v>
      </c>
      <c r="G28" s="14">
        <f>[24]Junho!$E$10</f>
        <v>79.416666666666671</v>
      </c>
      <c r="H28" s="14">
        <f>[24]Junho!$E$11</f>
        <v>76.875</v>
      </c>
      <c r="I28" s="14">
        <f>[24]Junho!$E$12</f>
        <v>69.875</v>
      </c>
      <c r="J28" s="14">
        <f>[24]Junho!$E$13</f>
        <v>88.166666666666671</v>
      </c>
      <c r="K28" s="14">
        <f>[24]Junho!$E$14</f>
        <v>72.125</v>
      </c>
      <c r="L28" s="14">
        <f>[24]Junho!$E$15</f>
        <v>63.75</v>
      </c>
      <c r="M28" s="14">
        <f>[24]Junho!$E$16</f>
        <v>82.041666666666671</v>
      </c>
      <c r="N28" s="14">
        <f>[24]Junho!$E$17</f>
        <v>78.333333333333329</v>
      </c>
      <c r="O28" s="14">
        <f>[24]Junho!$E$18</f>
        <v>78.458333333333329</v>
      </c>
      <c r="P28" s="14">
        <f>[24]Junho!$E$19</f>
        <v>76.166666666666671</v>
      </c>
      <c r="Q28" s="14">
        <f>[24]Junho!$E$20</f>
        <v>70.083333333333329</v>
      </c>
      <c r="R28" s="14">
        <f>[24]Junho!$E$21</f>
        <v>63.125</v>
      </c>
      <c r="S28" s="14">
        <f>[24]Junho!$E$22</f>
        <v>59.375</v>
      </c>
      <c r="T28" s="14">
        <f>[24]Junho!$E$23</f>
        <v>89.375</v>
      </c>
      <c r="U28" s="14">
        <f>[24]Junho!$E$24</f>
        <v>88.75</v>
      </c>
      <c r="V28" s="14">
        <f>[24]Junho!$E$25</f>
        <v>78.541666666666671</v>
      </c>
      <c r="W28" s="14">
        <f>[24]Junho!$E$26</f>
        <v>63.875</v>
      </c>
      <c r="X28" s="14">
        <f>[24]Junho!$E$27</f>
        <v>46.7</v>
      </c>
      <c r="Y28" s="14">
        <f>[24]Junho!$E$28</f>
        <v>46.166666666666664</v>
      </c>
      <c r="Z28" s="14">
        <f>[24]Junho!$E$29</f>
        <v>34.555555555555557</v>
      </c>
      <c r="AA28" s="14">
        <f>[24]Junho!$E$30</f>
        <v>37.363636363636367</v>
      </c>
      <c r="AB28" s="14">
        <f>[24]Junho!$E$31</f>
        <v>41.75</v>
      </c>
      <c r="AC28" s="14" t="str">
        <f>[24]Junho!$E$32</f>
        <v>*</v>
      </c>
      <c r="AD28" s="14">
        <f>[24]Junho!$E$33</f>
        <v>32.75</v>
      </c>
      <c r="AE28" s="14">
        <f>[24]Junho!$E$34</f>
        <v>48.727272727272727</v>
      </c>
      <c r="AF28" s="87">
        <f t="shared" si="3"/>
        <v>67.641257401602246</v>
      </c>
    </row>
    <row r="29" spans="1:35" ht="17.100000000000001" customHeight="1" x14ac:dyDescent="0.2">
      <c r="A29" s="85" t="s">
        <v>19</v>
      </c>
      <c r="B29" s="14">
        <f>[25]Junho!$E$5</f>
        <v>90.5</v>
      </c>
      <c r="C29" s="14">
        <f>[25]Junho!$E$6</f>
        <v>81</v>
      </c>
      <c r="D29" s="14">
        <f>[25]Junho!$E$7</f>
        <v>79.349999999999994</v>
      </c>
      <c r="E29" s="14">
        <f>[25]Junho!$E$8</f>
        <v>79.208333333333329</v>
      </c>
      <c r="F29" s="14">
        <f>[25]Junho!$E$9</f>
        <v>87.625</v>
      </c>
      <c r="G29" s="14">
        <f>[25]Junho!$E$10</f>
        <v>92.238095238095241</v>
      </c>
      <c r="H29" s="14">
        <f>[25]Junho!$E$11</f>
        <v>85.928571428571431</v>
      </c>
      <c r="I29" s="14">
        <f>[25]Junho!$E$12</f>
        <v>85</v>
      </c>
      <c r="J29" s="14">
        <f>[25]Junho!$E$13</f>
        <v>58.083333333333336</v>
      </c>
      <c r="K29" s="14">
        <f>[25]Junho!$E$14</f>
        <v>72.958333333333329</v>
      </c>
      <c r="L29" s="14">
        <f>[25]Junho!$E$15</f>
        <v>65.958333333333329</v>
      </c>
      <c r="M29" s="14">
        <f>[25]Junho!$E$16</f>
        <v>82.833333333333329</v>
      </c>
      <c r="N29" s="14">
        <f>[25]Junho!$E$17</f>
        <v>91.916666666666671</v>
      </c>
      <c r="O29" s="14">
        <f>[25]Junho!$E$18</f>
        <v>95.541666666666671</v>
      </c>
      <c r="P29" s="14">
        <f>[25]Junho!$E$19</f>
        <v>77.75</v>
      </c>
      <c r="Q29" s="14">
        <f>[25]Junho!$E$20</f>
        <v>75.166666666666671</v>
      </c>
      <c r="R29" s="14">
        <f>[25]Junho!$E$21</f>
        <v>71.541666666666671</v>
      </c>
      <c r="S29" s="14">
        <f>[25]Junho!$E$22</f>
        <v>68.916666666666671</v>
      </c>
      <c r="T29" s="14">
        <f>[25]Junho!$E$23</f>
        <v>84</v>
      </c>
      <c r="U29" s="14">
        <f>[25]Junho!$E$24</f>
        <v>86.958333333333329</v>
      </c>
      <c r="V29" s="14">
        <f>[25]Junho!$E$25</f>
        <v>84.708333333333329</v>
      </c>
      <c r="W29" s="14">
        <f>[25]Junho!$E$26</f>
        <v>77.791666666666671</v>
      </c>
      <c r="X29" s="14">
        <f>[25]Junho!$E$27</f>
        <v>71.75</v>
      </c>
      <c r="Y29" s="14">
        <f>[25]Junho!$E$28</f>
        <v>71.5</v>
      </c>
      <c r="Z29" s="14">
        <f>[25]Junho!$E$29</f>
        <v>71.291666666666671</v>
      </c>
      <c r="AA29" s="14">
        <f>[25]Junho!$E$30</f>
        <v>66.125</v>
      </c>
      <c r="AB29" s="14">
        <f>[25]Junho!$E$31</f>
        <v>68.791666666666671</v>
      </c>
      <c r="AC29" s="14">
        <f>[25]Junho!$E$32</f>
        <v>65.875</v>
      </c>
      <c r="AD29" s="14">
        <f>[25]Junho!$E$33</f>
        <v>70.583333333333329</v>
      </c>
      <c r="AE29" s="14">
        <f>[25]Junho!$E$34</f>
        <v>71.833333333333329</v>
      </c>
      <c r="AF29" s="87">
        <f t="shared" si="3"/>
        <v>77.757500000000022</v>
      </c>
    </row>
    <row r="30" spans="1:35" ht="17.100000000000001" customHeight="1" x14ac:dyDescent="0.2">
      <c r="A30" s="85" t="s">
        <v>31</v>
      </c>
      <c r="B30" s="14">
        <f>[26]Junho!$E$5</f>
        <v>71.454545454545453</v>
      </c>
      <c r="C30" s="14">
        <f>[26]Junho!$E$6</f>
        <v>73.5</v>
      </c>
      <c r="D30" s="14">
        <f>[26]Junho!$E$7</f>
        <v>61.769230769230766</v>
      </c>
      <c r="E30" s="14">
        <f>[26]Junho!$E$8</f>
        <v>63.4</v>
      </c>
      <c r="F30" s="14">
        <f>[26]Junho!$E$9</f>
        <v>78.5</v>
      </c>
      <c r="G30" s="14">
        <f>[26]Junho!$E$10</f>
        <v>78.375</v>
      </c>
      <c r="H30" s="14">
        <f>[26]Junho!$E$11</f>
        <v>71.111111111111114</v>
      </c>
      <c r="I30" s="14">
        <f>[26]Junho!$E$12</f>
        <v>69.166666666666671</v>
      </c>
      <c r="J30" s="14" t="str">
        <f>[26]Junho!$E$13</f>
        <v>*</v>
      </c>
      <c r="K30" s="14">
        <f>[26]Junho!$E$14</f>
        <v>61.2</v>
      </c>
      <c r="L30" s="14">
        <f>[26]Junho!$E$15</f>
        <v>57.272727272727273</v>
      </c>
      <c r="M30" s="14">
        <f>[26]Junho!$E$16</f>
        <v>82</v>
      </c>
      <c r="N30" s="14">
        <f>[26]Junho!$E$17</f>
        <v>72.375</v>
      </c>
      <c r="O30" s="14">
        <f>[26]Junho!$E$18</f>
        <v>62.125</v>
      </c>
      <c r="P30" s="14">
        <f>[26]Junho!$E$19</f>
        <v>65.444444444444443</v>
      </c>
      <c r="Q30" s="14">
        <f>[26]Junho!$E$20</f>
        <v>51.375</v>
      </c>
      <c r="R30" s="14">
        <f>[26]Junho!$E$21</f>
        <v>46.555555555555557</v>
      </c>
      <c r="S30" s="14">
        <f>[26]Junho!$E$22</f>
        <v>47.857142857142854</v>
      </c>
      <c r="T30" s="14" t="str">
        <f>[26]Junho!$E$23</f>
        <v>*</v>
      </c>
      <c r="U30" s="14">
        <f>[26]Junho!$E$24</f>
        <v>75</v>
      </c>
      <c r="V30" s="14">
        <f>[26]Junho!$E$25</f>
        <v>62.5</v>
      </c>
      <c r="W30" s="14">
        <f>[26]Junho!$E$26</f>
        <v>51.428571428571431</v>
      </c>
      <c r="X30" s="14">
        <f>[26]Junho!$E$27</f>
        <v>42.5</v>
      </c>
      <c r="Y30" s="14">
        <f>[26]Junho!$E$28</f>
        <v>47.875</v>
      </c>
      <c r="Z30" s="14">
        <f>[26]Junho!$E$29</f>
        <v>39.625</v>
      </c>
      <c r="AA30" s="14">
        <f>[26]Junho!$E$30</f>
        <v>38.222222222222221</v>
      </c>
      <c r="AB30" s="14">
        <f>[26]Junho!$E$31</f>
        <v>43.75</v>
      </c>
      <c r="AC30" s="14">
        <f>[26]Junho!$E$32</f>
        <v>40</v>
      </c>
      <c r="AD30" s="14">
        <f>[26]Junho!$E$33</f>
        <v>38</v>
      </c>
      <c r="AE30" s="14">
        <f>[26]Junho!$E$34</f>
        <v>44.857142857142854</v>
      </c>
      <c r="AF30" s="87">
        <f t="shared" si="3"/>
        <v>58.472834308548592</v>
      </c>
    </row>
    <row r="31" spans="1:35" ht="17.100000000000001" customHeight="1" x14ac:dyDescent="0.2">
      <c r="A31" s="85" t="s">
        <v>51</v>
      </c>
      <c r="B31" s="14">
        <f>[27]Junho!$E$5</f>
        <v>88.083333333333329</v>
      </c>
      <c r="C31" s="14">
        <f>[27]Junho!$E$6</f>
        <v>79.583333333333329</v>
      </c>
      <c r="D31" s="14">
        <f>[27]Junho!$E$7</f>
        <v>68.375</v>
      </c>
      <c r="E31" s="14">
        <f>[27]Junho!$E$8</f>
        <v>69.125</v>
      </c>
      <c r="F31" s="14">
        <f>[27]Junho!$E$9</f>
        <v>69.125</v>
      </c>
      <c r="G31" s="14">
        <f>[27]Junho!$E$10</f>
        <v>69.25</v>
      </c>
      <c r="H31" s="14">
        <f>[27]Junho!$E$11</f>
        <v>63.916666666666664</v>
      </c>
      <c r="I31" s="14">
        <f>[27]Junho!$E$12</f>
        <v>63.666666666666664</v>
      </c>
      <c r="J31" s="14">
        <f>[27]Junho!$E$13</f>
        <v>86.791666666666671</v>
      </c>
      <c r="K31" s="14">
        <f>[27]Junho!$E$14</f>
        <v>77.416666666666671</v>
      </c>
      <c r="L31" s="14">
        <f>[27]Junho!$E$15</f>
        <v>61.333333333333336</v>
      </c>
      <c r="M31" s="14">
        <f>[27]Junho!$E$16</f>
        <v>72.916666666666671</v>
      </c>
      <c r="N31" s="14">
        <f>[27]Junho!$E$17</f>
        <v>71</v>
      </c>
      <c r="O31" s="14">
        <f>[27]Junho!$E$18</f>
        <v>69</v>
      </c>
      <c r="P31" s="14">
        <f>[27]Junho!$E$19</f>
        <v>65.083333333333329</v>
      </c>
      <c r="Q31" s="14">
        <f>[27]Junho!$E$20</f>
        <v>58.291666666666664</v>
      </c>
      <c r="R31" s="14">
        <f>[27]Junho!$E$21</f>
        <v>56.375</v>
      </c>
      <c r="S31" s="14">
        <f>[27]Junho!$E$22</f>
        <v>55.125</v>
      </c>
      <c r="T31" s="14">
        <f>[27]Junho!$E$23</f>
        <v>86.75</v>
      </c>
      <c r="U31" s="14">
        <f>[27]Junho!$E$24</f>
        <v>90.458333333333329</v>
      </c>
      <c r="V31" s="14">
        <f>[27]Junho!$E$25</f>
        <v>73.166666666666671</v>
      </c>
      <c r="W31" s="14">
        <f>[27]Junho!$E$26</f>
        <v>55.75</v>
      </c>
      <c r="X31" s="14">
        <f>[27]Junho!$E$27</f>
        <v>45.708333333333336</v>
      </c>
      <c r="Y31" s="14">
        <f>[27]Junho!$E$28</f>
        <v>52</v>
      </c>
      <c r="Z31" s="14">
        <f>[27]Junho!$E$29</f>
        <v>43.375</v>
      </c>
      <c r="AA31" s="14">
        <f>[27]Junho!$E$30</f>
        <v>44.958333333333336</v>
      </c>
      <c r="AB31" s="14">
        <f>[27]Junho!$E$31</f>
        <v>51.208333333333336</v>
      </c>
      <c r="AC31" s="14">
        <f>[27]Junho!$E$32</f>
        <v>56.541666666666664</v>
      </c>
      <c r="AD31" s="14">
        <f>[27]Junho!$E$33</f>
        <v>45.041666666666664</v>
      </c>
      <c r="AE31" s="14">
        <f>[27]Junho!$E$34</f>
        <v>42</v>
      </c>
      <c r="AF31" s="87">
        <f t="shared" si="3"/>
        <v>64.380555555555546</v>
      </c>
    </row>
    <row r="32" spans="1:35" ht="17.100000000000001" customHeight="1" x14ac:dyDescent="0.2">
      <c r="A32" s="85" t="s">
        <v>20</v>
      </c>
      <c r="B32" s="14">
        <f>[28]Junho!$E$5</f>
        <v>72.166666666666671</v>
      </c>
      <c r="C32" s="14">
        <f>[28]Junho!$E$6</f>
        <v>71.416666666666671</v>
      </c>
      <c r="D32" s="14">
        <f>[28]Junho!$E$7</f>
        <v>73.208333333333329</v>
      </c>
      <c r="E32" s="14">
        <f>[28]Junho!$E$8</f>
        <v>70.75</v>
      </c>
      <c r="F32" s="14">
        <f>[28]Junho!$E$9</f>
        <v>71.791666666666671</v>
      </c>
      <c r="G32" s="14">
        <f>[28]Junho!$E$10</f>
        <v>72.75</v>
      </c>
      <c r="H32" s="14">
        <f>[28]Junho!$E$11</f>
        <v>71.416666666666671</v>
      </c>
      <c r="I32" s="14">
        <f>[28]Junho!$E$12</f>
        <v>61.333333333333336</v>
      </c>
      <c r="J32" s="14">
        <f>[28]Junho!$E$13</f>
        <v>73.291666666666671</v>
      </c>
      <c r="K32" s="14">
        <f>[28]Junho!$E$14</f>
        <v>61.125</v>
      </c>
      <c r="L32" s="14">
        <f>[28]Junho!$E$15</f>
        <v>65.416666666666671</v>
      </c>
      <c r="M32" s="14">
        <f>[28]Junho!$E$16</f>
        <v>77.708333333333329</v>
      </c>
      <c r="N32" s="14">
        <f>[28]Junho!$E$17</f>
        <v>85</v>
      </c>
      <c r="O32" s="14">
        <f>[28]Junho!$E$18</f>
        <v>77.5</v>
      </c>
      <c r="P32" s="14">
        <f>[28]Junho!$E$19</f>
        <v>73.833333333333329</v>
      </c>
      <c r="Q32" s="14">
        <f>[28]Junho!$E$20</f>
        <v>72</v>
      </c>
      <c r="R32" s="14">
        <f>[28]Junho!$E$21</f>
        <v>67.166666666666671</v>
      </c>
      <c r="S32" s="14">
        <f>[28]Junho!$E$22</f>
        <v>65.625</v>
      </c>
      <c r="T32" s="14">
        <f>[28]Junho!$E$23</f>
        <v>66</v>
      </c>
      <c r="U32" s="14">
        <f>[28]Junho!$E$24</f>
        <v>81.916666666666671</v>
      </c>
      <c r="V32" s="14">
        <f>[28]Junho!$E$25</f>
        <v>75.125</v>
      </c>
      <c r="W32" s="14">
        <f>[28]Junho!$E$26</f>
        <v>68.666666666666671</v>
      </c>
      <c r="X32" s="14">
        <f>[28]Junho!$E$27</f>
        <v>56.958333333333336</v>
      </c>
      <c r="Y32" s="14">
        <f>[28]Junho!$E$28</f>
        <v>57.208333333333336</v>
      </c>
      <c r="Z32" s="14">
        <f>[28]Junho!$E$29</f>
        <v>58.458333333333336</v>
      </c>
      <c r="AA32" s="14">
        <f>[28]Junho!$E$30</f>
        <v>57.208333333333336</v>
      </c>
      <c r="AB32" s="14">
        <f>[28]Junho!$E$31</f>
        <v>57.916666666666664</v>
      </c>
      <c r="AC32" s="14">
        <f>[28]Junho!$E$32</f>
        <v>60</v>
      </c>
      <c r="AD32" s="14">
        <f>[28]Junho!$E$33</f>
        <v>54.666666666666664</v>
      </c>
      <c r="AE32" s="14">
        <f>[28]Junho!$E$34</f>
        <v>61.791666666666664</v>
      </c>
      <c r="AF32" s="87">
        <f t="shared" si="3"/>
        <v>67.980555555555554</v>
      </c>
    </row>
    <row r="33" spans="1:35" s="5" customFormat="1" ht="17.100000000000001" customHeight="1" thickBot="1" x14ac:dyDescent="0.25">
      <c r="A33" s="120" t="s">
        <v>34</v>
      </c>
      <c r="B33" s="121">
        <f t="shared" ref="B33:AF33" si="4">AVERAGE(B5:B32)</f>
        <v>80.899863567804758</v>
      </c>
      <c r="C33" s="121">
        <f t="shared" si="4"/>
        <v>80.063717948717965</v>
      </c>
      <c r="D33" s="121">
        <f t="shared" si="4"/>
        <v>72.193367850098625</v>
      </c>
      <c r="E33" s="121">
        <f t="shared" si="4"/>
        <v>73.070999999999998</v>
      </c>
      <c r="F33" s="121">
        <f t="shared" si="4"/>
        <v>76.278060707408542</v>
      </c>
      <c r="G33" s="121">
        <f t="shared" si="4"/>
        <v>79.53246031746032</v>
      </c>
      <c r="H33" s="121">
        <f t="shared" si="4"/>
        <v>77.722537390713882</v>
      </c>
      <c r="I33" s="121">
        <f t="shared" si="4"/>
        <v>71.893648018648022</v>
      </c>
      <c r="J33" s="121">
        <f t="shared" si="4"/>
        <v>77.883714285714291</v>
      </c>
      <c r="K33" s="121">
        <f t="shared" si="4"/>
        <v>68.480615425905285</v>
      </c>
      <c r="L33" s="121">
        <f t="shared" si="4"/>
        <v>68.317339363535012</v>
      </c>
      <c r="M33" s="121">
        <f t="shared" si="4"/>
        <v>83.048076923076934</v>
      </c>
      <c r="N33" s="121">
        <f t="shared" si="4"/>
        <v>82.109907068240418</v>
      </c>
      <c r="O33" s="121">
        <f t="shared" si="4"/>
        <v>80.024638148625996</v>
      </c>
      <c r="P33" s="121">
        <f t="shared" si="4"/>
        <v>75.573985042735018</v>
      </c>
      <c r="Q33" s="121">
        <f t="shared" si="4"/>
        <v>69.779015368689272</v>
      </c>
      <c r="R33" s="121">
        <f t="shared" si="4"/>
        <v>65.088675213675202</v>
      </c>
      <c r="S33" s="121">
        <f t="shared" si="4"/>
        <v>62.518009768009769</v>
      </c>
      <c r="T33" s="121">
        <f t="shared" si="4"/>
        <v>76.609333333333339</v>
      </c>
      <c r="U33" s="121">
        <f t="shared" si="4"/>
        <v>81.822649572649567</v>
      </c>
      <c r="V33" s="121">
        <f t="shared" si="4"/>
        <v>77.800150829562597</v>
      </c>
      <c r="W33" s="121">
        <f t="shared" si="4"/>
        <v>68.98462077138548</v>
      </c>
      <c r="X33" s="121">
        <f t="shared" si="4"/>
        <v>60.398485693050901</v>
      </c>
      <c r="Y33" s="121">
        <f t="shared" si="4"/>
        <v>62.43944444444444</v>
      </c>
      <c r="Z33" s="121">
        <f t="shared" si="4"/>
        <v>59.11611111111111</v>
      </c>
      <c r="AA33" s="121">
        <f t="shared" si="4"/>
        <v>57.376291486291478</v>
      </c>
      <c r="AB33" s="121">
        <f t="shared" si="4"/>
        <v>59.867857142857147</v>
      </c>
      <c r="AC33" s="121">
        <f t="shared" si="4"/>
        <v>60.747222222222213</v>
      </c>
      <c r="AD33" s="121">
        <f t="shared" si="4"/>
        <v>59.673941798941804</v>
      </c>
      <c r="AE33" s="121">
        <f t="shared" si="4"/>
        <v>62.183619973022161</v>
      </c>
      <c r="AF33" s="123">
        <f t="shared" si="4"/>
        <v>70.039294433935069</v>
      </c>
      <c r="AG33" s="8"/>
      <c r="AH33" s="93"/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8"/>
      <c r="AG34" s="67"/>
      <c r="AH34" s="79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73"/>
      <c r="AG35" s="65"/>
      <c r="AH35" s="80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8"/>
      <c r="AG36" s="64"/>
      <c r="AH36" s="80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8"/>
      <c r="AG37" s="72"/>
      <c r="AH37" s="81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89"/>
      <c r="AG38" s="65"/>
      <c r="AH38" s="79"/>
    </row>
    <row r="39" spans="1:35" x14ac:dyDescent="0.2">
      <c r="A39" s="80"/>
      <c r="B39" s="80"/>
      <c r="C39" s="80"/>
      <c r="D39" s="80"/>
      <c r="E39" s="80"/>
      <c r="F39" s="80"/>
      <c r="G39" s="80" t="s">
        <v>54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2"/>
      <c r="AG39" s="83"/>
      <c r="AH39" s="79"/>
    </row>
    <row r="40" spans="1:35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 t="s">
        <v>54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 t="s">
        <v>54</v>
      </c>
      <c r="Z40" s="80"/>
      <c r="AA40" s="80"/>
      <c r="AB40" s="80"/>
      <c r="AC40" s="80"/>
      <c r="AD40" s="80"/>
      <c r="AE40" s="80"/>
      <c r="AF40" s="82"/>
      <c r="AG40" s="83"/>
    </row>
    <row r="41" spans="1:35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2"/>
      <c r="AG41" s="83"/>
    </row>
    <row r="42" spans="1:35" x14ac:dyDescent="0.2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2"/>
      <c r="AG42" s="83"/>
    </row>
    <row r="43" spans="1:35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2"/>
      <c r="AG43" s="83"/>
    </row>
  </sheetData>
  <sheetProtection password="C6EC" sheet="1" objects="1" scenarios="1"/>
  <mergeCells count="35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T35:X35"/>
    <mergeCell ref="T36:X36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7" zoomScale="90" zoomScaleNormal="90" workbookViewId="0">
      <selection activeCell="I45" sqref="I4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38" t="s">
        <v>26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40"/>
    </row>
    <row r="2" spans="1:34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7"/>
      <c r="AH2" s="7"/>
    </row>
    <row r="3" spans="1:34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23" t="s">
        <v>41</v>
      </c>
      <c r="AG3" s="90" t="s">
        <v>40</v>
      </c>
      <c r="AH3" s="8"/>
    </row>
    <row r="4" spans="1:34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3" t="s">
        <v>39</v>
      </c>
      <c r="AG4" s="90" t="s">
        <v>39</v>
      </c>
      <c r="AH4" s="8"/>
    </row>
    <row r="5" spans="1:34" s="5" customFormat="1" ht="20.100000000000001" customHeight="1" x14ac:dyDescent="0.2">
      <c r="A5" s="85" t="s">
        <v>47</v>
      </c>
      <c r="B5" s="14">
        <f>[1]Junho!$F$5</f>
        <v>91</v>
      </c>
      <c r="C5" s="14">
        <f>[1]Junho!$F$6</f>
        <v>100</v>
      </c>
      <c r="D5" s="14">
        <f>[1]Junho!$F$7</f>
        <v>99</v>
      </c>
      <c r="E5" s="14">
        <f>[1]Junho!$F$8</f>
        <v>100</v>
      </c>
      <c r="F5" s="14">
        <f>[1]Junho!$F$9</f>
        <v>97</v>
      </c>
      <c r="G5" s="14">
        <f>[1]Junho!$F$10</f>
        <v>100</v>
      </c>
      <c r="H5" s="14">
        <f>[1]Junho!$F$11</f>
        <v>100</v>
      </c>
      <c r="I5" s="14">
        <f>[1]Junho!$F$12</f>
        <v>92</v>
      </c>
      <c r="J5" s="14">
        <f>[1]Junho!$F$13</f>
        <v>95</v>
      </c>
      <c r="K5" s="14">
        <f>[1]Junho!$F$14</f>
        <v>100</v>
      </c>
      <c r="L5" s="14">
        <f>[1]Junho!$F$15</f>
        <v>100</v>
      </c>
      <c r="M5" s="14">
        <f>[1]Junho!$F$16</f>
        <v>97</v>
      </c>
      <c r="N5" s="14">
        <f>[1]Junho!$F$17</f>
        <v>100</v>
      </c>
      <c r="O5" s="14">
        <f>[1]Junho!$F$18</f>
        <v>99</v>
      </c>
      <c r="P5" s="14">
        <f>[1]Junho!$F$19</f>
        <v>100</v>
      </c>
      <c r="Q5" s="14">
        <f>[1]Junho!$F$20</f>
        <v>100</v>
      </c>
      <c r="R5" s="14">
        <f>[1]Junho!$F$21</f>
        <v>98</v>
      </c>
      <c r="S5" s="14">
        <f>[1]Junho!$F$22</f>
        <v>97</v>
      </c>
      <c r="T5" s="14">
        <f>[1]Junho!$F$23</f>
        <v>96</v>
      </c>
      <c r="U5" s="14">
        <f>[1]Junho!$F$24</f>
        <v>96</v>
      </c>
      <c r="V5" s="14">
        <f>[1]Junho!$F$25</f>
        <v>100</v>
      </c>
      <c r="W5" s="14">
        <f>[1]Junho!$F$26</f>
        <v>99</v>
      </c>
      <c r="X5" s="14">
        <f>[1]Junho!$F$27</f>
        <v>93</v>
      </c>
      <c r="Y5" s="14">
        <f>[1]Junho!$F$28</f>
        <v>87</v>
      </c>
      <c r="Z5" s="14">
        <f>[1]Junho!$F$29</f>
        <v>93</v>
      </c>
      <c r="AA5" s="14">
        <f>[1]Junho!$F$30</f>
        <v>91</v>
      </c>
      <c r="AB5" s="14">
        <f>[1]Junho!$F$31</f>
        <v>96</v>
      </c>
      <c r="AC5" s="14">
        <f>[1]Junho!$F$32</f>
        <v>90</v>
      </c>
      <c r="AD5" s="14">
        <f>[1]Junho!$F$33</f>
        <v>83</v>
      </c>
      <c r="AE5" s="14">
        <f>[1]Junho!$F$34</f>
        <v>87</v>
      </c>
      <c r="AF5" s="24">
        <f t="shared" ref="AF5:AF30" si="1">MAX(B5:AE5)</f>
        <v>100</v>
      </c>
      <c r="AG5" s="91">
        <f t="shared" ref="AG5:AG30" si="2">AVERAGE(B5:AE5)</f>
        <v>95.86666666666666</v>
      </c>
      <c r="AH5" s="8"/>
    </row>
    <row r="6" spans="1:34" ht="17.100000000000001" customHeight="1" x14ac:dyDescent="0.2">
      <c r="A6" s="85" t="s">
        <v>0</v>
      </c>
      <c r="B6" s="14">
        <f>[2]Junho!$F$5</f>
        <v>97</v>
      </c>
      <c r="C6" s="14">
        <f>[2]Junho!$F$6</f>
        <v>98</v>
      </c>
      <c r="D6" s="14">
        <f>[2]Junho!$F$7</f>
        <v>99</v>
      </c>
      <c r="E6" s="14">
        <f>[2]Junho!$F$8</f>
        <v>97</v>
      </c>
      <c r="F6" s="14">
        <f>[2]Junho!$F$9</f>
        <v>98</v>
      </c>
      <c r="G6" s="14">
        <f>[2]Junho!$F$10</f>
        <v>97</v>
      </c>
      <c r="H6" s="14">
        <f>[2]Junho!$F$11</f>
        <v>98</v>
      </c>
      <c r="I6" s="14">
        <f>[2]Junho!$F$12</f>
        <v>97</v>
      </c>
      <c r="J6" s="14">
        <f>[2]Junho!$F$13</f>
        <v>93</v>
      </c>
      <c r="K6" s="14">
        <f>[2]Junho!$F$14</f>
        <v>98</v>
      </c>
      <c r="L6" s="14">
        <f>[2]Junho!$F$15</f>
        <v>99</v>
      </c>
      <c r="M6" s="14">
        <f>[2]Junho!$F$16</f>
        <v>98</v>
      </c>
      <c r="N6" s="14">
        <f>[2]Junho!$F$17</f>
        <v>98</v>
      </c>
      <c r="O6" s="14">
        <f>[2]Junho!$F$18</f>
        <v>98</v>
      </c>
      <c r="P6" s="14">
        <f>[2]Junho!$F$19</f>
        <v>99</v>
      </c>
      <c r="Q6" s="14">
        <f>[2]Junho!$F$20</f>
        <v>99</v>
      </c>
      <c r="R6" s="14">
        <f>[2]Junho!$F$21</f>
        <v>97</v>
      </c>
      <c r="S6" s="14">
        <f>[2]Junho!$F$22</f>
        <v>93</v>
      </c>
      <c r="T6" s="14">
        <f>[2]Junho!$F$23</f>
        <v>97</v>
      </c>
      <c r="U6" s="14">
        <f>[2]Junho!$F$24</f>
        <v>98</v>
      </c>
      <c r="V6" s="14">
        <f>[2]Junho!$F$25</f>
        <v>99</v>
      </c>
      <c r="W6" s="14">
        <f>[2]Junho!$F$26</f>
        <v>99</v>
      </c>
      <c r="X6" s="14">
        <f>[2]Junho!$F$27</f>
        <v>98</v>
      </c>
      <c r="Y6" s="14">
        <f>[2]Junho!$F$28</f>
        <v>98</v>
      </c>
      <c r="Z6" s="14">
        <f>[2]Junho!$F$29</f>
        <v>97</v>
      </c>
      <c r="AA6" s="14">
        <f>[2]Junho!$F$30</f>
        <v>97</v>
      </c>
      <c r="AB6" s="14">
        <f>[2]Junho!$F$31</f>
        <v>92</v>
      </c>
      <c r="AC6" s="14">
        <f>[2]Junho!$F$32</f>
        <v>98</v>
      </c>
      <c r="AD6" s="14">
        <f>[2]Junho!$F$33</f>
        <v>91</v>
      </c>
      <c r="AE6" s="14">
        <f>[2]Junho!$F$34</f>
        <v>97</v>
      </c>
      <c r="AF6" s="25">
        <f t="shared" si="1"/>
        <v>99</v>
      </c>
      <c r="AG6" s="92">
        <f t="shared" si="2"/>
        <v>97.13333333333334</v>
      </c>
    </row>
    <row r="7" spans="1:34" ht="17.100000000000001" customHeight="1" x14ac:dyDescent="0.2">
      <c r="A7" s="85" t="s">
        <v>1</v>
      </c>
      <c r="B7" s="14">
        <f>[3]Junho!$F$5</f>
        <v>93</v>
      </c>
      <c r="C7" s="14">
        <f>[3]Junho!$F$6</f>
        <v>97</v>
      </c>
      <c r="D7" s="14">
        <f>[3]Junho!$F$7</f>
        <v>92</v>
      </c>
      <c r="E7" s="14">
        <f>[3]Junho!$F$8</f>
        <v>89</v>
      </c>
      <c r="F7" s="14">
        <f>[3]Junho!$F$9</f>
        <v>94</v>
      </c>
      <c r="G7" s="14">
        <f>[3]Junho!$F$10</f>
        <v>100</v>
      </c>
      <c r="H7" s="14">
        <f>[3]Junho!$F$11</f>
        <v>96</v>
      </c>
      <c r="I7" s="14">
        <f>[3]Junho!$F$12</f>
        <v>95</v>
      </c>
      <c r="J7" s="14">
        <f>[3]Junho!$F$13</f>
        <v>96</v>
      </c>
      <c r="K7" s="14">
        <f>[3]Junho!$F$14</f>
        <v>92</v>
      </c>
      <c r="L7" s="14">
        <f>[3]Junho!$F$15</f>
        <v>98</v>
      </c>
      <c r="M7" s="14">
        <f>[3]Junho!$F$16</f>
        <v>95</v>
      </c>
      <c r="N7" s="14">
        <f>[3]Junho!$F$17</f>
        <v>89</v>
      </c>
      <c r="O7" s="14">
        <f>[3]Junho!$F$18</f>
        <v>88</v>
      </c>
      <c r="P7" s="14">
        <f>[3]Junho!$F$19</f>
        <v>84</v>
      </c>
      <c r="Q7" s="14">
        <f>[3]Junho!$F$20</f>
        <v>64</v>
      </c>
      <c r="R7" s="14">
        <f>[3]Junho!$F$21</f>
        <v>87</v>
      </c>
      <c r="S7" s="14">
        <f>[3]Junho!$F$22</f>
        <v>92</v>
      </c>
      <c r="T7" s="14" t="str">
        <f>[3]Junho!$F$23</f>
        <v>*</v>
      </c>
      <c r="U7" s="14">
        <f>[3]Junho!$F$24</f>
        <v>90</v>
      </c>
      <c r="V7" s="14">
        <f>[3]Junho!$F$25</f>
        <v>95</v>
      </c>
      <c r="W7" s="14">
        <f>[3]Junho!$F$26</f>
        <v>96</v>
      </c>
      <c r="X7" s="14">
        <f>[3]Junho!$F$27</f>
        <v>49</v>
      </c>
      <c r="Y7" s="14">
        <f>[3]Junho!$F$28</f>
        <v>80</v>
      </c>
      <c r="Z7" s="14">
        <f>[3]Junho!$F$29</f>
        <v>59</v>
      </c>
      <c r="AA7" s="14">
        <f>[3]Junho!$F$30</f>
        <v>54</v>
      </c>
      <c r="AB7" s="14">
        <f>[3]Junho!$F$31</f>
        <v>86</v>
      </c>
      <c r="AC7" s="14">
        <f>[3]Junho!$F$32</f>
        <v>92</v>
      </c>
      <c r="AD7" s="14">
        <f>[3]Junho!$F$33</f>
        <v>78</v>
      </c>
      <c r="AE7" s="14">
        <f>[3]Junho!$F$34</f>
        <v>97</v>
      </c>
      <c r="AF7" s="25">
        <f t="shared" si="1"/>
        <v>100</v>
      </c>
      <c r="AG7" s="92">
        <f t="shared" si="2"/>
        <v>86.793103448275858</v>
      </c>
    </row>
    <row r="8" spans="1:34" ht="17.100000000000001" customHeight="1" x14ac:dyDescent="0.2">
      <c r="A8" s="85" t="s">
        <v>55</v>
      </c>
      <c r="B8" s="14">
        <f>[4]Junho!$F$5</f>
        <v>100</v>
      </c>
      <c r="C8" s="14">
        <f>[4]Junho!$F$6</f>
        <v>100</v>
      </c>
      <c r="D8" s="14">
        <f>[4]Junho!$F$7</f>
        <v>100</v>
      </c>
      <c r="E8" s="14">
        <f>[4]Junho!$F$8</f>
        <v>79</v>
      </c>
      <c r="F8" s="14">
        <f>[4]Junho!$F$9</f>
        <v>100</v>
      </c>
      <c r="G8" s="14">
        <f>[4]Junho!$F$10</f>
        <v>100</v>
      </c>
      <c r="H8" s="14">
        <f>[4]Junho!$F$11</f>
        <v>100</v>
      </c>
      <c r="I8" s="14">
        <f>[4]Junho!$F$12</f>
        <v>76</v>
      </c>
      <c r="J8" s="14">
        <f>[4]Junho!$F$13</f>
        <v>100</v>
      </c>
      <c r="K8" s="14">
        <f>[4]Junho!$F$14</f>
        <v>88</v>
      </c>
      <c r="L8" s="14">
        <f>[4]Junho!$F$15</f>
        <v>100</v>
      </c>
      <c r="M8" s="14">
        <f>[4]Junho!$F$16</f>
        <v>100</v>
      </c>
      <c r="N8" s="14">
        <f>[4]Junho!$F$17</f>
        <v>100</v>
      </c>
      <c r="O8" s="14">
        <f>[4]Junho!$F$18</f>
        <v>100</v>
      </c>
      <c r="P8" s="14">
        <f>[4]Junho!$F$19</f>
        <v>100</v>
      </c>
      <c r="Q8" s="14">
        <f>[4]Junho!$F$20</f>
        <v>100</v>
      </c>
      <c r="R8" s="14">
        <f>[4]Junho!$F$21</f>
        <v>81</v>
      </c>
      <c r="S8" s="14">
        <f>[4]Junho!$F$22</f>
        <v>76</v>
      </c>
      <c r="T8" s="14">
        <f>[4]Junho!$F$23</f>
        <v>97</v>
      </c>
      <c r="U8" s="14">
        <f>[4]Junho!$F$24</f>
        <v>100</v>
      </c>
      <c r="V8" s="14">
        <f>[4]Junho!$F$25</f>
        <v>100</v>
      </c>
      <c r="W8" s="14">
        <f>[4]Junho!$F$26</f>
        <v>100</v>
      </c>
      <c r="X8" s="14">
        <f>[4]Junho!$F$27</f>
        <v>76</v>
      </c>
      <c r="Y8" s="14">
        <f>[4]Junho!$F$28</f>
        <v>77</v>
      </c>
      <c r="Z8" s="14">
        <f>[4]Junho!$F$29</f>
        <v>91</v>
      </c>
      <c r="AA8" s="14">
        <f>[4]Junho!$F$30</f>
        <v>80</v>
      </c>
      <c r="AB8" s="14">
        <f>[4]Junho!$F$31</f>
        <v>80</v>
      </c>
      <c r="AC8" s="14">
        <f>[4]Junho!$F$32</f>
        <v>75</v>
      </c>
      <c r="AD8" s="14">
        <f>[4]Junho!$F$33</f>
        <v>78</v>
      </c>
      <c r="AE8" s="14">
        <f>[4]Junho!$F$34</f>
        <v>86</v>
      </c>
      <c r="AF8" s="25">
        <f t="shared" ref="AF8" si="3">MAX(B8:AE8)</f>
        <v>100</v>
      </c>
      <c r="AG8" s="92">
        <f t="shared" ref="AG8" si="4">AVERAGE(B8:AE8)</f>
        <v>91.333333333333329</v>
      </c>
    </row>
    <row r="9" spans="1:34" ht="17.100000000000001" customHeight="1" x14ac:dyDescent="0.2">
      <c r="A9" s="85" t="s">
        <v>48</v>
      </c>
      <c r="B9" s="14" t="str">
        <f>[5]Junho!$F$5</f>
        <v>*</v>
      </c>
      <c r="C9" s="14" t="str">
        <f>[5]Junho!$F$6</f>
        <v>*</v>
      </c>
      <c r="D9" s="14" t="str">
        <f>[5]Junho!$F$7</f>
        <v>*</v>
      </c>
      <c r="E9" s="14" t="str">
        <f>[5]Junho!$F$8</f>
        <v>*</v>
      </c>
      <c r="F9" s="14" t="str">
        <f>[5]Junho!$F$9</f>
        <v>*</v>
      </c>
      <c r="G9" s="14" t="str">
        <f>[5]Junho!$F$10</f>
        <v>*</v>
      </c>
      <c r="H9" s="14" t="str">
        <f>[5]Junho!$F$11</f>
        <v>*</v>
      </c>
      <c r="I9" s="14" t="str">
        <f>[5]Junho!$F$12</f>
        <v>*</v>
      </c>
      <c r="J9" s="14" t="str">
        <f>[5]Junho!$F$13</f>
        <v>*</v>
      </c>
      <c r="K9" s="14">
        <f>[5]Junho!$F$14</f>
        <v>10</v>
      </c>
      <c r="L9" s="14" t="str">
        <f>[5]Junho!$F$15</f>
        <v>*</v>
      </c>
      <c r="M9" s="14" t="str">
        <f>[5]Junho!$F$16</f>
        <v>*</v>
      </c>
      <c r="N9" s="14">
        <f>[5]Junho!$F$17</f>
        <v>99</v>
      </c>
      <c r="O9" s="14">
        <f>[5]Junho!$F$18</f>
        <v>8</v>
      </c>
      <c r="P9" s="14" t="str">
        <f>[5]Junho!$F$19</f>
        <v>*</v>
      </c>
      <c r="Q9" s="14" t="str">
        <f>[5]Junho!$F$20</f>
        <v>*</v>
      </c>
      <c r="R9" s="14" t="str">
        <f>[5]Junho!$F$21</f>
        <v>*</v>
      </c>
      <c r="S9" s="14" t="str">
        <f>[5]Junho!$F$22</f>
        <v>*</v>
      </c>
      <c r="T9" s="14" t="str">
        <f>[5]Junho!$F$23</f>
        <v>*</v>
      </c>
      <c r="U9" s="14" t="str">
        <f>[5]Junho!$F$24</f>
        <v>*</v>
      </c>
      <c r="V9" s="14" t="str">
        <f>[5]Junho!$F$25</f>
        <v>*</v>
      </c>
      <c r="W9" s="14" t="str">
        <f>[5]Junho!$F$26</f>
        <v>*</v>
      </c>
      <c r="X9" s="14" t="str">
        <f>[5]Junho!$F$27</f>
        <v>*</v>
      </c>
      <c r="Y9" s="14" t="str">
        <f>[5]Junho!$F$28</f>
        <v>*</v>
      </c>
      <c r="Z9" s="14" t="str">
        <f>[5]Junho!$F$29</f>
        <v>*</v>
      </c>
      <c r="AA9" s="14" t="str">
        <f>[5]Junho!$F$30</f>
        <v>*</v>
      </c>
      <c r="AB9" s="14" t="str">
        <f>[5]Junho!$F$31</f>
        <v>*</v>
      </c>
      <c r="AC9" s="14" t="str">
        <f>[5]Junho!$F$32</f>
        <v>*</v>
      </c>
      <c r="AD9" s="14" t="str">
        <f>[5]Junho!$F$33</f>
        <v>*</v>
      </c>
      <c r="AE9" s="14" t="str">
        <f>[5]Junho!$F$34</f>
        <v>*</v>
      </c>
      <c r="AF9" s="25" t="s">
        <v>135</v>
      </c>
      <c r="AG9" s="92" t="s">
        <v>135</v>
      </c>
    </row>
    <row r="10" spans="1:34" ht="17.100000000000001" customHeight="1" x14ac:dyDescent="0.2">
      <c r="A10" s="85" t="s">
        <v>2</v>
      </c>
      <c r="B10" s="14">
        <f>[6]Junho!$F$5</f>
        <v>96</v>
      </c>
      <c r="C10" s="14">
        <f>[6]Junho!$F$6</f>
        <v>98</v>
      </c>
      <c r="D10" s="14">
        <f>[6]Junho!$F$7</f>
        <v>82</v>
      </c>
      <c r="E10" s="14">
        <f>[6]Junho!$F$8</f>
        <v>82</v>
      </c>
      <c r="F10" s="14">
        <f>[6]Junho!$F$9</f>
        <v>93</v>
      </c>
      <c r="G10" s="14">
        <f>[6]Junho!$F$10</f>
        <v>95</v>
      </c>
      <c r="H10" s="14">
        <f>[6]Junho!$F$11</f>
        <v>95</v>
      </c>
      <c r="I10" s="14">
        <f>[6]Junho!$F$12</f>
        <v>79</v>
      </c>
      <c r="J10" s="14">
        <f>[6]Junho!$F$13</f>
        <v>96</v>
      </c>
      <c r="K10" s="14">
        <f>[6]Junho!$F$14</f>
        <v>91</v>
      </c>
      <c r="L10" s="14">
        <f>[6]Junho!$F$15</f>
        <v>85</v>
      </c>
      <c r="M10" s="14">
        <f>[6]Junho!$F$16</f>
        <v>95</v>
      </c>
      <c r="N10" s="14">
        <f>[6]Junho!$F$17</f>
        <v>94</v>
      </c>
      <c r="O10" s="14">
        <f>[6]Junho!$F$18</f>
        <v>94</v>
      </c>
      <c r="P10" s="14">
        <f>[6]Junho!$F$19</f>
        <v>90</v>
      </c>
      <c r="Q10" s="14">
        <f>[6]Junho!$F$20</f>
        <v>82</v>
      </c>
      <c r="R10" s="14">
        <f>[6]Junho!$F$21</f>
        <v>73</v>
      </c>
      <c r="S10" s="14">
        <f>[6]Junho!$F$22</f>
        <v>68</v>
      </c>
      <c r="T10" s="14">
        <f>[6]Junho!$F$23</f>
        <v>97</v>
      </c>
      <c r="U10" s="14">
        <f>[6]Junho!$F$24</f>
        <v>97</v>
      </c>
      <c r="V10" s="14">
        <f>[6]Junho!$F$25</f>
        <v>95</v>
      </c>
      <c r="W10" s="14">
        <f>[6]Junho!$F$26</f>
        <v>82</v>
      </c>
      <c r="X10" s="14">
        <f>[6]Junho!$F$27</f>
        <v>69</v>
      </c>
      <c r="Y10" s="14">
        <f>[6]Junho!$F$28</f>
        <v>71</v>
      </c>
      <c r="Z10" s="14">
        <f>[6]Junho!$F$29</f>
        <v>71</v>
      </c>
      <c r="AA10" s="14">
        <f>[6]Junho!$F$30</f>
        <v>61</v>
      </c>
      <c r="AB10" s="14">
        <f>[6]Junho!$F$31</f>
        <v>68</v>
      </c>
      <c r="AC10" s="14">
        <f>[6]Junho!$F$32</f>
        <v>70</v>
      </c>
      <c r="AD10" s="14">
        <f>[6]Junho!$F$33</f>
        <v>61</v>
      </c>
      <c r="AE10" s="14">
        <f>[6]Junho!$F$34</f>
        <v>66</v>
      </c>
      <c r="AF10" s="25">
        <f t="shared" si="1"/>
        <v>98</v>
      </c>
      <c r="AG10" s="92">
        <f t="shared" si="2"/>
        <v>83.2</v>
      </c>
    </row>
    <row r="11" spans="1:34" ht="17.100000000000001" customHeight="1" x14ac:dyDescent="0.2">
      <c r="A11" s="85" t="s">
        <v>3</v>
      </c>
      <c r="B11" s="14">
        <f>[7]Junho!$F$5</f>
        <v>91</v>
      </c>
      <c r="C11" s="14">
        <f>[7]Junho!$F$6</f>
        <v>90</v>
      </c>
      <c r="D11" s="14">
        <f>[7]Junho!$F$7</f>
        <v>97</v>
      </c>
      <c r="E11" s="14">
        <f>[7]Junho!$F$8</f>
        <v>96</v>
      </c>
      <c r="F11" s="14">
        <f>[7]Junho!$F$9</f>
        <v>94</v>
      </c>
      <c r="G11" s="14">
        <f>[7]Junho!$F$10</f>
        <v>95</v>
      </c>
      <c r="H11" s="14">
        <f>[7]Junho!$F$11</f>
        <v>92</v>
      </c>
      <c r="I11" s="14">
        <f>[7]Junho!$F$12</f>
        <v>95</v>
      </c>
      <c r="J11" s="14">
        <f>[7]Junho!$F$13</f>
        <v>89</v>
      </c>
      <c r="K11" s="14">
        <f>[7]Junho!$F$14</f>
        <v>89</v>
      </c>
      <c r="L11" s="14">
        <f>[7]Junho!$F$15</f>
        <v>92</v>
      </c>
      <c r="M11" s="14">
        <f>[7]Junho!$F$16</f>
        <v>89</v>
      </c>
      <c r="N11" s="14">
        <f>[7]Junho!$F$17</f>
        <v>95</v>
      </c>
      <c r="O11" s="14">
        <f>[7]Junho!$F$18</f>
        <v>95</v>
      </c>
      <c r="P11" s="14">
        <f>[7]Junho!$F$19</f>
        <v>96</v>
      </c>
      <c r="Q11" s="14">
        <f>[7]Junho!$F$20</f>
        <v>94</v>
      </c>
      <c r="R11" s="14">
        <f>[7]Junho!$F$21</f>
        <v>94</v>
      </c>
      <c r="S11" s="14">
        <f>[7]Junho!$F$22</f>
        <v>90</v>
      </c>
      <c r="T11" s="14">
        <f>[7]Junho!$F$23</f>
        <v>88</v>
      </c>
      <c r="U11" s="14">
        <f>[7]Junho!$F$24</f>
        <v>89</v>
      </c>
      <c r="V11" s="14">
        <f>[7]Junho!$F$25</f>
        <v>98</v>
      </c>
      <c r="W11" s="14">
        <f>[7]Junho!$F$26</f>
        <v>88</v>
      </c>
      <c r="X11" s="14">
        <f>[7]Junho!$F$27</f>
        <v>85</v>
      </c>
      <c r="Y11" s="14">
        <f>[7]Junho!$F$28</f>
        <v>86</v>
      </c>
      <c r="Z11" s="14">
        <f>[7]Junho!$F$29</f>
        <v>88</v>
      </c>
      <c r="AA11" s="14">
        <f>[7]Junho!$F$30</f>
        <v>87</v>
      </c>
      <c r="AB11" s="14">
        <f>[7]Junho!$F$31</f>
        <v>89</v>
      </c>
      <c r="AC11" s="14">
        <f>[7]Junho!$F$32</f>
        <v>83</v>
      </c>
      <c r="AD11" s="14">
        <f>[7]Junho!$F$33</f>
        <v>84</v>
      </c>
      <c r="AE11" s="14">
        <f>[7]Junho!$F$34</f>
        <v>82</v>
      </c>
      <c r="AF11" s="25">
        <f t="shared" si="1"/>
        <v>98</v>
      </c>
      <c r="AG11" s="92">
        <f t="shared" si="2"/>
        <v>90.666666666666671</v>
      </c>
    </row>
    <row r="12" spans="1:34" ht="17.100000000000001" customHeight="1" x14ac:dyDescent="0.2">
      <c r="A12" s="85" t="s">
        <v>4</v>
      </c>
      <c r="B12" s="14">
        <f>[8]Junho!$F$5</f>
        <v>92</v>
      </c>
      <c r="C12" s="14">
        <f>[8]Junho!$F$6</f>
        <v>96</v>
      </c>
      <c r="D12" s="14">
        <f>[8]Junho!$F$7</f>
        <v>95</v>
      </c>
      <c r="E12" s="14">
        <f>[8]Junho!$F$8</f>
        <v>84</v>
      </c>
      <c r="F12" s="14">
        <f>[8]Junho!$F$9</f>
        <v>80</v>
      </c>
      <c r="G12" s="14">
        <f>[8]Junho!$F$10</f>
        <v>79</v>
      </c>
      <c r="H12" s="14">
        <f>[8]Junho!$F$11</f>
        <v>80</v>
      </c>
      <c r="I12" s="14">
        <f>[8]Junho!$F$12</f>
        <v>83</v>
      </c>
      <c r="J12" s="14">
        <f>[8]Junho!$F$13</f>
        <v>96</v>
      </c>
      <c r="K12" s="14">
        <f>[8]Junho!$F$14</f>
        <v>94</v>
      </c>
      <c r="L12" s="14">
        <f>[8]Junho!$F$15</f>
        <v>79</v>
      </c>
      <c r="M12" s="14">
        <f>[8]Junho!$F$16</f>
        <v>84</v>
      </c>
      <c r="N12" s="14">
        <f>[8]Junho!$F$17</f>
        <v>93</v>
      </c>
      <c r="O12" s="14">
        <f>[8]Junho!$F$18</f>
        <v>94</v>
      </c>
      <c r="P12" s="14">
        <f>[8]Junho!$F$19</f>
        <v>92</v>
      </c>
      <c r="Q12" s="14">
        <f>[8]Junho!$F$20</f>
        <v>87</v>
      </c>
      <c r="R12" s="14">
        <f>[8]Junho!$F$21</f>
        <v>71</v>
      </c>
      <c r="S12" s="14">
        <f>[8]Junho!$F$22</f>
        <v>63</v>
      </c>
      <c r="T12" s="14">
        <f>[8]Junho!$F$23</f>
        <v>81</v>
      </c>
      <c r="U12" s="14">
        <f>[8]Junho!$F$24</f>
        <v>96</v>
      </c>
      <c r="V12" s="14">
        <f>[8]Junho!$F$25</f>
        <v>94</v>
      </c>
      <c r="W12" s="14">
        <f>[8]Junho!$F$26</f>
        <v>80</v>
      </c>
      <c r="X12" s="14">
        <f>[8]Junho!$F$27</f>
        <v>81</v>
      </c>
      <c r="Y12" s="14" t="str">
        <f>[8]Junho!$F$28</f>
        <v>*</v>
      </c>
      <c r="Z12" s="14" t="str">
        <f>[8]Junho!$F$29</f>
        <v>*</v>
      </c>
      <c r="AA12" s="14" t="str">
        <f>[8]Junho!$F$30</f>
        <v>*</v>
      </c>
      <c r="AB12" s="14" t="str">
        <f>[8]Junho!$F$31</f>
        <v>*</v>
      </c>
      <c r="AC12" s="14" t="str">
        <f>[8]Junho!$F$32</f>
        <v>*</v>
      </c>
      <c r="AD12" s="14" t="str">
        <f>[8]Junho!$F$33</f>
        <v>*</v>
      </c>
      <c r="AE12" s="14" t="str">
        <f>[8]Junho!$F$34</f>
        <v>*</v>
      </c>
      <c r="AF12" s="25">
        <f t="shared" si="1"/>
        <v>96</v>
      </c>
      <c r="AG12" s="92">
        <f t="shared" si="2"/>
        <v>85.826086956521735</v>
      </c>
    </row>
    <row r="13" spans="1:34" ht="17.100000000000001" customHeight="1" x14ac:dyDescent="0.2">
      <c r="A13" s="85" t="s">
        <v>5</v>
      </c>
      <c r="B13" s="14">
        <f>[9]Junho!$F$5</f>
        <v>88</v>
      </c>
      <c r="C13" s="14">
        <f>[9]Junho!$F$6</f>
        <v>87</v>
      </c>
      <c r="D13" s="14">
        <f>[9]Junho!$F$7</f>
        <v>77</v>
      </c>
      <c r="E13" s="14">
        <f>[9]Junho!$F$8</f>
        <v>82</v>
      </c>
      <c r="F13" s="14">
        <f>[9]Junho!$F$9</f>
        <v>84</v>
      </c>
      <c r="G13" s="14">
        <f>[9]Junho!$F$10</f>
        <v>90</v>
      </c>
      <c r="H13" s="14">
        <f>[9]Junho!$F$11</f>
        <v>93</v>
      </c>
      <c r="I13" s="14">
        <f>[9]Junho!$F$12</f>
        <v>85</v>
      </c>
      <c r="J13" s="14">
        <f>[9]Junho!$F$13</f>
        <v>91</v>
      </c>
      <c r="K13" s="14">
        <f>[9]Junho!$F$14</f>
        <v>75</v>
      </c>
      <c r="L13" s="14">
        <f>[9]Junho!$F$15</f>
        <v>80</v>
      </c>
      <c r="M13" s="14">
        <f>[9]Junho!$F$16</f>
        <v>92</v>
      </c>
      <c r="N13" s="14">
        <f>[9]Junho!$F$17</f>
        <v>94</v>
      </c>
      <c r="O13" s="14">
        <f>[9]Junho!$F$18</f>
        <v>88</v>
      </c>
      <c r="P13" s="14">
        <f>[9]Junho!$F$19</f>
        <v>90</v>
      </c>
      <c r="Q13" s="14">
        <f>[9]Junho!$F$20</f>
        <v>85</v>
      </c>
      <c r="R13" s="14">
        <f>[9]Junho!$F$21</f>
        <v>84</v>
      </c>
      <c r="S13" s="14">
        <f>[9]Junho!$F$22</f>
        <v>76</v>
      </c>
      <c r="T13" s="14">
        <f>[9]Junho!$F$23</f>
        <v>89</v>
      </c>
      <c r="U13" s="14">
        <f>[9]Junho!$F$24</f>
        <v>80</v>
      </c>
      <c r="V13" s="14">
        <f>[9]Junho!$F$25</f>
        <v>91</v>
      </c>
      <c r="W13" s="14">
        <f>[9]Junho!$F$26</f>
        <v>87</v>
      </c>
      <c r="X13" s="14">
        <f>[9]Junho!$F$27</f>
        <v>70</v>
      </c>
      <c r="Y13" s="14">
        <f>[9]Junho!$F$28</f>
        <v>64</v>
      </c>
      <c r="Z13" s="14">
        <f>[9]Junho!$F$29</f>
        <v>83</v>
      </c>
      <c r="AA13" s="14">
        <f>[9]Junho!$F$30</f>
        <v>70</v>
      </c>
      <c r="AB13" s="14">
        <f>[9]Junho!$F$31</f>
        <v>66</v>
      </c>
      <c r="AC13" s="14">
        <f>[9]Junho!$F$32</f>
        <v>69</v>
      </c>
      <c r="AD13" s="14">
        <f>[9]Junho!$F$33</f>
        <v>87</v>
      </c>
      <c r="AE13" s="14">
        <f>[9]Junho!$F$34</f>
        <v>85</v>
      </c>
      <c r="AF13" s="25">
        <f t="shared" si="1"/>
        <v>94</v>
      </c>
      <c r="AG13" s="92">
        <f t="shared" si="2"/>
        <v>82.733333333333334</v>
      </c>
    </row>
    <row r="14" spans="1:34" ht="17.100000000000001" customHeight="1" x14ac:dyDescent="0.2">
      <c r="A14" s="85" t="s">
        <v>50</v>
      </c>
      <c r="B14" s="14">
        <f>[10]Junho!$F$5</f>
        <v>96</v>
      </c>
      <c r="C14" s="14">
        <f>[10]Junho!$F$6</f>
        <v>98</v>
      </c>
      <c r="D14" s="14">
        <f>[10]Junho!$F$7</f>
        <v>93</v>
      </c>
      <c r="E14" s="14">
        <f>[10]Junho!$F$8</f>
        <v>88</v>
      </c>
      <c r="F14" s="14">
        <f>[10]Junho!$F$9</f>
        <v>91</v>
      </c>
      <c r="G14" s="14">
        <f>[10]Junho!$F$10</f>
        <v>91</v>
      </c>
      <c r="H14" s="14">
        <f>[10]Junho!$F$11</f>
        <v>91</v>
      </c>
      <c r="I14" s="14">
        <f>[10]Junho!$F$12</f>
        <v>89</v>
      </c>
      <c r="J14" s="14">
        <f>[10]Junho!$F$13</f>
        <v>97</v>
      </c>
      <c r="K14" s="14">
        <f>[10]Junho!$F$14</f>
        <v>95</v>
      </c>
      <c r="L14" s="14">
        <f>[10]Junho!$F$15</f>
        <v>84</v>
      </c>
      <c r="M14" s="14">
        <f>[10]Junho!$F$16</f>
        <v>96</v>
      </c>
      <c r="N14" s="14">
        <f>[10]Junho!$F$17</f>
        <v>95</v>
      </c>
      <c r="O14" s="14">
        <f>[10]Junho!$F$18</f>
        <v>95</v>
      </c>
      <c r="P14" s="14">
        <f>[10]Junho!$F$19</f>
        <v>91</v>
      </c>
      <c r="Q14" s="14">
        <f>[10]Junho!$F$20</f>
        <v>90</v>
      </c>
      <c r="R14" s="14">
        <f>[10]Junho!$F$21</f>
        <v>87</v>
      </c>
      <c r="S14" s="14">
        <f>[10]Junho!$F$22</f>
        <v>70</v>
      </c>
      <c r="T14" s="14">
        <f>[10]Junho!$F$23</f>
        <v>85</v>
      </c>
      <c r="U14" s="14">
        <f>[10]Junho!$F$24</f>
        <v>98</v>
      </c>
      <c r="V14" s="14">
        <f>[10]Junho!$F$25</f>
        <v>95</v>
      </c>
      <c r="W14" s="14">
        <f>[10]Junho!$F$26</f>
        <v>79</v>
      </c>
      <c r="X14" s="14">
        <f>[10]Junho!$F$27</f>
        <v>82</v>
      </c>
      <c r="Y14" s="14">
        <f>[10]Junho!$F$28</f>
        <v>79</v>
      </c>
      <c r="Z14" s="14">
        <f>[10]Junho!$F$29</f>
        <v>81</v>
      </c>
      <c r="AA14" s="14">
        <f>[10]Junho!$F$30</f>
        <v>80</v>
      </c>
      <c r="AB14" s="14">
        <f>[10]Junho!$F$31</f>
        <v>87</v>
      </c>
      <c r="AC14" s="14">
        <f>[10]Junho!$F$32</f>
        <v>81</v>
      </c>
      <c r="AD14" s="14">
        <f>[10]Junho!$F$33</f>
        <v>71</v>
      </c>
      <c r="AE14" s="14">
        <f>[10]Junho!$F$34</f>
        <v>78</v>
      </c>
      <c r="AF14" s="25">
        <f t="shared" si="1"/>
        <v>98</v>
      </c>
      <c r="AG14" s="92">
        <f t="shared" si="2"/>
        <v>87.766666666666666</v>
      </c>
    </row>
    <row r="15" spans="1:34" ht="17.100000000000001" customHeight="1" x14ac:dyDescent="0.2">
      <c r="A15" s="85" t="s">
        <v>6</v>
      </c>
      <c r="B15" s="14">
        <f>[11]Junho!$F$5</f>
        <v>93</v>
      </c>
      <c r="C15" s="14">
        <f>[11]Junho!$F$6</f>
        <v>98</v>
      </c>
      <c r="D15" s="14">
        <f>[11]Junho!$F$7</f>
        <v>96</v>
      </c>
      <c r="E15" s="14">
        <f>[11]Junho!$F$8</f>
        <v>97</v>
      </c>
      <c r="F15" s="14">
        <f>[11]Junho!$F$9</f>
        <v>96</v>
      </c>
      <c r="G15" s="14">
        <f>[11]Junho!$F$10</f>
        <v>96</v>
      </c>
      <c r="H15" s="14">
        <f>[11]Junho!$F$11</f>
        <v>97</v>
      </c>
      <c r="I15" s="14">
        <f>[11]Junho!$F$12</f>
        <v>96</v>
      </c>
      <c r="J15" s="14">
        <f>[11]Junho!$F$13</f>
        <v>96</v>
      </c>
      <c r="K15" s="14">
        <f>[11]Junho!$F$14</f>
        <v>94</v>
      </c>
      <c r="L15" s="14">
        <f>[11]Junho!$F$15</f>
        <v>97</v>
      </c>
      <c r="M15" s="14">
        <f>[11]Junho!$F$16</f>
        <v>96</v>
      </c>
      <c r="N15" s="14">
        <f>[11]Junho!$F$17</f>
        <v>97</v>
      </c>
      <c r="O15" s="14">
        <f>[11]Junho!$F$18</f>
        <v>96</v>
      </c>
      <c r="P15" s="14">
        <f>[11]Junho!$F$19</f>
        <v>95</v>
      </c>
      <c r="Q15" s="14">
        <f>[11]Junho!$F$20</f>
        <v>95</v>
      </c>
      <c r="R15" s="14">
        <f>[11]Junho!$F$21</f>
        <v>97</v>
      </c>
      <c r="S15" s="14">
        <f>[11]Junho!$F$22</f>
        <v>97</v>
      </c>
      <c r="T15" s="14">
        <f>[11]Junho!$F$23</f>
        <v>97</v>
      </c>
      <c r="U15" s="14">
        <f>[11]Junho!$F$24</f>
        <v>97</v>
      </c>
      <c r="V15" s="14">
        <f>[11]Junho!$F$25</f>
        <v>97</v>
      </c>
      <c r="W15" s="14">
        <f>[11]Junho!$F$26</f>
        <v>96</v>
      </c>
      <c r="X15" s="14">
        <f>[11]Junho!$F$27</f>
        <v>95</v>
      </c>
      <c r="Y15" s="14">
        <f>[11]Junho!$F$28</f>
        <v>96</v>
      </c>
      <c r="Z15" s="14">
        <f>[11]Junho!$F$29</f>
        <v>92</v>
      </c>
      <c r="AA15" s="14">
        <f>[11]Junho!$F$30</f>
        <v>94</v>
      </c>
      <c r="AB15" s="14">
        <f>[11]Junho!$F$31</f>
        <v>95</v>
      </c>
      <c r="AC15" s="14">
        <f>[11]Junho!$F$32</f>
        <v>93</v>
      </c>
      <c r="AD15" s="14">
        <f>[11]Junho!$F$33</f>
        <v>91</v>
      </c>
      <c r="AE15" s="14">
        <f>[11]Junho!$F$34</f>
        <v>88</v>
      </c>
      <c r="AF15" s="25">
        <f t="shared" si="1"/>
        <v>98</v>
      </c>
      <c r="AG15" s="92">
        <f t="shared" si="2"/>
        <v>95.333333333333329</v>
      </c>
    </row>
    <row r="16" spans="1:34" ht="17.100000000000001" customHeight="1" x14ac:dyDescent="0.2">
      <c r="A16" s="85" t="s">
        <v>7</v>
      </c>
      <c r="B16" s="14">
        <f>[12]Junho!$F$5</f>
        <v>97</v>
      </c>
      <c r="C16" s="14">
        <f>[12]Junho!$F$6</f>
        <v>100</v>
      </c>
      <c r="D16" s="14">
        <f>[12]Junho!$F$7</f>
        <v>94</v>
      </c>
      <c r="E16" s="14">
        <f>[12]Junho!$F$8</f>
        <v>94</v>
      </c>
      <c r="F16" s="14">
        <f>[12]Junho!$F$9</f>
        <v>94</v>
      </c>
      <c r="G16" s="14">
        <f>[12]Junho!$F$10</f>
        <v>100</v>
      </c>
      <c r="H16" s="14">
        <f>[12]Junho!$F$11</f>
        <v>100</v>
      </c>
      <c r="I16" s="14">
        <f>[12]Junho!$F$12</f>
        <v>97</v>
      </c>
      <c r="J16" s="14">
        <f>[12]Junho!$F$13</f>
        <v>96</v>
      </c>
      <c r="K16" s="14">
        <f>[12]Junho!$F$14</f>
        <v>96</v>
      </c>
      <c r="L16" s="14">
        <f>[12]Junho!$F$15</f>
        <v>82</v>
      </c>
      <c r="M16" s="14">
        <f>[12]Junho!$F$16</f>
        <v>98</v>
      </c>
      <c r="N16" s="14">
        <f>[12]Junho!$F$17</f>
        <v>98</v>
      </c>
      <c r="O16" s="14">
        <f>[12]Junho!$F$18</f>
        <v>100</v>
      </c>
      <c r="P16" s="14">
        <f>[12]Junho!$F$19</f>
        <v>96</v>
      </c>
      <c r="Q16" s="14">
        <f>[12]Junho!$F$20</f>
        <v>91</v>
      </c>
      <c r="R16" s="14">
        <f>[12]Junho!$F$21</f>
        <v>85</v>
      </c>
      <c r="S16" s="14">
        <f>[12]Junho!$F$22</f>
        <v>81</v>
      </c>
      <c r="T16" s="14">
        <f>[12]Junho!$F$23</f>
        <v>98</v>
      </c>
      <c r="U16" s="14">
        <f>[12]Junho!$F$24</f>
        <v>96</v>
      </c>
      <c r="V16" s="14">
        <f>[12]Junho!$F$25</f>
        <v>98</v>
      </c>
      <c r="W16" s="14">
        <f>[12]Junho!$F$26</f>
        <v>96</v>
      </c>
      <c r="X16" s="14">
        <f>[12]Junho!$F$27</f>
        <v>87</v>
      </c>
      <c r="Y16" s="14">
        <f>[12]Junho!$F$28</f>
        <v>85</v>
      </c>
      <c r="Z16" s="14">
        <f>[12]Junho!$F$29</f>
        <v>85</v>
      </c>
      <c r="AA16" s="14">
        <f>[12]Junho!$F$30</f>
        <v>80</v>
      </c>
      <c r="AB16" s="14">
        <f>[12]Junho!$F$31</f>
        <v>84</v>
      </c>
      <c r="AC16" s="14">
        <f>[12]Junho!$F$32</f>
        <v>77</v>
      </c>
      <c r="AD16" s="14">
        <f>[12]Junho!$F$33</f>
        <v>76</v>
      </c>
      <c r="AE16" s="14">
        <f>[12]Junho!$F$34</f>
        <v>94</v>
      </c>
      <c r="AF16" s="25">
        <f t="shared" si="1"/>
        <v>100</v>
      </c>
      <c r="AG16" s="92">
        <f t="shared" si="2"/>
        <v>91.833333333333329</v>
      </c>
    </row>
    <row r="17" spans="1:35" ht="17.100000000000001" customHeight="1" x14ac:dyDescent="0.2">
      <c r="A17" s="85" t="s">
        <v>8</v>
      </c>
      <c r="B17" s="14">
        <f>[13]Junho!$F$5</f>
        <v>97</v>
      </c>
      <c r="C17" s="14">
        <f>[13]Junho!$F$6</f>
        <v>100</v>
      </c>
      <c r="D17" s="14">
        <f>[13]Junho!$F$7</f>
        <v>98</v>
      </c>
      <c r="E17" s="14">
        <f>[13]Junho!$F$8</f>
        <v>91</v>
      </c>
      <c r="F17" s="14">
        <f>[13]Junho!$F$9</f>
        <v>100</v>
      </c>
      <c r="G17" s="14">
        <f>[13]Junho!$F$10</f>
        <v>100</v>
      </c>
      <c r="H17" s="14">
        <f>[13]Junho!$F$11</f>
        <v>100</v>
      </c>
      <c r="I17" s="14">
        <f>[13]Junho!$F$12</f>
        <v>100</v>
      </c>
      <c r="J17" s="14">
        <f>[13]Junho!$F$13</f>
        <v>95</v>
      </c>
      <c r="K17" s="14">
        <f>[13]Junho!$F$14</f>
        <v>99</v>
      </c>
      <c r="L17" s="14">
        <f>[13]Junho!$F$15</f>
        <v>100</v>
      </c>
      <c r="M17" s="14">
        <f>[13]Junho!$F$16</f>
        <v>98</v>
      </c>
      <c r="N17" s="14">
        <f>[13]Junho!$F$17</f>
        <v>100</v>
      </c>
      <c r="O17" s="14">
        <f>[13]Junho!$F$18</f>
        <v>100</v>
      </c>
      <c r="P17" s="14">
        <f>[13]Junho!$F$19</f>
        <v>100</v>
      </c>
      <c r="Q17" s="14">
        <f>[13]Junho!$F$20</f>
        <v>91</v>
      </c>
      <c r="R17" s="14">
        <f>[13]Junho!$F$21</f>
        <v>93</v>
      </c>
      <c r="S17" s="14">
        <f>[13]Junho!$F$22</f>
        <v>88</v>
      </c>
      <c r="T17" s="14">
        <f>[13]Junho!$F$23</f>
        <v>98</v>
      </c>
      <c r="U17" s="14">
        <f>[13]Junho!$F$24</f>
        <v>95</v>
      </c>
      <c r="V17" s="14">
        <f>[13]Junho!$F$25</f>
        <v>100</v>
      </c>
      <c r="W17" s="14">
        <f>[13]Junho!$F$26</f>
        <v>97</v>
      </c>
      <c r="X17" s="14">
        <f>[13]Junho!$F$27</f>
        <v>94</v>
      </c>
      <c r="Y17" s="14">
        <f>[13]Junho!$F$28</f>
        <v>88</v>
      </c>
      <c r="Z17" s="14">
        <f>[13]Junho!$F$29</f>
        <v>88</v>
      </c>
      <c r="AA17" s="14">
        <f>[13]Junho!$F$30</f>
        <v>91</v>
      </c>
      <c r="AB17" s="14">
        <f>[13]Junho!$F$31</f>
        <v>92</v>
      </c>
      <c r="AC17" s="14">
        <f>[13]Junho!$F$32</f>
        <v>91</v>
      </c>
      <c r="AD17" s="14">
        <f>[13]Junho!$F$33</f>
        <v>82</v>
      </c>
      <c r="AE17" s="14">
        <f>[13]Junho!$F$34</f>
        <v>96</v>
      </c>
      <c r="AF17" s="25">
        <f t="shared" si="1"/>
        <v>100</v>
      </c>
      <c r="AG17" s="92">
        <f t="shared" si="2"/>
        <v>95.4</v>
      </c>
      <c r="AI17" s="30" t="s">
        <v>54</v>
      </c>
    </row>
    <row r="18" spans="1:35" ht="17.100000000000001" customHeight="1" x14ac:dyDescent="0.2">
      <c r="A18" s="85" t="s">
        <v>9</v>
      </c>
      <c r="B18" s="14">
        <f>[14]Junho!$F$5</f>
        <v>96</v>
      </c>
      <c r="C18" s="14">
        <f>[14]Junho!$F$6</f>
        <v>100</v>
      </c>
      <c r="D18" s="14">
        <f>[14]Junho!$F$7</f>
        <v>92</v>
      </c>
      <c r="E18" s="14">
        <f>[14]Junho!$F$8</f>
        <v>90</v>
      </c>
      <c r="F18" s="14">
        <f>[14]Junho!$F$9</f>
        <v>91</v>
      </c>
      <c r="G18" s="14">
        <f>[14]Junho!$F$10</f>
        <v>99</v>
      </c>
      <c r="H18" s="14">
        <f>[14]Junho!$F$11</f>
        <v>100</v>
      </c>
      <c r="I18" s="14">
        <f>[14]Junho!$F$12</f>
        <v>96</v>
      </c>
      <c r="J18" s="14">
        <f>[14]Junho!$F$13</f>
        <v>96</v>
      </c>
      <c r="K18" s="14">
        <f>[14]Junho!$F$14</f>
        <v>86</v>
      </c>
      <c r="L18" s="14">
        <f>[14]Junho!$F$15</f>
        <v>78</v>
      </c>
      <c r="M18" s="14">
        <f>[14]Junho!$F$16</f>
        <v>97</v>
      </c>
      <c r="N18" s="14">
        <f>[14]Junho!$F$17</f>
        <v>97</v>
      </c>
      <c r="O18" s="14">
        <f>[14]Junho!$F$18</f>
        <v>97</v>
      </c>
      <c r="P18" s="14">
        <f>[14]Junho!$F$19</f>
        <v>93</v>
      </c>
      <c r="Q18" s="14">
        <f>[14]Junho!$F$20</f>
        <v>89</v>
      </c>
      <c r="R18" s="14">
        <f>[14]Junho!$F$21</f>
        <v>89</v>
      </c>
      <c r="S18" s="14">
        <f>[14]Junho!$F$22</f>
        <v>79</v>
      </c>
      <c r="T18" s="14">
        <f>[14]Junho!$F$23</f>
        <v>95</v>
      </c>
      <c r="U18" s="14">
        <f>[14]Junho!$F$24</f>
        <v>95</v>
      </c>
      <c r="V18" s="14">
        <f>[14]Junho!$F$25</f>
        <v>95</v>
      </c>
      <c r="W18" s="14">
        <f>[14]Junho!$F$26</f>
        <v>91</v>
      </c>
      <c r="X18" s="14">
        <f>[14]Junho!$F$27</f>
        <v>86</v>
      </c>
      <c r="Y18" s="14">
        <f>[14]Junho!$F$28</f>
        <v>68</v>
      </c>
      <c r="Z18" s="14">
        <f>[14]Junho!$F$29</f>
        <v>81</v>
      </c>
      <c r="AA18" s="14">
        <f>[14]Junho!$F$30</f>
        <v>64</v>
      </c>
      <c r="AB18" s="14">
        <f>[14]Junho!$F$31</f>
        <v>67</v>
      </c>
      <c r="AC18" s="14">
        <f>[14]Junho!$F$32</f>
        <v>44</v>
      </c>
      <c r="AD18" s="14" t="str">
        <f>[14]Junho!$F$33</f>
        <v>*</v>
      </c>
      <c r="AE18" s="14" t="str">
        <f>[14]Junho!$F$34</f>
        <v>*</v>
      </c>
      <c r="AF18" s="25">
        <f t="shared" si="1"/>
        <v>100</v>
      </c>
      <c r="AG18" s="92">
        <f t="shared" si="2"/>
        <v>87.535714285714292</v>
      </c>
    </row>
    <row r="19" spans="1:35" ht="17.100000000000001" customHeight="1" x14ac:dyDescent="0.2">
      <c r="A19" s="85" t="s">
        <v>49</v>
      </c>
      <c r="B19" s="14">
        <f>[15]Junho!$F$5</f>
        <v>100</v>
      </c>
      <c r="C19" s="14">
        <f>[15]Junho!$F$6</f>
        <v>100</v>
      </c>
      <c r="D19" s="14">
        <f>[15]Junho!$F$7</f>
        <v>100</v>
      </c>
      <c r="E19" s="14">
        <f>[15]Junho!$F$8</f>
        <v>96</v>
      </c>
      <c r="F19" s="14">
        <f>[15]Junho!$F$9</f>
        <v>100</v>
      </c>
      <c r="G19" s="14">
        <f>[15]Junho!$F$10</f>
        <v>100</v>
      </c>
      <c r="H19" s="14">
        <f>[15]Junho!$F$11</f>
        <v>100</v>
      </c>
      <c r="I19" s="14">
        <f>[15]Junho!$F$12</f>
        <v>100</v>
      </c>
      <c r="J19" s="14">
        <f>[15]Junho!$F$13</f>
        <v>99</v>
      </c>
      <c r="K19" s="14">
        <f>[15]Junho!$F$14</f>
        <v>100</v>
      </c>
      <c r="L19" s="14">
        <f>[15]Junho!$F$15</f>
        <v>100</v>
      </c>
      <c r="M19" s="14">
        <f>[15]Junho!$F$16</f>
        <v>100</v>
      </c>
      <c r="N19" s="14">
        <f>[15]Junho!$F$17</f>
        <v>100</v>
      </c>
      <c r="O19" s="14">
        <f>[15]Junho!$F$18</f>
        <v>100</v>
      </c>
      <c r="P19" s="14">
        <f>[15]Junho!$F$19</f>
        <v>97</v>
      </c>
      <c r="Q19" s="14">
        <f>[15]Junho!$F$20</f>
        <v>100</v>
      </c>
      <c r="R19" s="14">
        <f>[15]Junho!$F$21</f>
        <v>87</v>
      </c>
      <c r="S19" s="14">
        <f>[15]Junho!$F$22</f>
        <v>100</v>
      </c>
      <c r="T19" s="14">
        <f>[15]Junho!$F$23</f>
        <v>99</v>
      </c>
      <c r="U19" s="14">
        <f>[15]Junho!$F$24</f>
        <v>100</v>
      </c>
      <c r="V19" s="14">
        <f>[15]Junho!$F$25</f>
        <v>100</v>
      </c>
      <c r="W19" s="14">
        <f>[15]Junho!$F$26</f>
        <v>100</v>
      </c>
      <c r="X19" s="14">
        <f>[15]Junho!$F$27</f>
        <v>83</v>
      </c>
      <c r="Y19" s="14">
        <f>[15]Junho!$F$28</f>
        <v>100</v>
      </c>
      <c r="Z19" s="14">
        <f>[15]Junho!$F$29</f>
        <v>89</v>
      </c>
      <c r="AA19" s="14">
        <f>[15]Junho!$F$30</f>
        <v>78</v>
      </c>
      <c r="AB19" s="14">
        <f>[15]Junho!$F$31</f>
        <v>78</v>
      </c>
      <c r="AC19" s="14">
        <f>[15]Junho!$F$32</f>
        <v>89</v>
      </c>
      <c r="AD19" s="14">
        <f>[15]Junho!$F$33</f>
        <v>97</v>
      </c>
      <c r="AE19" s="14">
        <f>[15]Junho!$F$34</f>
        <v>100</v>
      </c>
      <c r="AF19" s="25">
        <f t="shared" si="1"/>
        <v>100</v>
      </c>
      <c r="AG19" s="92">
        <f t="shared" si="2"/>
        <v>96.4</v>
      </c>
    </row>
    <row r="20" spans="1:35" ht="17.100000000000001" customHeight="1" x14ac:dyDescent="0.2">
      <c r="A20" s="85" t="s">
        <v>10</v>
      </c>
      <c r="B20" s="14">
        <f>[16]Junho!$F$5</f>
        <v>97</v>
      </c>
      <c r="C20" s="14">
        <f>[16]Junho!$F$6</f>
        <v>98</v>
      </c>
      <c r="D20" s="14">
        <f>[16]Junho!$F$7</f>
        <v>95</v>
      </c>
      <c r="E20" s="14">
        <f>[16]Junho!$F$8</f>
        <v>90</v>
      </c>
      <c r="F20" s="14">
        <f>[16]Junho!$F$9</f>
        <v>96</v>
      </c>
      <c r="G20" s="14">
        <f>[16]Junho!$F$10</f>
        <v>94</v>
      </c>
      <c r="H20" s="14">
        <f>[16]Junho!$F$11</f>
        <v>98</v>
      </c>
      <c r="I20" s="14">
        <f>[16]Junho!$F$12</f>
        <v>97</v>
      </c>
      <c r="J20" s="14">
        <f>[16]Junho!$F$13</f>
        <v>96</v>
      </c>
      <c r="K20" s="14">
        <f>[16]Junho!$F$14</f>
        <v>97</v>
      </c>
      <c r="L20" s="14">
        <f>[16]Junho!$F$15</f>
        <v>97</v>
      </c>
      <c r="M20" s="14">
        <f>[16]Junho!$F$16</f>
        <v>98</v>
      </c>
      <c r="N20" s="14">
        <f>[16]Junho!$F$17</f>
        <v>98</v>
      </c>
      <c r="O20" s="14">
        <f>[16]Junho!$F$18</f>
        <v>97</v>
      </c>
      <c r="P20" s="14">
        <f>[16]Junho!$F$19</f>
        <v>97</v>
      </c>
      <c r="Q20" s="14">
        <f>[16]Junho!$F$20</f>
        <v>95</v>
      </c>
      <c r="R20" s="14">
        <f>[16]Junho!$F$21</f>
        <v>90</v>
      </c>
      <c r="S20" s="14">
        <f>[16]Junho!$F$22</f>
        <v>85</v>
      </c>
      <c r="T20" s="14">
        <f>[16]Junho!$F$23</f>
        <v>97</v>
      </c>
      <c r="U20" s="14">
        <f>[16]Junho!$F$24</f>
        <v>97</v>
      </c>
      <c r="V20" s="14">
        <f>[16]Junho!$F$25</f>
        <v>98</v>
      </c>
      <c r="W20" s="14">
        <f>[16]Junho!$F$26</f>
        <v>94</v>
      </c>
      <c r="X20" s="14">
        <f>[16]Junho!$F$27</f>
        <v>92</v>
      </c>
      <c r="Y20" s="14">
        <f>[16]Junho!$F$28</f>
        <v>86</v>
      </c>
      <c r="Z20" s="14">
        <f>[16]Junho!$F$29</f>
        <v>88</v>
      </c>
      <c r="AA20" s="14">
        <f>[16]Junho!$F$30</f>
        <v>90</v>
      </c>
      <c r="AB20" s="14">
        <f>[16]Junho!$F$31</f>
        <v>80</v>
      </c>
      <c r="AC20" s="14">
        <f>[16]Junho!$F$32</f>
        <v>91</v>
      </c>
      <c r="AD20" s="14">
        <f>[16]Junho!$F$33</f>
        <v>80</v>
      </c>
      <c r="AE20" s="14">
        <f>[16]Junho!$F$34</f>
        <v>97</v>
      </c>
      <c r="AF20" s="25">
        <f t="shared" si="1"/>
        <v>98</v>
      </c>
      <c r="AG20" s="92">
        <f t="shared" si="2"/>
        <v>93.5</v>
      </c>
    </row>
    <row r="21" spans="1:35" ht="17.100000000000001" customHeight="1" x14ac:dyDescent="0.2">
      <c r="A21" s="85" t="s">
        <v>11</v>
      </c>
      <c r="B21" s="14">
        <f>[17]Junho!$F$5</f>
        <v>96</v>
      </c>
      <c r="C21" s="14">
        <f>[17]Junho!$F$6</f>
        <v>96</v>
      </c>
      <c r="D21" s="14">
        <f>[17]Junho!$F$7</f>
        <v>96</v>
      </c>
      <c r="E21" s="14">
        <f>[17]Junho!$F$8</f>
        <v>95</v>
      </c>
      <c r="F21" s="14">
        <f>[17]Junho!$F$9</f>
        <v>94</v>
      </c>
      <c r="G21" s="14">
        <f>[17]Junho!$F$10</f>
        <v>95</v>
      </c>
      <c r="H21" s="14">
        <f>[17]Junho!$F$11</f>
        <v>96</v>
      </c>
      <c r="I21" s="14">
        <f>[17]Junho!$F$12</f>
        <v>95</v>
      </c>
      <c r="J21" s="14">
        <f>[17]Junho!$F$13</f>
        <v>94</v>
      </c>
      <c r="K21" s="14">
        <f>[17]Junho!$F$14</f>
        <v>96</v>
      </c>
      <c r="L21" s="14">
        <f>[17]Junho!$F$15</f>
        <v>97</v>
      </c>
      <c r="M21" s="14">
        <f>[17]Junho!$F$16</f>
        <v>95</v>
      </c>
      <c r="N21" s="14">
        <f>[17]Junho!$F$17</f>
        <v>96</v>
      </c>
      <c r="O21" s="14">
        <f>[17]Junho!$F$18</f>
        <v>95</v>
      </c>
      <c r="P21" s="14">
        <f>[17]Junho!$F$19</f>
        <v>96</v>
      </c>
      <c r="Q21" s="14">
        <f>[17]Junho!$F$20</f>
        <v>95</v>
      </c>
      <c r="R21" s="14">
        <f>[17]Junho!$F$21</f>
        <v>94</v>
      </c>
      <c r="S21" s="14">
        <f>[17]Junho!$F$22</f>
        <v>95</v>
      </c>
      <c r="T21" s="14">
        <f>[17]Junho!$F$23</f>
        <v>94</v>
      </c>
      <c r="U21" s="14">
        <f>[17]Junho!$F$24</f>
        <v>95</v>
      </c>
      <c r="V21" s="14">
        <f>[17]Junho!$F$25</f>
        <v>96</v>
      </c>
      <c r="W21" s="14">
        <f>[17]Junho!$F$26</f>
        <v>96</v>
      </c>
      <c r="X21" s="14">
        <f>[17]Junho!$F$27</f>
        <v>95</v>
      </c>
      <c r="Y21" s="14">
        <f>[17]Junho!$F$28</f>
        <v>94</v>
      </c>
      <c r="Z21" s="14">
        <f>[17]Junho!$F$29</f>
        <v>95</v>
      </c>
      <c r="AA21" s="14">
        <f>[17]Junho!$F$30</f>
        <v>94</v>
      </c>
      <c r="AB21" s="14">
        <f>[17]Junho!$F$31</f>
        <v>94</v>
      </c>
      <c r="AC21" s="14">
        <f>[17]Junho!$F$32</f>
        <v>91</v>
      </c>
      <c r="AD21" s="14">
        <f>[17]Junho!$F$33</f>
        <v>83</v>
      </c>
      <c r="AE21" s="14">
        <f>[17]Junho!$F$34</f>
        <v>93</v>
      </c>
      <c r="AF21" s="25">
        <f t="shared" si="1"/>
        <v>97</v>
      </c>
      <c r="AG21" s="92">
        <f t="shared" si="2"/>
        <v>94.533333333333331</v>
      </c>
    </row>
    <row r="22" spans="1:35" ht="17.100000000000001" customHeight="1" x14ac:dyDescent="0.2">
      <c r="A22" s="85" t="s">
        <v>12</v>
      </c>
      <c r="B22" s="14" t="str">
        <f>[18]Junho!$F$5</f>
        <v>*</v>
      </c>
      <c r="C22" s="14" t="str">
        <f>[18]Junho!$F$6</f>
        <v>*</v>
      </c>
      <c r="D22" s="14" t="str">
        <f>[18]Junho!$F$7</f>
        <v>*</v>
      </c>
      <c r="E22" s="14" t="str">
        <f>[18]Junho!$F$8</f>
        <v>*</v>
      </c>
      <c r="F22" s="14" t="str">
        <f>[18]Junho!$F$9</f>
        <v>*</v>
      </c>
      <c r="G22" s="14" t="str">
        <f>[18]Junho!$F$10</f>
        <v>*</v>
      </c>
      <c r="H22" s="14" t="str">
        <f>[18]Junho!$F$11</f>
        <v>*</v>
      </c>
      <c r="I22" s="14" t="str">
        <f>[18]Junho!$F$12</f>
        <v>*</v>
      </c>
      <c r="J22" s="14" t="str">
        <f>[18]Junho!$F$13</f>
        <v>*</v>
      </c>
      <c r="K22" s="14">
        <f>[18]Junho!$F$14</f>
        <v>88</v>
      </c>
      <c r="L22" s="14">
        <f>[18]Junho!$F$15</f>
        <v>94</v>
      </c>
      <c r="M22" s="14">
        <f>[18]Junho!$F$16</f>
        <v>94</v>
      </c>
      <c r="N22" s="14">
        <f>[18]Junho!$F$17</f>
        <v>94</v>
      </c>
      <c r="O22" s="14">
        <f>[18]Junho!$F$18</f>
        <v>92</v>
      </c>
      <c r="P22" s="14">
        <f>[18]Junho!$F$19</f>
        <v>92</v>
      </c>
      <c r="Q22" s="14">
        <f>[18]Junho!$F$20</f>
        <v>89</v>
      </c>
      <c r="R22" s="14">
        <f>[18]Junho!$F$21</f>
        <v>94</v>
      </c>
      <c r="S22" s="14">
        <f>[18]Junho!$F$22</f>
        <v>94</v>
      </c>
      <c r="T22" s="14">
        <f>[18]Junho!$F$23</f>
        <v>92</v>
      </c>
      <c r="U22" s="14">
        <f>[18]Junho!$F$24</f>
        <v>91</v>
      </c>
      <c r="V22" s="14">
        <f>[18]Junho!$F$25</f>
        <v>95</v>
      </c>
      <c r="W22" s="14">
        <f>[18]Junho!$F$26</f>
        <v>95</v>
      </c>
      <c r="X22" s="14">
        <f>[18]Junho!$F$27</f>
        <v>87</v>
      </c>
      <c r="Y22" s="14">
        <f>[18]Junho!$F$28</f>
        <v>92</v>
      </c>
      <c r="Z22" s="14">
        <f>[18]Junho!$F$29</f>
        <v>87</v>
      </c>
      <c r="AA22" s="14">
        <f>[18]Junho!$F$30</f>
        <v>81</v>
      </c>
      <c r="AB22" s="14">
        <f>[18]Junho!$F$31</f>
        <v>88</v>
      </c>
      <c r="AC22" s="14">
        <f>[18]Junho!$F$32</f>
        <v>91</v>
      </c>
      <c r="AD22" s="14">
        <f>[18]Junho!$F$33</f>
        <v>89</v>
      </c>
      <c r="AE22" s="14">
        <f>[18]Junho!$F$34</f>
        <v>93</v>
      </c>
      <c r="AF22" s="25" t="s">
        <v>135</v>
      </c>
      <c r="AG22" s="92" t="s">
        <v>135</v>
      </c>
    </row>
    <row r="23" spans="1:35" ht="17.100000000000001" customHeight="1" x14ac:dyDescent="0.2">
      <c r="A23" s="85" t="s">
        <v>13</v>
      </c>
      <c r="B23" s="14">
        <f>[19]Junho!$F$5</f>
        <v>97</v>
      </c>
      <c r="C23" s="14">
        <f>[19]Junho!$F$6</f>
        <v>98</v>
      </c>
      <c r="D23" s="14">
        <f>[19]Junho!$F$7</f>
        <v>97</v>
      </c>
      <c r="E23" s="14">
        <f>[19]Junho!$F$8</f>
        <v>96</v>
      </c>
      <c r="F23" s="14">
        <f>[19]Junho!$F$9</f>
        <v>96</v>
      </c>
      <c r="G23" s="14">
        <f>[19]Junho!$F$10</f>
        <v>97</v>
      </c>
      <c r="H23" s="14">
        <f>[19]Junho!$F$11</f>
        <v>98</v>
      </c>
      <c r="I23" s="14">
        <f>[19]Junho!$F$12</f>
        <v>96</v>
      </c>
      <c r="J23" s="14">
        <f>[19]Junho!$F$13</f>
        <v>95</v>
      </c>
      <c r="K23" s="14">
        <f>[19]Junho!$F$14</f>
        <v>98</v>
      </c>
      <c r="L23" s="14">
        <f>[19]Junho!$F$15</f>
        <v>98</v>
      </c>
      <c r="M23" s="14">
        <f>[19]Junho!$F$16</f>
        <v>96</v>
      </c>
      <c r="N23" s="14">
        <f>[19]Junho!$F$17</f>
        <v>97</v>
      </c>
      <c r="O23" s="14">
        <f>[19]Junho!$F$18</f>
        <v>97</v>
      </c>
      <c r="P23" s="14">
        <f>[19]Junho!$F$19</f>
        <v>97</v>
      </c>
      <c r="Q23" s="14">
        <f>[19]Junho!$F$20</f>
        <v>97</v>
      </c>
      <c r="R23" s="14">
        <f>[19]Junho!$F$21</f>
        <v>97</v>
      </c>
      <c r="S23" s="14">
        <f>[19]Junho!$F$22</f>
        <v>96</v>
      </c>
      <c r="T23" s="14">
        <f>[19]Junho!$F$23</f>
        <v>96</v>
      </c>
      <c r="U23" s="14">
        <f>[19]Junho!$F$24</f>
        <v>96</v>
      </c>
      <c r="V23" s="14">
        <f>[19]Junho!$F$25</f>
        <v>97</v>
      </c>
      <c r="W23" s="14">
        <f>[19]Junho!$F$26</f>
        <v>98</v>
      </c>
      <c r="X23" s="14">
        <f>[19]Junho!$F$27</f>
        <v>97</v>
      </c>
      <c r="Y23" s="14">
        <f>[19]Junho!$F$28</f>
        <v>96</v>
      </c>
      <c r="Z23" s="14">
        <f>[19]Junho!$F$29</f>
        <v>97</v>
      </c>
      <c r="AA23" s="14">
        <f>[19]Junho!$F$30</f>
        <v>95</v>
      </c>
      <c r="AB23" s="14">
        <f>[19]Junho!$F$31</f>
        <v>95</v>
      </c>
      <c r="AC23" s="14">
        <f>[19]Junho!$F$32</f>
        <v>97</v>
      </c>
      <c r="AD23" s="14">
        <f>[19]Junho!$F$33</f>
        <v>97</v>
      </c>
      <c r="AE23" s="14">
        <f>[19]Junho!$F$34</f>
        <v>98</v>
      </c>
      <c r="AF23" s="25">
        <f t="shared" si="1"/>
        <v>98</v>
      </c>
      <c r="AG23" s="92">
        <f t="shared" si="2"/>
        <v>96.733333333333334</v>
      </c>
    </row>
    <row r="24" spans="1:35" ht="17.100000000000001" customHeight="1" x14ac:dyDescent="0.2">
      <c r="A24" s="85" t="s">
        <v>14</v>
      </c>
      <c r="B24" s="14">
        <f>[20]Junho!$F$5</f>
        <v>94</v>
      </c>
      <c r="C24" s="14">
        <f>[20]Junho!$F$6</f>
        <v>96</v>
      </c>
      <c r="D24" s="14">
        <f>[20]Junho!$F$7</f>
        <v>96</v>
      </c>
      <c r="E24" s="14">
        <f>[20]Junho!$F$8</f>
        <v>94</v>
      </c>
      <c r="F24" s="14">
        <f>[20]Junho!$F$9</f>
        <v>93</v>
      </c>
      <c r="G24" s="14">
        <f>[20]Junho!$F$10</f>
        <v>91</v>
      </c>
      <c r="H24" s="14">
        <f>[20]Junho!$F$11</f>
        <v>93</v>
      </c>
      <c r="I24" s="14">
        <f>[20]Junho!$F$12</f>
        <v>93</v>
      </c>
      <c r="J24" s="14">
        <f>[20]Junho!$F$13</f>
        <v>92</v>
      </c>
      <c r="K24" s="14">
        <f>[20]Junho!$F$14</f>
        <v>95</v>
      </c>
      <c r="L24" s="14">
        <f>[20]Junho!$F$15</f>
        <v>96</v>
      </c>
      <c r="M24" s="14">
        <f>[20]Junho!$F$16</f>
        <v>90</v>
      </c>
      <c r="N24" s="14">
        <f>[20]Junho!$F$17</f>
        <v>96</v>
      </c>
      <c r="O24" s="14">
        <f>[20]Junho!$F$18</f>
        <v>95</v>
      </c>
      <c r="P24" s="14">
        <f>[20]Junho!$F$19</f>
        <v>95</v>
      </c>
      <c r="Q24" s="14">
        <f>[20]Junho!$F$20</f>
        <v>96</v>
      </c>
      <c r="R24" s="14">
        <f>[20]Junho!$F$21</f>
        <v>93</v>
      </c>
      <c r="S24" s="14">
        <f>[20]Junho!$F$22</f>
        <v>91</v>
      </c>
      <c r="T24" s="14">
        <f>[20]Junho!$F$23</f>
        <v>88</v>
      </c>
      <c r="U24" s="14">
        <f>[20]Junho!$F$24</f>
        <v>93</v>
      </c>
      <c r="V24" s="14">
        <f>[20]Junho!$F$25</f>
        <v>97</v>
      </c>
      <c r="W24" s="14">
        <f>[20]Junho!$F$26</f>
        <v>85</v>
      </c>
      <c r="X24" s="14">
        <f>[20]Junho!$F$27</f>
        <v>80</v>
      </c>
      <c r="Y24" s="14">
        <f>[20]Junho!$F$28</f>
        <v>81</v>
      </c>
      <c r="Z24" s="14">
        <f>[20]Junho!$F$29</f>
        <v>73</v>
      </c>
      <c r="AA24" s="14">
        <f>[20]Junho!$F$30</f>
        <v>92</v>
      </c>
      <c r="AB24" s="14">
        <f>[20]Junho!$F$31</f>
        <v>82</v>
      </c>
      <c r="AC24" s="14">
        <f>[20]Junho!$F$32</f>
        <v>90</v>
      </c>
      <c r="AD24" s="14">
        <f>[20]Junho!$F$33</f>
        <v>83</v>
      </c>
      <c r="AE24" s="14">
        <f>[20]Junho!$F$34</f>
        <v>88</v>
      </c>
      <c r="AF24" s="25">
        <f t="shared" si="1"/>
        <v>97</v>
      </c>
      <c r="AG24" s="92">
        <f t="shared" si="2"/>
        <v>90.7</v>
      </c>
    </row>
    <row r="25" spans="1:35" ht="17.100000000000001" customHeight="1" x14ac:dyDescent="0.2">
      <c r="A25" s="85" t="s">
        <v>15</v>
      </c>
      <c r="B25" s="14">
        <f>[21]Junho!$F$5</f>
        <v>92</v>
      </c>
      <c r="C25" s="14">
        <f>[21]Junho!$F$6</f>
        <v>92</v>
      </c>
      <c r="D25" s="14">
        <f>[21]Junho!$F$7</f>
        <v>91</v>
      </c>
      <c r="E25" s="14">
        <f>[21]Junho!$F$8</f>
        <v>87</v>
      </c>
      <c r="F25" s="14">
        <f>[21]Junho!$F$9</f>
        <v>87</v>
      </c>
      <c r="G25" s="14">
        <f>[21]Junho!$F$10</f>
        <v>88</v>
      </c>
      <c r="H25" s="14">
        <f>[21]Junho!$F$11</f>
        <v>91</v>
      </c>
      <c r="I25" s="14">
        <f>[21]Junho!$F$12</f>
        <v>87</v>
      </c>
      <c r="J25" s="14">
        <f>[21]Junho!$F$13</f>
        <v>89</v>
      </c>
      <c r="K25" s="14">
        <f>[21]Junho!$F$14</f>
        <v>81</v>
      </c>
      <c r="L25" s="14">
        <f>[21]Junho!$F$15</f>
        <v>81</v>
      </c>
      <c r="M25" s="14">
        <f>[21]Junho!$F$16</f>
        <v>88</v>
      </c>
      <c r="N25" s="14">
        <f>[21]Junho!$F$17</f>
        <v>94</v>
      </c>
      <c r="O25" s="14">
        <f>[21]Junho!$F$18</f>
        <v>92</v>
      </c>
      <c r="P25" s="14">
        <f>[21]Junho!$F$19</f>
        <v>90</v>
      </c>
      <c r="Q25" s="14">
        <f>[21]Junho!$F$20</f>
        <v>88</v>
      </c>
      <c r="R25" s="14">
        <f>[21]Junho!$F$21</f>
        <v>84</v>
      </c>
      <c r="S25" s="14">
        <f>[21]Junho!$F$22</f>
        <v>80</v>
      </c>
      <c r="T25" s="14">
        <f>[21]Junho!$F$23</f>
        <v>87</v>
      </c>
      <c r="U25" s="14">
        <f>[21]Junho!$F$24</f>
        <v>87</v>
      </c>
      <c r="V25" s="14">
        <f>[21]Junho!$F$25</f>
        <v>91</v>
      </c>
      <c r="W25" s="14">
        <f>[21]Junho!$F$26</f>
        <v>89</v>
      </c>
      <c r="X25" s="14">
        <f>[21]Junho!$F$27</f>
        <v>86</v>
      </c>
      <c r="Y25" s="14">
        <f>[21]Junho!$F$28</f>
        <v>81</v>
      </c>
      <c r="Z25" s="14">
        <f>[21]Junho!$F$29</f>
        <v>83</v>
      </c>
      <c r="AA25" s="14">
        <f>[21]Junho!$F$30</f>
        <v>81</v>
      </c>
      <c r="AB25" s="14">
        <f>[21]Junho!$F$31</f>
        <v>79</v>
      </c>
      <c r="AC25" s="14">
        <f>[21]Junho!$F$32</f>
        <v>80</v>
      </c>
      <c r="AD25" s="14">
        <f>[21]Junho!$F$33</f>
        <v>72</v>
      </c>
      <c r="AE25" s="14">
        <f>[21]Junho!$F$34</f>
        <v>75</v>
      </c>
      <c r="AF25" s="25">
        <f t="shared" si="1"/>
        <v>94</v>
      </c>
      <c r="AG25" s="92">
        <f t="shared" si="2"/>
        <v>85.766666666666666</v>
      </c>
    </row>
    <row r="26" spans="1:35" ht="17.100000000000001" customHeight="1" x14ac:dyDescent="0.2">
      <c r="A26" s="85" t="s">
        <v>16</v>
      </c>
      <c r="B26" s="14">
        <f>[22]Junho!$F$5</f>
        <v>92</v>
      </c>
      <c r="C26" s="14">
        <f>[22]Junho!$F$6</f>
        <v>90</v>
      </c>
      <c r="D26" s="14">
        <f>[22]Junho!$F$7</f>
        <v>89</v>
      </c>
      <c r="E26" s="14">
        <f>[22]Junho!$F$8</f>
        <v>81</v>
      </c>
      <c r="F26" s="14">
        <f>[22]Junho!$F$9</f>
        <v>89</v>
      </c>
      <c r="G26" s="14">
        <f>[22]Junho!$F$10</f>
        <v>92</v>
      </c>
      <c r="H26" s="14">
        <f>[22]Junho!$F$11</f>
        <v>94</v>
      </c>
      <c r="I26" s="14">
        <f>[22]Junho!$F$12</f>
        <v>88</v>
      </c>
      <c r="J26" s="14">
        <f>[22]Junho!$F$13</f>
        <v>87</v>
      </c>
      <c r="K26" s="14">
        <f>[22]Junho!$F$14</f>
        <v>89</v>
      </c>
      <c r="L26" s="14">
        <f>[22]Junho!$F$15</f>
        <v>87</v>
      </c>
      <c r="M26" s="14">
        <f>[22]Junho!$F$16</f>
        <v>86</v>
      </c>
      <c r="N26" s="14">
        <f>[22]Junho!$F$17</f>
        <v>92</v>
      </c>
      <c r="O26" s="14">
        <f>[22]Junho!$F$18</f>
        <v>92</v>
      </c>
      <c r="P26" s="14">
        <f>[22]Junho!$F$19</f>
        <v>91</v>
      </c>
      <c r="Q26" s="14">
        <f>[22]Junho!$F$20</f>
        <v>84</v>
      </c>
      <c r="R26" s="14">
        <f>[22]Junho!$F$21</f>
        <v>82</v>
      </c>
      <c r="S26" s="14">
        <f>[22]Junho!$F$22</f>
        <v>77</v>
      </c>
      <c r="T26" s="14">
        <f>[22]Junho!$F$23</f>
        <v>85</v>
      </c>
      <c r="U26" s="14">
        <f>[22]Junho!$F$24</f>
        <v>87</v>
      </c>
      <c r="V26" s="14">
        <f>[22]Junho!$F$25</f>
        <v>87</v>
      </c>
      <c r="W26" s="14">
        <f>[22]Junho!$F$26</f>
        <v>91</v>
      </c>
      <c r="X26" s="14">
        <f>[22]Junho!$F$27</f>
        <v>71</v>
      </c>
      <c r="Y26" s="14">
        <f>[22]Junho!$F$28</f>
        <v>76</v>
      </c>
      <c r="Z26" s="14">
        <f>[22]Junho!$F$29</f>
        <v>84</v>
      </c>
      <c r="AA26" s="14">
        <f>[22]Junho!$F$30</f>
        <v>80</v>
      </c>
      <c r="AB26" s="14">
        <f>[22]Junho!$F$31</f>
        <v>73</v>
      </c>
      <c r="AC26" s="14">
        <f>[22]Junho!$F$32</f>
        <v>85</v>
      </c>
      <c r="AD26" s="14">
        <f>[22]Junho!$F$33</f>
        <v>88</v>
      </c>
      <c r="AE26" s="14">
        <f>[22]Junho!$F$34</f>
        <v>89</v>
      </c>
      <c r="AF26" s="25">
        <f t="shared" si="1"/>
        <v>94</v>
      </c>
      <c r="AG26" s="92">
        <f t="shared" si="2"/>
        <v>85.933333333333337</v>
      </c>
    </row>
    <row r="27" spans="1:35" ht="17.100000000000001" customHeight="1" x14ac:dyDescent="0.2">
      <c r="A27" s="85" t="s">
        <v>17</v>
      </c>
      <c r="B27" s="14" t="str">
        <f>[23]Junho!$F$5</f>
        <v>*</v>
      </c>
      <c r="C27" s="14">
        <f>[23]Junho!$F$6</f>
        <v>9</v>
      </c>
      <c r="D27" s="14">
        <f>[23]Junho!$F$7</f>
        <v>18</v>
      </c>
      <c r="E27" s="14">
        <f>[23]Junho!$F$8</f>
        <v>14</v>
      </c>
      <c r="F27" s="14">
        <f>[23]Junho!$F$9</f>
        <v>97</v>
      </c>
      <c r="G27" s="14">
        <f>[23]Junho!$F$10</f>
        <v>7</v>
      </c>
      <c r="H27" s="14">
        <f>[23]Junho!$F$11</f>
        <v>10</v>
      </c>
      <c r="I27" s="14">
        <f>[23]Junho!$F$12</f>
        <v>100</v>
      </c>
      <c r="J27" s="14">
        <f>[23]Junho!$F$13</f>
        <v>100</v>
      </c>
      <c r="K27" s="14">
        <f>[23]Junho!$F$14</f>
        <v>54</v>
      </c>
      <c r="L27" s="14" t="str">
        <f>[23]Junho!$F$15</f>
        <v>*</v>
      </c>
      <c r="M27" s="14">
        <f>[23]Junho!$F$16</f>
        <v>10</v>
      </c>
      <c r="N27" s="14" t="str">
        <f>[23]Junho!$F$17</f>
        <v>*</v>
      </c>
      <c r="O27" s="14" t="str">
        <f>[23]Junho!$F$18</f>
        <v>*</v>
      </c>
      <c r="P27" s="14" t="str">
        <f>[23]Junho!$F$19</f>
        <v>*</v>
      </c>
      <c r="Q27" s="14" t="str">
        <f>[23]Junho!$F$20</f>
        <v>*</v>
      </c>
      <c r="R27" s="14" t="str">
        <f>[23]Junho!$F$21</f>
        <v>*</v>
      </c>
      <c r="S27" s="14" t="str">
        <f>[23]Junho!$F$22</f>
        <v>*</v>
      </c>
      <c r="T27" s="14">
        <f>[23]Junho!$F$23</f>
        <v>94</v>
      </c>
      <c r="U27" s="14" t="str">
        <f>[23]Junho!$F$24</f>
        <v>*</v>
      </c>
      <c r="V27" s="14" t="str">
        <f>[23]Junho!$F$25</f>
        <v>*</v>
      </c>
      <c r="W27" s="14" t="str">
        <f>[23]Junho!$F$26</f>
        <v>*</v>
      </c>
      <c r="X27" s="14" t="str">
        <f>[23]Junho!$F$27</f>
        <v>*</v>
      </c>
      <c r="Y27" s="14" t="str">
        <f>[23]Junho!$F$28</f>
        <v>*</v>
      </c>
      <c r="Z27" s="14" t="str">
        <f>[23]Junho!$F$29</f>
        <v>*</v>
      </c>
      <c r="AA27" s="14">
        <f>[23]Junho!$F$30</f>
        <v>7</v>
      </c>
      <c r="AB27" s="14">
        <f>[23]Junho!$F$31</f>
        <v>8</v>
      </c>
      <c r="AC27" s="14">
        <f>[23]Junho!$F$32</f>
        <v>8</v>
      </c>
      <c r="AD27" s="14" t="str">
        <f>[23]Junho!$F$33</f>
        <v>*</v>
      </c>
      <c r="AE27" s="14" t="str">
        <f>[23]Junho!$F$34</f>
        <v>*</v>
      </c>
      <c r="AF27" s="25">
        <f>MAX(B27:AE27)</f>
        <v>100</v>
      </c>
      <c r="AG27" s="92">
        <f>AVERAGE(B27:AE27)</f>
        <v>38.285714285714285</v>
      </c>
    </row>
    <row r="28" spans="1:35" ht="17.100000000000001" customHeight="1" x14ac:dyDescent="0.2">
      <c r="A28" s="85" t="s">
        <v>18</v>
      </c>
      <c r="B28" s="14">
        <f>[24]Junho!$F$5</f>
        <v>99</v>
      </c>
      <c r="C28" s="14">
        <f>[24]Junho!$F$6</f>
        <v>98</v>
      </c>
      <c r="D28" s="14">
        <f>[24]Junho!$F$7</f>
        <v>91</v>
      </c>
      <c r="E28" s="14">
        <f>[24]Junho!$F$8</f>
        <v>93</v>
      </c>
      <c r="F28" s="14">
        <f>[24]Junho!$F$9</f>
        <v>96</v>
      </c>
      <c r="G28" s="14">
        <f>[24]Junho!$F$10</f>
        <v>98</v>
      </c>
      <c r="H28" s="14">
        <f>[24]Junho!$F$11</f>
        <v>97</v>
      </c>
      <c r="I28" s="14">
        <f>[24]Junho!$F$12</f>
        <v>86</v>
      </c>
      <c r="J28" s="14">
        <f>[24]Junho!$F$13</f>
        <v>96</v>
      </c>
      <c r="K28" s="14">
        <f>[24]Junho!$F$14</f>
        <v>94</v>
      </c>
      <c r="L28" s="14">
        <f>[24]Junho!$F$15</f>
        <v>82</v>
      </c>
      <c r="M28" s="14">
        <f>[24]Junho!$F$16</f>
        <v>92</v>
      </c>
      <c r="N28" s="14">
        <f>[24]Junho!$F$17</f>
        <v>94</v>
      </c>
      <c r="O28" s="14">
        <f>[24]Junho!$F$18</f>
        <v>96</v>
      </c>
      <c r="P28" s="14">
        <f>[24]Junho!$F$19</f>
        <v>94</v>
      </c>
      <c r="Q28" s="14">
        <f>[24]Junho!$F$20</f>
        <v>90</v>
      </c>
      <c r="R28" s="14">
        <f>[24]Junho!$F$21</f>
        <v>89</v>
      </c>
      <c r="S28" s="14">
        <f>[24]Junho!$F$22</f>
        <v>84</v>
      </c>
      <c r="T28" s="14">
        <f>[24]Junho!$F$23</f>
        <v>98</v>
      </c>
      <c r="U28" s="14">
        <f>[24]Junho!$F$24</f>
        <v>100</v>
      </c>
      <c r="V28" s="14">
        <f>[24]Junho!$F$25</f>
        <v>99</v>
      </c>
      <c r="W28" s="14">
        <f>[24]Junho!$F$26</f>
        <v>88</v>
      </c>
      <c r="X28" s="14">
        <f>[24]Junho!$F$27</f>
        <v>64</v>
      </c>
      <c r="Y28" s="14">
        <f>[24]Junho!$F$28</f>
        <v>68</v>
      </c>
      <c r="Z28" s="14">
        <f>[24]Junho!$F$29</f>
        <v>43</v>
      </c>
      <c r="AA28" s="14">
        <f>[24]Junho!$F$30</f>
        <v>58</v>
      </c>
      <c r="AB28" s="14">
        <f>[24]Junho!$F$31</f>
        <v>44</v>
      </c>
      <c r="AC28" s="14" t="str">
        <f>[24]Junho!$F$32</f>
        <v>*</v>
      </c>
      <c r="AD28" s="14">
        <f>[24]Junho!$F$33</f>
        <v>50</v>
      </c>
      <c r="AE28" s="14">
        <f>[24]Junho!$F$34</f>
        <v>77</v>
      </c>
      <c r="AF28" s="25">
        <f t="shared" si="1"/>
        <v>100</v>
      </c>
      <c r="AG28" s="92">
        <f t="shared" si="2"/>
        <v>84.758620689655174</v>
      </c>
    </row>
    <row r="29" spans="1:35" ht="17.100000000000001" customHeight="1" x14ac:dyDescent="0.2">
      <c r="A29" s="85" t="s">
        <v>19</v>
      </c>
      <c r="B29" s="14">
        <f>[25]Junho!$F$5</f>
        <v>98</v>
      </c>
      <c r="C29" s="14">
        <f>[25]Junho!$F$6</f>
        <v>95</v>
      </c>
      <c r="D29" s="14">
        <f>[25]Junho!$F$7</f>
        <v>95</v>
      </c>
      <c r="E29" s="14">
        <f>[25]Junho!$F$8</f>
        <v>91</v>
      </c>
      <c r="F29" s="14">
        <f>[25]Junho!$F$9</f>
        <v>97</v>
      </c>
      <c r="G29" s="14">
        <f>[25]Junho!$F$10</f>
        <v>97</v>
      </c>
      <c r="H29" s="14">
        <f>[25]Junho!$F$11</f>
        <v>97</v>
      </c>
      <c r="I29" s="14">
        <f>[25]Junho!$F$12</f>
        <v>86</v>
      </c>
      <c r="J29" s="14">
        <f>[25]Junho!$F$13</f>
        <v>85</v>
      </c>
      <c r="K29" s="14">
        <f>[25]Junho!$F$14</f>
        <v>96</v>
      </c>
      <c r="L29" s="14">
        <f>[25]Junho!$F$15</f>
        <v>93</v>
      </c>
      <c r="M29" s="14">
        <f>[25]Junho!$F$16</f>
        <v>96</v>
      </c>
      <c r="N29" s="14">
        <f>[25]Junho!$F$17</f>
        <v>96</v>
      </c>
      <c r="O29" s="14">
        <f>[25]Junho!$F$18</f>
        <v>98</v>
      </c>
      <c r="P29" s="14">
        <f>[25]Junho!$F$19</f>
        <v>97</v>
      </c>
      <c r="Q29" s="14">
        <f>[25]Junho!$F$20</f>
        <v>91</v>
      </c>
      <c r="R29" s="14">
        <f>[25]Junho!$F$21</f>
        <v>90</v>
      </c>
      <c r="S29" s="14">
        <f>[25]Junho!$F$22</f>
        <v>94</v>
      </c>
      <c r="T29" s="14">
        <f>[25]Junho!$F$23</f>
        <v>96</v>
      </c>
      <c r="U29" s="14">
        <f>[25]Junho!$F$24</f>
        <v>97</v>
      </c>
      <c r="V29" s="14">
        <f>[25]Junho!$F$25</f>
        <v>96</v>
      </c>
      <c r="W29" s="14">
        <f>[25]Junho!$F$26</f>
        <v>97</v>
      </c>
      <c r="X29" s="14">
        <f>[25]Junho!$F$27</f>
        <v>89</v>
      </c>
      <c r="Y29" s="14">
        <f>[25]Junho!$F$28</f>
        <v>88</v>
      </c>
      <c r="Z29" s="14">
        <f>[25]Junho!$F$29</f>
        <v>87</v>
      </c>
      <c r="AA29" s="14">
        <f>[25]Junho!$F$30</f>
        <v>85</v>
      </c>
      <c r="AB29" s="14">
        <f>[25]Junho!$F$31</f>
        <v>90</v>
      </c>
      <c r="AC29" s="14">
        <f>[25]Junho!$F$32</f>
        <v>88</v>
      </c>
      <c r="AD29" s="14">
        <f>[25]Junho!$F$33</f>
        <v>81</v>
      </c>
      <c r="AE29" s="14">
        <f>[25]Junho!$F$34</f>
        <v>94</v>
      </c>
      <c r="AF29" s="25">
        <f t="shared" si="1"/>
        <v>98</v>
      </c>
      <c r="AG29" s="92">
        <f t="shared" si="2"/>
        <v>92.666666666666671</v>
      </c>
    </row>
    <row r="30" spans="1:35" ht="17.100000000000001" customHeight="1" x14ac:dyDescent="0.2">
      <c r="A30" s="85" t="s">
        <v>31</v>
      </c>
      <c r="B30" s="14">
        <f>[26]Junho!$F$5</f>
        <v>93</v>
      </c>
      <c r="C30" s="14">
        <f>[26]Junho!$F$6</f>
        <v>97</v>
      </c>
      <c r="D30" s="14">
        <f>[26]Junho!$F$7</f>
        <v>81</v>
      </c>
      <c r="E30" s="14">
        <f>[26]Junho!$F$8</f>
        <v>85</v>
      </c>
      <c r="F30" s="14">
        <f>[26]Junho!$F$9</f>
        <v>91</v>
      </c>
      <c r="G30" s="14">
        <f>[26]Junho!$F$10</f>
        <v>91</v>
      </c>
      <c r="H30" s="14">
        <f>[26]Junho!$F$11</f>
        <v>96</v>
      </c>
      <c r="I30" s="14">
        <f>[26]Junho!$F$12</f>
        <v>83</v>
      </c>
      <c r="J30" s="14" t="str">
        <f>[26]Junho!$F$13</f>
        <v>*</v>
      </c>
      <c r="K30" s="14">
        <f>[26]Junho!$F$14</f>
        <v>91</v>
      </c>
      <c r="L30" s="14">
        <f>[26]Junho!$F$15</f>
        <v>91</v>
      </c>
      <c r="M30" s="14">
        <f>[26]Junho!$F$16</f>
        <v>91</v>
      </c>
      <c r="N30" s="14">
        <f>[26]Junho!$F$17</f>
        <v>94</v>
      </c>
      <c r="O30" s="14">
        <f>[26]Junho!$F$18</f>
        <v>90</v>
      </c>
      <c r="P30" s="14">
        <f>[26]Junho!$F$19</f>
        <v>85</v>
      </c>
      <c r="Q30" s="14">
        <f>[26]Junho!$F$20</f>
        <v>79</v>
      </c>
      <c r="R30" s="14">
        <f>[26]Junho!$F$21</f>
        <v>71</v>
      </c>
      <c r="S30" s="14">
        <f>[26]Junho!$F$22</f>
        <v>65</v>
      </c>
      <c r="T30" s="14" t="str">
        <f>[26]Junho!$F$23</f>
        <v>*</v>
      </c>
      <c r="U30" s="14">
        <f>[26]Junho!$F$24</f>
        <v>92</v>
      </c>
      <c r="V30" s="14">
        <f>[26]Junho!$F$25</f>
        <v>92</v>
      </c>
      <c r="W30" s="14">
        <f>[26]Junho!$F$26</f>
        <v>79</v>
      </c>
      <c r="X30" s="14">
        <f>[26]Junho!$F$27</f>
        <v>63</v>
      </c>
      <c r="Y30" s="14">
        <f>[26]Junho!$F$28</f>
        <v>71</v>
      </c>
      <c r="Z30" s="14">
        <f>[26]Junho!$F$29</f>
        <v>65</v>
      </c>
      <c r="AA30" s="14">
        <f>[26]Junho!$F$30</f>
        <v>60</v>
      </c>
      <c r="AB30" s="14">
        <f>[26]Junho!$F$31</f>
        <v>66</v>
      </c>
      <c r="AC30" s="14">
        <f>[26]Junho!$F$32</f>
        <v>59</v>
      </c>
      <c r="AD30" s="14">
        <f>[26]Junho!$F$33</f>
        <v>48</v>
      </c>
      <c r="AE30" s="14">
        <f>[26]Junho!$F$34</f>
        <v>82</v>
      </c>
      <c r="AF30" s="25">
        <f t="shared" si="1"/>
        <v>97</v>
      </c>
      <c r="AG30" s="92">
        <f t="shared" si="2"/>
        <v>80.392857142857139</v>
      </c>
    </row>
    <row r="31" spans="1:35" ht="17.100000000000001" customHeight="1" x14ac:dyDescent="0.2">
      <c r="A31" s="85" t="s">
        <v>51</v>
      </c>
      <c r="B31" s="14">
        <f>[27]Junho!$F$5</f>
        <v>100</v>
      </c>
      <c r="C31" s="14">
        <f>[27]Junho!$F$6</f>
        <v>97</v>
      </c>
      <c r="D31" s="14">
        <f>[27]Junho!$F$7</f>
        <v>93</v>
      </c>
      <c r="E31" s="14">
        <f>[27]Junho!$F$8</f>
        <v>87</v>
      </c>
      <c r="F31" s="14">
        <f>[27]Junho!$F$9</f>
        <v>87</v>
      </c>
      <c r="G31" s="14">
        <f>[27]Junho!$F$10</f>
        <v>87</v>
      </c>
      <c r="H31" s="14">
        <f>[27]Junho!$F$11</f>
        <v>86</v>
      </c>
      <c r="I31" s="14">
        <f>[27]Junho!$F$12</f>
        <v>81</v>
      </c>
      <c r="J31" s="14">
        <f>[27]Junho!$F$13</f>
        <v>96</v>
      </c>
      <c r="K31" s="14">
        <f>[27]Junho!$F$14</f>
        <v>96</v>
      </c>
      <c r="L31" s="14">
        <f>[27]Junho!$F$15</f>
        <v>83</v>
      </c>
      <c r="M31" s="14">
        <f>[27]Junho!$F$16</f>
        <v>90</v>
      </c>
      <c r="N31" s="14">
        <f>[27]Junho!$F$17</f>
        <v>92</v>
      </c>
      <c r="O31" s="14">
        <f>[27]Junho!$F$18</f>
        <v>88</v>
      </c>
      <c r="P31" s="14">
        <f>[27]Junho!$F$19</f>
        <v>86</v>
      </c>
      <c r="Q31" s="14">
        <f>[27]Junho!$F$20</f>
        <v>83</v>
      </c>
      <c r="R31" s="14">
        <f>[27]Junho!$F$21</f>
        <v>78</v>
      </c>
      <c r="S31" s="14">
        <f>[27]Junho!$F$22</f>
        <v>75</v>
      </c>
      <c r="T31" s="14">
        <f>[27]Junho!$F$23</f>
        <v>97</v>
      </c>
      <c r="U31" s="14">
        <f>[27]Junho!$F$24</f>
        <v>97</v>
      </c>
      <c r="V31" s="14">
        <f>[27]Junho!$F$25</f>
        <v>97</v>
      </c>
      <c r="W31" s="14">
        <f>[27]Junho!$F$26</f>
        <v>88</v>
      </c>
      <c r="X31" s="14">
        <f>[27]Junho!$F$27</f>
        <v>64</v>
      </c>
      <c r="Y31" s="14">
        <f>[27]Junho!$F$28</f>
        <v>77</v>
      </c>
      <c r="Z31" s="14">
        <f>[27]Junho!$F$29</f>
        <v>60</v>
      </c>
      <c r="AA31" s="14">
        <f>[27]Junho!$F$30</f>
        <v>63</v>
      </c>
      <c r="AB31" s="14">
        <f>[27]Junho!$F$31</f>
        <v>71</v>
      </c>
      <c r="AC31" s="14">
        <f>[27]Junho!$F$32</f>
        <v>72</v>
      </c>
      <c r="AD31" s="14">
        <f>[27]Junho!$F$33</f>
        <v>70</v>
      </c>
      <c r="AE31" s="14">
        <f>[27]Junho!$F$34</f>
        <v>63</v>
      </c>
      <c r="AF31" s="25">
        <f>MAX(B31:AE31)</f>
        <v>100</v>
      </c>
      <c r="AG31" s="92">
        <f>AVERAGE(B31:AE31)</f>
        <v>83.466666666666669</v>
      </c>
    </row>
    <row r="32" spans="1:35" ht="17.100000000000001" customHeight="1" x14ac:dyDescent="0.2">
      <c r="A32" s="85" t="s">
        <v>20</v>
      </c>
      <c r="B32" s="14">
        <f>[28]Junho!$F$5</f>
        <v>88</v>
      </c>
      <c r="C32" s="14">
        <f>[28]Junho!$F$6</f>
        <v>94</v>
      </c>
      <c r="D32" s="14">
        <f>[28]Junho!$F$7</f>
        <v>93</v>
      </c>
      <c r="E32" s="14">
        <f>[28]Junho!$F$8</f>
        <v>91</v>
      </c>
      <c r="F32" s="14">
        <f>[28]Junho!$F$9</f>
        <v>90</v>
      </c>
      <c r="G32" s="14">
        <f>[28]Junho!$F$10</f>
        <v>93</v>
      </c>
      <c r="H32" s="14">
        <f>[28]Junho!$F$11</f>
        <v>95</v>
      </c>
      <c r="I32" s="14">
        <f>[28]Junho!$F$12</f>
        <v>86</v>
      </c>
      <c r="J32" s="14">
        <f>[28]Junho!$F$13</f>
        <v>90</v>
      </c>
      <c r="K32" s="14">
        <f>[28]Junho!$F$14</f>
        <v>87</v>
      </c>
      <c r="L32" s="14">
        <f>[28]Junho!$F$15</f>
        <v>90</v>
      </c>
      <c r="M32" s="14">
        <f>[28]Junho!$F$16</f>
        <v>93</v>
      </c>
      <c r="N32" s="14">
        <f>[28]Junho!$F$17</f>
        <v>97</v>
      </c>
      <c r="O32" s="14">
        <f>[28]Junho!$F$18</f>
        <v>95</v>
      </c>
      <c r="P32" s="14">
        <f>[28]Junho!$F$19</f>
        <v>94</v>
      </c>
      <c r="Q32" s="14">
        <f>[28]Junho!$F$20</f>
        <v>93</v>
      </c>
      <c r="R32" s="14">
        <f>[28]Junho!$F$21</f>
        <v>92</v>
      </c>
      <c r="S32" s="14">
        <f>[28]Junho!$F$22</f>
        <v>90</v>
      </c>
      <c r="T32" s="14">
        <f>[28]Junho!$F$23</f>
        <v>88</v>
      </c>
      <c r="U32" s="14">
        <f>[28]Junho!$F$24</f>
        <v>89</v>
      </c>
      <c r="V32" s="14">
        <f>[28]Junho!$F$25</f>
        <v>95</v>
      </c>
      <c r="W32" s="14">
        <f>[28]Junho!$F$26</f>
        <v>91</v>
      </c>
      <c r="X32" s="14">
        <f>[28]Junho!$F$27</f>
        <v>74</v>
      </c>
      <c r="Y32" s="14">
        <f>[28]Junho!$F$28</f>
        <v>74</v>
      </c>
      <c r="Z32" s="14">
        <f>[28]Junho!$F$29</f>
        <v>83</v>
      </c>
      <c r="AA32" s="14">
        <f>[28]Junho!$F$30</f>
        <v>81</v>
      </c>
      <c r="AB32" s="14">
        <f>[28]Junho!$F$31</f>
        <v>78</v>
      </c>
      <c r="AC32" s="14">
        <f>[28]Junho!$F$32</f>
        <v>81</v>
      </c>
      <c r="AD32" s="14">
        <f>[28]Junho!$F$33</f>
        <v>76</v>
      </c>
      <c r="AE32" s="14">
        <f>[28]Junho!$F$34</f>
        <v>78</v>
      </c>
      <c r="AF32" s="25">
        <f>MAX(B32:AE32)</f>
        <v>97</v>
      </c>
      <c r="AG32" s="92">
        <f>AVERAGE(B32:AE32)</f>
        <v>87.966666666666669</v>
      </c>
    </row>
    <row r="33" spans="1:35" s="5" customFormat="1" ht="17.100000000000001" customHeight="1" thickBot="1" x14ac:dyDescent="0.25">
      <c r="A33" s="127" t="s">
        <v>33</v>
      </c>
      <c r="B33" s="128">
        <f t="shared" ref="B33:AF33" si="5">MAX(B5:B32)</f>
        <v>100</v>
      </c>
      <c r="C33" s="128">
        <f t="shared" si="5"/>
        <v>100</v>
      </c>
      <c r="D33" s="128">
        <f t="shared" si="5"/>
        <v>100</v>
      </c>
      <c r="E33" s="128">
        <f t="shared" si="5"/>
        <v>100</v>
      </c>
      <c r="F33" s="128">
        <f t="shared" si="5"/>
        <v>100</v>
      </c>
      <c r="G33" s="128">
        <f t="shared" si="5"/>
        <v>100</v>
      </c>
      <c r="H33" s="128">
        <f t="shared" si="5"/>
        <v>100</v>
      </c>
      <c r="I33" s="128">
        <f t="shared" si="5"/>
        <v>100</v>
      </c>
      <c r="J33" s="128">
        <f t="shared" si="5"/>
        <v>100</v>
      </c>
      <c r="K33" s="128">
        <f t="shared" si="5"/>
        <v>100</v>
      </c>
      <c r="L33" s="128">
        <f t="shared" si="5"/>
        <v>100</v>
      </c>
      <c r="M33" s="128">
        <f t="shared" si="5"/>
        <v>100</v>
      </c>
      <c r="N33" s="128">
        <f t="shared" si="5"/>
        <v>100</v>
      </c>
      <c r="O33" s="128">
        <f t="shared" si="5"/>
        <v>100</v>
      </c>
      <c r="P33" s="128">
        <f t="shared" si="5"/>
        <v>100</v>
      </c>
      <c r="Q33" s="128">
        <f t="shared" si="5"/>
        <v>100</v>
      </c>
      <c r="R33" s="128">
        <f t="shared" si="5"/>
        <v>98</v>
      </c>
      <c r="S33" s="128">
        <f t="shared" si="5"/>
        <v>100</v>
      </c>
      <c r="T33" s="128">
        <f t="shared" si="5"/>
        <v>99</v>
      </c>
      <c r="U33" s="128">
        <f t="shared" si="5"/>
        <v>100</v>
      </c>
      <c r="V33" s="128">
        <f t="shared" si="5"/>
        <v>100</v>
      </c>
      <c r="W33" s="128">
        <f t="shared" si="5"/>
        <v>100</v>
      </c>
      <c r="X33" s="128">
        <f t="shared" si="5"/>
        <v>98</v>
      </c>
      <c r="Y33" s="128">
        <f t="shared" si="5"/>
        <v>100</v>
      </c>
      <c r="Z33" s="128">
        <f t="shared" si="5"/>
        <v>97</v>
      </c>
      <c r="AA33" s="128">
        <f t="shared" si="5"/>
        <v>97</v>
      </c>
      <c r="AB33" s="128">
        <f t="shared" si="5"/>
        <v>96</v>
      </c>
      <c r="AC33" s="128">
        <f t="shared" si="5"/>
        <v>98</v>
      </c>
      <c r="AD33" s="128">
        <f t="shared" si="5"/>
        <v>97</v>
      </c>
      <c r="AE33" s="128">
        <f t="shared" si="5"/>
        <v>100</v>
      </c>
      <c r="AF33" s="129">
        <f t="shared" si="5"/>
        <v>100</v>
      </c>
      <c r="AG33" s="130">
        <f>AVERAGE(AG5:AG32)</f>
        <v>87.789439620848938</v>
      </c>
      <c r="AH33" s="8"/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7"/>
      <c r="AG34" s="68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64"/>
      <c r="AG35" s="70"/>
      <c r="AH35" s="2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7"/>
      <c r="AG36" s="73"/>
      <c r="AH36" s="2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7"/>
      <c r="AG37" s="74"/>
      <c r="AH37" s="13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7"/>
    </row>
    <row r="41" spans="1:35" x14ac:dyDescent="0.2">
      <c r="E41" s="2" t="s">
        <v>54</v>
      </c>
    </row>
    <row r="42" spans="1:35" x14ac:dyDescent="0.2">
      <c r="K42" s="2" t="s">
        <v>54</v>
      </c>
      <c r="Q42" s="61"/>
      <c r="U42" s="2" t="s">
        <v>54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T36:X36"/>
    <mergeCell ref="K3:K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L3:L4"/>
    <mergeCell ref="M3:M4"/>
    <mergeCell ref="V3:V4"/>
    <mergeCell ref="T35:X35"/>
    <mergeCell ref="S3:S4"/>
    <mergeCell ref="Z3:Z4"/>
    <mergeCell ref="A2:A4"/>
    <mergeCell ref="N3:N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A13" zoomScale="90" zoomScaleNormal="90" workbookViewId="0">
      <selection activeCell="AK23" sqref="AK2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38" t="s">
        <v>27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94"/>
    </row>
    <row r="2" spans="1:33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7"/>
    </row>
    <row r="3" spans="1:33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23" t="s">
        <v>42</v>
      </c>
      <c r="AG3" s="90" t="s">
        <v>40</v>
      </c>
    </row>
    <row r="4" spans="1:33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3" t="s">
        <v>39</v>
      </c>
      <c r="AG4" s="90" t="s">
        <v>39</v>
      </c>
    </row>
    <row r="5" spans="1:33" s="5" customFormat="1" ht="20.100000000000001" customHeight="1" x14ac:dyDescent="0.2">
      <c r="A5" s="85" t="s">
        <v>47</v>
      </c>
      <c r="B5" s="14">
        <f>[1]Junho!$G$5</f>
        <v>53</v>
      </c>
      <c r="C5" s="14">
        <f>[1]Junho!$G$6</f>
        <v>50</v>
      </c>
      <c r="D5" s="14">
        <f>[1]Junho!$G$7</f>
        <v>43</v>
      </c>
      <c r="E5" s="14">
        <f>[1]Junho!$G$8</f>
        <v>37</v>
      </c>
      <c r="F5" s="14">
        <f>[1]Junho!$G$9</f>
        <v>46</v>
      </c>
      <c r="G5" s="14">
        <f>[1]Junho!$G$10</f>
        <v>44</v>
      </c>
      <c r="H5" s="14">
        <f>[1]Junho!$G$11</f>
        <v>34</v>
      </c>
      <c r="I5" s="14">
        <f>[1]Junho!$G$12</f>
        <v>33</v>
      </c>
      <c r="J5" s="14">
        <f>[1]Junho!$G$13</f>
        <v>67</v>
      </c>
      <c r="K5" s="14">
        <f>[1]Junho!$G$14</f>
        <v>35</v>
      </c>
      <c r="L5" s="14">
        <f>[1]Junho!$G$15</f>
        <v>32</v>
      </c>
      <c r="M5" s="14">
        <f>[1]Junho!$G$16</f>
        <v>66</v>
      </c>
      <c r="N5" s="14">
        <f>[1]Junho!$G$17</f>
        <v>47</v>
      </c>
      <c r="O5" s="14">
        <f>[1]Junho!$G$18</f>
        <v>50</v>
      </c>
      <c r="P5" s="14">
        <f>[1]Junho!$G$19</f>
        <v>48</v>
      </c>
      <c r="Q5" s="14">
        <f>[1]Junho!$G$20</f>
        <v>30</v>
      </c>
      <c r="R5" s="14">
        <f>[1]Junho!$G$21</f>
        <v>26</v>
      </c>
      <c r="S5" s="14">
        <f>[1]Junho!$G$22</f>
        <v>21</v>
      </c>
      <c r="T5" s="14">
        <f>[1]Junho!$G$23</f>
        <v>38</v>
      </c>
      <c r="U5" s="14">
        <f>[1]Junho!$G$24</f>
        <v>67</v>
      </c>
      <c r="V5" s="14">
        <f>[1]Junho!$G$25</f>
        <v>42</v>
      </c>
      <c r="W5" s="14">
        <f>[1]Junho!$G$26</f>
        <v>34</v>
      </c>
      <c r="X5" s="14">
        <f>[1]Junho!$G$27</f>
        <v>31</v>
      </c>
      <c r="Y5" s="14">
        <f>[1]Junho!$G$28</f>
        <v>30</v>
      </c>
      <c r="Z5" s="14">
        <f>[1]Junho!$G$29</f>
        <v>27</v>
      </c>
      <c r="AA5" s="14">
        <f>[1]Junho!$G$30</f>
        <v>32</v>
      </c>
      <c r="AB5" s="14">
        <f>[1]Junho!$G$31</f>
        <v>34</v>
      </c>
      <c r="AC5" s="14">
        <f>[1]Junho!$G$32</f>
        <v>25</v>
      </c>
      <c r="AD5" s="14">
        <f>[1]Junho!$G$33</f>
        <v>23</v>
      </c>
      <c r="AE5" s="14">
        <f>[1]Junho!$G$34</f>
        <v>30</v>
      </c>
      <c r="AF5" s="24">
        <f t="shared" ref="AF5:AF13" si="1">MIN(B5:AE5)</f>
        <v>21</v>
      </c>
      <c r="AG5" s="95">
        <f t="shared" ref="AG5:AG13" si="2">AVERAGE(B5:AE5)</f>
        <v>39.166666666666664</v>
      </c>
    </row>
    <row r="6" spans="1:33" ht="17.100000000000001" customHeight="1" x14ac:dyDescent="0.2">
      <c r="A6" s="85" t="s">
        <v>0</v>
      </c>
      <c r="B6" s="14">
        <f>[2]Junho!$G$5</f>
        <v>62</v>
      </c>
      <c r="C6" s="14">
        <f>[2]Junho!$G$6</f>
        <v>60</v>
      </c>
      <c r="D6" s="14">
        <f>[2]Junho!$G$7</f>
        <v>52</v>
      </c>
      <c r="E6" s="14">
        <f>[2]Junho!$G$8</f>
        <v>53</v>
      </c>
      <c r="F6" s="14">
        <f>[2]Junho!$G$9</f>
        <v>63</v>
      </c>
      <c r="G6" s="14">
        <f>[2]Junho!$G$10</f>
        <v>64</v>
      </c>
      <c r="H6" s="14">
        <f>[2]Junho!$G$11</f>
        <v>65</v>
      </c>
      <c r="I6" s="14">
        <f>[2]Junho!$G$12</f>
        <v>63</v>
      </c>
      <c r="J6" s="14">
        <f>[2]Junho!$G$13</f>
        <v>37</v>
      </c>
      <c r="K6" s="14">
        <f>[2]Junho!$G$14</f>
        <v>33</v>
      </c>
      <c r="L6" s="14">
        <f>[2]Junho!$G$15</f>
        <v>33</v>
      </c>
      <c r="M6" s="14">
        <f>[2]Junho!$G$16</f>
        <v>66</v>
      </c>
      <c r="N6" s="14">
        <f>[2]Junho!$G$17</f>
        <v>92</v>
      </c>
      <c r="O6" s="14">
        <f>[2]Junho!$G$18</f>
        <v>68</v>
      </c>
      <c r="P6" s="14">
        <f>[2]Junho!$G$19</f>
        <v>59</v>
      </c>
      <c r="Q6" s="14">
        <f>[2]Junho!$G$20</f>
        <v>40</v>
      </c>
      <c r="R6" s="14">
        <f>[2]Junho!$G$21</f>
        <v>33</v>
      </c>
      <c r="S6" s="14">
        <f>[2]Junho!$G$22</f>
        <v>36</v>
      </c>
      <c r="T6" s="14">
        <f>[2]Junho!$G$23</f>
        <v>69</v>
      </c>
      <c r="U6" s="14">
        <f>[2]Junho!$G$24</f>
        <v>47</v>
      </c>
      <c r="V6" s="14">
        <f>[2]Junho!$G$25</f>
        <v>61</v>
      </c>
      <c r="W6" s="14">
        <f>[2]Junho!$G$26</f>
        <v>46</v>
      </c>
      <c r="X6" s="14">
        <f>[2]Junho!$G$27</f>
        <v>37</v>
      </c>
      <c r="Y6" s="14">
        <f>[2]Junho!$G$28</f>
        <v>43</v>
      </c>
      <c r="Z6" s="14">
        <f>[2]Junho!$G$29</f>
        <v>28</v>
      </c>
      <c r="AA6" s="14">
        <f>[2]Junho!$G$30</f>
        <v>29</v>
      </c>
      <c r="AB6" s="14">
        <f>[2]Junho!$G$31</f>
        <v>29</v>
      </c>
      <c r="AC6" s="14">
        <f>[2]Junho!$G$32</f>
        <v>32</v>
      </c>
      <c r="AD6" s="14">
        <f>[2]Junho!$G$33</f>
        <v>49</v>
      </c>
      <c r="AE6" s="14">
        <f>[2]Junho!$G$34</f>
        <v>26</v>
      </c>
      <c r="AF6" s="25">
        <f t="shared" si="1"/>
        <v>26</v>
      </c>
      <c r="AG6" s="92">
        <f t="shared" si="2"/>
        <v>49.166666666666664</v>
      </c>
    </row>
    <row r="7" spans="1:33" ht="17.100000000000001" customHeight="1" x14ac:dyDescent="0.2">
      <c r="A7" s="85" t="s">
        <v>1</v>
      </c>
      <c r="B7" s="14">
        <f>[3]Junho!$G$5</f>
        <v>49</v>
      </c>
      <c r="C7" s="14">
        <f>[3]Junho!$G$6</f>
        <v>48</v>
      </c>
      <c r="D7" s="14">
        <f>[3]Junho!$G$7</f>
        <v>43</v>
      </c>
      <c r="E7" s="14">
        <f>[3]Junho!$G$8</f>
        <v>52</v>
      </c>
      <c r="F7" s="14">
        <f>[3]Junho!$G$9</f>
        <v>56</v>
      </c>
      <c r="G7" s="14">
        <f>[3]Junho!$G$10</f>
        <v>61</v>
      </c>
      <c r="H7" s="14">
        <f>[3]Junho!$G$11</f>
        <v>47</v>
      </c>
      <c r="I7" s="14">
        <f>[3]Junho!$G$12</f>
        <v>48</v>
      </c>
      <c r="J7" s="14">
        <f>[3]Junho!$G$13</f>
        <v>57</v>
      </c>
      <c r="K7" s="14">
        <f>[3]Junho!$G$14</f>
        <v>37</v>
      </c>
      <c r="L7" s="14">
        <f>[3]Junho!$G$15</f>
        <v>39</v>
      </c>
      <c r="M7" s="14">
        <f>[3]Junho!$G$16</f>
        <v>80</v>
      </c>
      <c r="N7" s="14">
        <f>[3]Junho!$G$17</f>
        <v>56</v>
      </c>
      <c r="O7" s="14">
        <f>[3]Junho!$G$18</f>
        <v>53</v>
      </c>
      <c r="P7" s="14">
        <f>[3]Junho!$G$19</f>
        <v>50</v>
      </c>
      <c r="Q7" s="14">
        <f>[3]Junho!$G$20</f>
        <v>40</v>
      </c>
      <c r="R7" s="14">
        <f>[3]Junho!$G$21</f>
        <v>39</v>
      </c>
      <c r="S7" s="14">
        <f>[3]Junho!$G$22</f>
        <v>41</v>
      </c>
      <c r="T7" s="14" t="str">
        <f>[3]Junho!$G$23</f>
        <v>*</v>
      </c>
      <c r="U7" s="14">
        <f>[3]Junho!$G$24</f>
        <v>57</v>
      </c>
      <c r="V7" s="14">
        <f>[3]Junho!$G$25</f>
        <v>51</v>
      </c>
      <c r="W7" s="14">
        <f>[3]Junho!$G$26</f>
        <v>31</v>
      </c>
      <c r="X7" s="14">
        <f>[3]Junho!$G$27</f>
        <v>32</v>
      </c>
      <c r="Y7" s="14">
        <f>[3]Junho!$G$28</f>
        <v>37</v>
      </c>
      <c r="Z7" s="14">
        <f>[3]Junho!$G$29</f>
        <v>29</v>
      </c>
      <c r="AA7" s="14">
        <f>[3]Junho!$G$30</f>
        <v>28</v>
      </c>
      <c r="AB7" s="14">
        <f>[3]Junho!$G$31</f>
        <v>33</v>
      </c>
      <c r="AC7" s="14">
        <f>[3]Junho!$G$32</f>
        <v>30</v>
      </c>
      <c r="AD7" s="14">
        <f>[3]Junho!$G$33</f>
        <v>33</v>
      </c>
      <c r="AE7" s="14">
        <f>[3]Junho!$G$34</f>
        <v>23</v>
      </c>
      <c r="AF7" s="25">
        <f t="shared" si="1"/>
        <v>23</v>
      </c>
      <c r="AG7" s="92">
        <f t="shared" si="2"/>
        <v>44.137931034482762</v>
      </c>
    </row>
    <row r="8" spans="1:33" ht="17.100000000000001" customHeight="1" x14ac:dyDescent="0.2">
      <c r="A8" s="85" t="s">
        <v>55</v>
      </c>
      <c r="B8" s="14">
        <f>[4]Junho!$G$5</f>
        <v>54</v>
      </c>
      <c r="C8" s="14">
        <f>[4]Junho!$G$6</f>
        <v>42</v>
      </c>
      <c r="D8" s="14">
        <f>[4]Junho!$G$7</f>
        <v>48</v>
      </c>
      <c r="E8" s="14">
        <f>[4]Junho!$G$8</f>
        <v>42</v>
      </c>
      <c r="F8" s="14">
        <f>[4]Junho!$G$9</f>
        <v>53</v>
      </c>
      <c r="G8" s="14">
        <f>[4]Junho!$G$10</f>
        <v>46</v>
      </c>
      <c r="H8" s="14">
        <f>[4]Junho!$G$11</f>
        <v>43</v>
      </c>
      <c r="I8" s="14">
        <f>[4]Junho!$G$12</f>
        <v>37</v>
      </c>
      <c r="J8" s="14">
        <f>[4]Junho!$G$13</f>
        <v>57</v>
      </c>
      <c r="K8" s="14">
        <f>[4]Junho!$G$14</f>
        <v>32</v>
      </c>
      <c r="L8" s="14">
        <f>[4]Junho!$G$15</f>
        <v>34</v>
      </c>
      <c r="M8" s="14">
        <f>[4]Junho!$G$16</f>
        <v>45</v>
      </c>
      <c r="N8" s="14">
        <f>[4]Junho!$G$17</f>
        <v>88</v>
      </c>
      <c r="O8" s="14">
        <f>[4]Junho!$G$18</f>
        <v>60</v>
      </c>
      <c r="P8" s="14">
        <f>[4]Junho!$G$19</f>
        <v>51</v>
      </c>
      <c r="Q8" s="14">
        <f>[4]Junho!$G$20</f>
        <v>48</v>
      </c>
      <c r="R8" s="14">
        <f>[4]Junho!$G$21</f>
        <v>34</v>
      </c>
      <c r="S8" s="14">
        <f>[4]Junho!$G$22</f>
        <v>28</v>
      </c>
      <c r="T8" s="14">
        <f>[4]Junho!$G$23</f>
        <v>50</v>
      </c>
      <c r="U8" s="14">
        <f>[4]Junho!$G$24</f>
        <v>73</v>
      </c>
      <c r="V8" s="14">
        <f>[4]Junho!$G$25</f>
        <v>48</v>
      </c>
      <c r="W8" s="14">
        <f>[4]Junho!$G$26</f>
        <v>44</v>
      </c>
      <c r="X8" s="14">
        <f>[4]Junho!$G$27</f>
        <v>40</v>
      </c>
      <c r="Y8" s="14">
        <f>[4]Junho!$G$28</f>
        <v>40</v>
      </c>
      <c r="Z8" s="14">
        <f>[4]Junho!$G$29</f>
        <v>29</v>
      </c>
      <c r="AA8" s="14">
        <f>[4]Junho!$G$30</f>
        <v>34</v>
      </c>
      <c r="AB8" s="14">
        <f>[4]Junho!$G$31</f>
        <v>39</v>
      </c>
      <c r="AC8" s="14">
        <f>[4]Junho!$G$32</f>
        <v>33</v>
      </c>
      <c r="AD8" s="14">
        <f>[4]Junho!$G$33</f>
        <v>30</v>
      </c>
      <c r="AE8" s="14">
        <f>[4]Junho!$G$34</f>
        <v>37</v>
      </c>
      <c r="AF8" s="25">
        <f t="shared" ref="AF8" si="3">MIN(B8:AE8)</f>
        <v>28</v>
      </c>
      <c r="AG8" s="92">
        <f t="shared" ref="AG8" si="4">AVERAGE(B8:AE8)</f>
        <v>44.633333333333333</v>
      </c>
    </row>
    <row r="9" spans="1:33" ht="17.100000000000001" customHeight="1" x14ac:dyDescent="0.2">
      <c r="A9" s="85" t="s">
        <v>48</v>
      </c>
      <c r="B9" s="14" t="str">
        <f>[5]Junho!$G$5</f>
        <v>*</v>
      </c>
      <c r="C9" s="14" t="str">
        <f>[5]Junho!$G$6</f>
        <v>*</v>
      </c>
      <c r="D9" s="14" t="str">
        <f>[5]Junho!$G$7</f>
        <v>*</v>
      </c>
      <c r="E9" s="14" t="str">
        <f>[5]Junho!$G$8</f>
        <v>*</v>
      </c>
      <c r="F9" s="14" t="str">
        <f>[5]Junho!$G$9</f>
        <v>*</v>
      </c>
      <c r="G9" s="14" t="str">
        <f>[5]Junho!$G$10</f>
        <v>*</v>
      </c>
      <c r="H9" s="14" t="str">
        <f>[5]Junho!$G$11</f>
        <v>*</v>
      </c>
      <c r="I9" s="14" t="str">
        <f>[5]Junho!$G$12</f>
        <v>*</v>
      </c>
      <c r="J9" s="14" t="str">
        <f>[5]Junho!$G$13</f>
        <v>*</v>
      </c>
      <c r="K9" s="14" t="str">
        <f>[5]Junho!$G$14</f>
        <v>*</v>
      </c>
      <c r="L9" s="14" t="str">
        <f>[5]Junho!$G$15</f>
        <v>*</v>
      </c>
      <c r="M9" s="14" t="str">
        <f>[5]Junho!$G$16</f>
        <v>*</v>
      </c>
      <c r="N9" s="14">
        <f>[5]Junho!$G$17</f>
        <v>11</v>
      </c>
      <c r="O9" s="14" t="str">
        <f>[5]Junho!$G$18</f>
        <v>*</v>
      </c>
      <c r="P9" s="14" t="str">
        <f>[5]Junho!$G$19</f>
        <v>*</v>
      </c>
      <c r="Q9" s="14" t="str">
        <f>[5]Junho!$G$20</f>
        <v>*</v>
      </c>
      <c r="R9" s="14" t="str">
        <f>[5]Junho!$G$21</f>
        <v>*</v>
      </c>
      <c r="S9" s="14" t="str">
        <f>[5]Junho!$G$22</f>
        <v>*</v>
      </c>
      <c r="T9" s="14" t="str">
        <f>[5]Junho!$G$23</f>
        <v>*</v>
      </c>
      <c r="U9" s="14" t="str">
        <f>[5]Junho!$G$24</f>
        <v>*</v>
      </c>
      <c r="V9" s="14" t="str">
        <f>[5]Junho!$G$25</f>
        <v>*</v>
      </c>
      <c r="W9" s="14" t="str">
        <f>[5]Junho!$G$26</f>
        <v>*</v>
      </c>
      <c r="X9" s="14" t="str">
        <f>[5]Junho!$G$27</f>
        <v>*</v>
      </c>
      <c r="Y9" s="14" t="str">
        <f>[5]Junho!$G$28</f>
        <v>*</v>
      </c>
      <c r="Z9" s="14" t="str">
        <f>[5]Junho!$G$29</f>
        <v>*</v>
      </c>
      <c r="AA9" s="14" t="str">
        <f>[5]Junho!$G$30</f>
        <v>*</v>
      </c>
      <c r="AB9" s="14" t="str">
        <f>[5]Junho!$G$31</f>
        <v>*</v>
      </c>
      <c r="AC9" s="14" t="str">
        <f>[5]Junho!$G$32</f>
        <v>*</v>
      </c>
      <c r="AD9" s="14" t="str">
        <f>[5]Junho!$G$33</f>
        <v>*</v>
      </c>
      <c r="AE9" s="14" t="str">
        <f>[5]Junho!$G$34</f>
        <v>*</v>
      </c>
      <c r="AF9" s="25" t="s">
        <v>135</v>
      </c>
      <c r="AG9" s="92" t="s">
        <v>135</v>
      </c>
    </row>
    <row r="10" spans="1:33" ht="17.100000000000001" customHeight="1" x14ac:dyDescent="0.2">
      <c r="A10" s="85" t="s">
        <v>2</v>
      </c>
      <c r="B10" s="14">
        <f>[6]Junho!$G$5</f>
        <v>58</v>
      </c>
      <c r="C10" s="14">
        <f>[6]Junho!$G$6</f>
        <v>42</v>
      </c>
      <c r="D10" s="14">
        <f>[6]Junho!$G$7</f>
        <v>47</v>
      </c>
      <c r="E10" s="14">
        <f>[6]Junho!$G$8</f>
        <v>51</v>
      </c>
      <c r="F10" s="14">
        <f>[6]Junho!$G$9</f>
        <v>61</v>
      </c>
      <c r="G10" s="14">
        <f>[6]Junho!$G$10</f>
        <v>58</v>
      </c>
      <c r="H10" s="14">
        <f>[6]Junho!$G$11</f>
        <v>48</v>
      </c>
      <c r="I10" s="14">
        <f>[6]Junho!$G$12</f>
        <v>51</v>
      </c>
      <c r="J10" s="14">
        <f>[6]Junho!$G$13</f>
        <v>67</v>
      </c>
      <c r="K10" s="14">
        <f>[6]Junho!$G$14</f>
        <v>34</v>
      </c>
      <c r="L10" s="14">
        <f>[6]Junho!$G$15</f>
        <v>35</v>
      </c>
      <c r="M10" s="14">
        <f>[6]Junho!$G$16</f>
        <v>60</v>
      </c>
      <c r="N10" s="14">
        <f>[6]Junho!$G$17</f>
        <v>57</v>
      </c>
      <c r="O10" s="14">
        <f>[6]Junho!$G$18</f>
        <v>49</v>
      </c>
      <c r="P10" s="14">
        <f>[6]Junho!$G$19</f>
        <v>48</v>
      </c>
      <c r="Q10" s="14">
        <f>[6]Junho!$G$20</f>
        <v>36</v>
      </c>
      <c r="R10" s="14">
        <f>[6]Junho!$G$21</f>
        <v>32</v>
      </c>
      <c r="S10" s="14">
        <f>[6]Junho!$G$22</f>
        <v>37</v>
      </c>
      <c r="T10" s="14">
        <f>[6]Junho!$G$23</f>
        <v>65</v>
      </c>
      <c r="U10" s="14">
        <f>[6]Junho!$G$24</f>
        <v>65</v>
      </c>
      <c r="V10" s="14">
        <f>[6]Junho!$G$25</f>
        <v>44</v>
      </c>
      <c r="W10" s="14">
        <f>[6]Junho!$G$26</f>
        <v>33</v>
      </c>
      <c r="X10" s="14">
        <f>[6]Junho!$G$27</f>
        <v>31</v>
      </c>
      <c r="Y10" s="14">
        <f>[6]Junho!$G$28</f>
        <v>32</v>
      </c>
      <c r="Z10" s="14">
        <f>[6]Junho!$G$29</f>
        <v>28</v>
      </c>
      <c r="AA10" s="14">
        <f>[6]Junho!$G$30</f>
        <v>28</v>
      </c>
      <c r="AB10" s="14">
        <f>[6]Junho!$G$31</f>
        <v>30</v>
      </c>
      <c r="AC10" s="14">
        <f>[6]Junho!$G$32</f>
        <v>28</v>
      </c>
      <c r="AD10" s="14">
        <f>[6]Junho!$G$33</f>
        <v>25</v>
      </c>
      <c r="AE10" s="14">
        <f>[6]Junho!$G$34</f>
        <v>24</v>
      </c>
      <c r="AF10" s="25">
        <f t="shared" si="1"/>
        <v>24</v>
      </c>
      <c r="AG10" s="92">
        <f t="shared" si="2"/>
        <v>43.466666666666669</v>
      </c>
    </row>
    <row r="11" spans="1:33" ht="17.100000000000001" customHeight="1" x14ac:dyDescent="0.2">
      <c r="A11" s="85" t="s">
        <v>3</v>
      </c>
      <c r="B11" s="14">
        <f>[7]Junho!$G$5</f>
        <v>65</v>
      </c>
      <c r="C11" s="14">
        <f>[7]Junho!$G$6</f>
        <v>56</v>
      </c>
      <c r="D11" s="14">
        <f>[7]Junho!$G$7</f>
        <v>44</v>
      </c>
      <c r="E11" s="14">
        <f>[7]Junho!$G$8</f>
        <v>42</v>
      </c>
      <c r="F11" s="14">
        <f>[7]Junho!$G$9</f>
        <v>36</v>
      </c>
      <c r="G11" s="14">
        <f>[7]Junho!$G$10</f>
        <v>30</v>
      </c>
      <c r="H11" s="14">
        <f>[7]Junho!$G$11</f>
        <v>34</v>
      </c>
      <c r="I11" s="14">
        <f>[7]Junho!$G$12</f>
        <v>29</v>
      </c>
      <c r="J11" s="14">
        <f>[7]Junho!$G$13</f>
        <v>59</v>
      </c>
      <c r="K11" s="14">
        <f>[7]Junho!$G$14</f>
        <v>30</v>
      </c>
      <c r="L11" s="14">
        <f>[7]Junho!$G$15</f>
        <v>35</v>
      </c>
      <c r="M11" s="14">
        <f>[7]Junho!$G$16</f>
        <v>54</v>
      </c>
      <c r="N11" s="14">
        <f>[7]Junho!$G$17</f>
        <v>37</v>
      </c>
      <c r="O11" s="14">
        <f>[7]Junho!$G$18</f>
        <v>43</v>
      </c>
      <c r="P11" s="14">
        <f>[7]Junho!$G$19</f>
        <v>41</v>
      </c>
      <c r="Q11" s="14">
        <f>[7]Junho!$G$20</f>
        <v>31</v>
      </c>
      <c r="R11" s="14">
        <f>[7]Junho!$G$21</f>
        <v>21</v>
      </c>
      <c r="S11" s="14">
        <f>[7]Junho!$G$22</f>
        <v>26</v>
      </c>
      <c r="T11" s="14">
        <f>[7]Junho!$G$23</f>
        <v>20</v>
      </c>
      <c r="U11" s="14">
        <f>[7]Junho!$G$24</f>
        <v>50</v>
      </c>
      <c r="V11" s="14">
        <f>[7]Junho!$G$25</f>
        <v>36</v>
      </c>
      <c r="W11" s="14">
        <f>[7]Junho!$G$26</f>
        <v>31</v>
      </c>
      <c r="X11" s="14">
        <f>[7]Junho!$G$27</f>
        <v>31</v>
      </c>
      <c r="Y11" s="14">
        <f>[7]Junho!$G$28</f>
        <v>33</v>
      </c>
      <c r="Z11" s="14">
        <f>[7]Junho!$G$29</f>
        <v>25</v>
      </c>
      <c r="AA11" s="14">
        <f>[7]Junho!$G$30</f>
        <v>29</v>
      </c>
      <c r="AB11" s="14">
        <f>[7]Junho!$G$31</f>
        <v>29</v>
      </c>
      <c r="AC11" s="14">
        <f>[7]Junho!$G$32</f>
        <v>27</v>
      </c>
      <c r="AD11" s="14">
        <f>[7]Junho!$G$33</f>
        <v>29</v>
      </c>
      <c r="AE11" s="14">
        <f>[7]Junho!$G$34</f>
        <v>35</v>
      </c>
      <c r="AF11" s="25">
        <f t="shared" si="1"/>
        <v>20</v>
      </c>
      <c r="AG11" s="92">
        <f t="shared" si="2"/>
        <v>36.266666666666666</v>
      </c>
    </row>
    <row r="12" spans="1:33" ht="17.100000000000001" customHeight="1" x14ac:dyDescent="0.2">
      <c r="A12" s="85" t="s">
        <v>4</v>
      </c>
      <c r="B12" s="14">
        <f>[8]Junho!$G$5</f>
        <v>63</v>
      </c>
      <c r="C12" s="14">
        <f>[8]Junho!$G$6</f>
        <v>49</v>
      </c>
      <c r="D12" s="14">
        <f>[8]Junho!$G$7</f>
        <v>40</v>
      </c>
      <c r="E12" s="14">
        <f>[8]Junho!$G$8</f>
        <v>40</v>
      </c>
      <c r="F12" s="14">
        <f>[8]Junho!$G$9</f>
        <v>35</v>
      </c>
      <c r="G12" s="14">
        <f>[8]Junho!$G$10</f>
        <v>34</v>
      </c>
      <c r="H12" s="14">
        <f>[8]Junho!$G$11</f>
        <v>34</v>
      </c>
      <c r="I12" s="14">
        <f>[8]Junho!$G$12</f>
        <v>31</v>
      </c>
      <c r="J12" s="14">
        <f>[8]Junho!$G$13</f>
        <v>63</v>
      </c>
      <c r="K12" s="14">
        <f>[8]Junho!$G$14</f>
        <v>32</v>
      </c>
      <c r="L12" s="14">
        <f>[8]Junho!$G$15</f>
        <v>37</v>
      </c>
      <c r="M12" s="14">
        <f>[8]Junho!$G$16</f>
        <v>61</v>
      </c>
      <c r="N12" s="14">
        <f>[8]Junho!$G$17</f>
        <v>36</v>
      </c>
      <c r="O12" s="14">
        <f>[8]Junho!$G$18</f>
        <v>44</v>
      </c>
      <c r="P12" s="14">
        <f>[8]Junho!$G$19</f>
        <v>35</v>
      </c>
      <c r="Q12" s="14">
        <f>[8]Junho!$G$20</f>
        <v>27</v>
      </c>
      <c r="R12" s="14">
        <f>[8]Junho!$G$21</f>
        <v>26</v>
      </c>
      <c r="S12" s="14">
        <f>[8]Junho!$G$22</f>
        <v>24</v>
      </c>
      <c r="T12" s="14">
        <f>[8]Junho!$G$23</f>
        <v>23</v>
      </c>
      <c r="U12" s="14">
        <f>[8]Junho!$G$24</f>
        <v>49</v>
      </c>
      <c r="V12" s="14">
        <f>[8]Junho!$G$25</f>
        <v>28</v>
      </c>
      <c r="W12" s="14">
        <f>[8]Junho!$G$26</f>
        <v>28</v>
      </c>
      <c r="X12" s="14">
        <f>[8]Junho!$G$27</f>
        <v>33</v>
      </c>
      <c r="Y12" s="14" t="str">
        <f>[8]Junho!$G$28</f>
        <v>*</v>
      </c>
      <c r="Z12" s="14" t="str">
        <f>[8]Junho!$G$29</f>
        <v>*</v>
      </c>
      <c r="AA12" s="14" t="str">
        <f>[8]Junho!$G$30</f>
        <v>*</v>
      </c>
      <c r="AB12" s="14" t="str">
        <f>[8]Junho!$G$31</f>
        <v>*</v>
      </c>
      <c r="AC12" s="14" t="str">
        <f>[8]Junho!$G$32</f>
        <v>*</v>
      </c>
      <c r="AD12" s="14" t="str">
        <f>[8]Junho!$G$33</f>
        <v>*</v>
      </c>
      <c r="AE12" s="14" t="str">
        <f>[8]Junho!$G$34</f>
        <v>*</v>
      </c>
      <c r="AF12" s="25">
        <f t="shared" si="1"/>
        <v>23</v>
      </c>
      <c r="AG12" s="92">
        <f t="shared" si="2"/>
        <v>37.913043478260867</v>
      </c>
    </row>
    <row r="13" spans="1:33" ht="17.100000000000001" customHeight="1" x14ac:dyDescent="0.2">
      <c r="A13" s="85" t="s">
        <v>5</v>
      </c>
      <c r="B13" s="14">
        <f>[9]Junho!$G$5</f>
        <v>53</v>
      </c>
      <c r="C13" s="14">
        <f>[9]Junho!$G$6</f>
        <v>54</v>
      </c>
      <c r="D13" s="14">
        <f>[9]Junho!$G$7</f>
        <v>54</v>
      </c>
      <c r="E13" s="14">
        <f>[9]Junho!$G$8</f>
        <v>55</v>
      </c>
      <c r="F13" s="14">
        <f>[9]Junho!$G$9</f>
        <v>60</v>
      </c>
      <c r="G13" s="14">
        <f>[9]Junho!$G$10</f>
        <v>67</v>
      </c>
      <c r="H13" s="14">
        <f>[9]Junho!$G$11</f>
        <v>69</v>
      </c>
      <c r="I13" s="14">
        <f>[9]Junho!$G$12</f>
        <v>47</v>
      </c>
      <c r="J13" s="14">
        <f>[9]Junho!$G$13</f>
        <v>48</v>
      </c>
      <c r="K13" s="14">
        <f>[9]Junho!$G$14</f>
        <v>42</v>
      </c>
      <c r="L13" s="14">
        <f>[9]Junho!$G$15</f>
        <v>53</v>
      </c>
      <c r="M13" s="14">
        <f>[9]Junho!$G$16</f>
        <v>66</v>
      </c>
      <c r="N13" s="14">
        <f>[9]Junho!$G$17</f>
        <v>65</v>
      </c>
      <c r="O13" s="14">
        <f>[9]Junho!$G$18</f>
        <v>64</v>
      </c>
      <c r="P13" s="14">
        <f>[9]Junho!$G$19</f>
        <v>58</v>
      </c>
      <c r="Q13" s="14">
        <f>[9]Junho!$G$20</f>
        <v>58</v>
      </c>
      <c r="R13" s="14">
        <f>[9]Junho!$G$21</f>
        <v>49</v>
      </c>
      <c r="S13" s="14">
        <f>[9]Junho!$G$22</f>
        <v>49</v>
      </c>
      <c r="T13" s="14">
        <f>[9]Junho!$G$23</f>
        <v>67</v>
      </c>
      <c r="U13" s="14">
        <f>[9]Junho!$G$24</f>
        <v>56</v>
      </c>
      <c r="V13" s="14">
        <f>[9]Junho!$G$25</f>
        <v>61</v>
      </c>
      <c r="W13" s="14">
        <f>[9]Junho!$G$26</f>
        <v>56</v>
      </c>
      <c r="X13" s="14">
        <f>[9]Junho!$G$27</f>
        <v>44</v>
      </c>
      <c r="Y13" s="14">
        <f>[9]Junho!$G$28</f>
        <v>50</v>
      </c>
      <c r="Z13" s="14">
        <f>[9]Junho!$G$29</f>
        <v>51</v>
      </c>
      <c r="AA13" s="14">
        <f>[9]Junho!$G$30</f>
        <v>44</v>
      </c>
      <c r="AB13" s="14">
        <f>[9]Junho!$G$31</f>
        <v>43</v>
      </c>
      <c r="AC13" s="14">
        <f>[9]Junho!$G$32</f>
        <v>47</v>
      </c>
      <c r="AD13" s="14">
        <f>[9]Junho!$G$33</f>
        <v>42</v>
      </c>
      <c r="AE13" s="14">
        <f>[9]Junho!$G$34</f>
        <v>56</v>
      </c>
      <c r="AF13" s="25">
        <f t="shared" si="1"/>
        <v>42</v>
      </c>
      <c r="AG13" s="92">
        <f t="shared" si="2"/>
        <v>54.266666666666666</v>
      </c>
    </row>
    <row r="14" spans="1:33" ht="17.100000000000001" customHeight="1" x14ac:dyDescent="0.2">
      <c r="A14" s="85" t="s">
        <v>50</v>
      </c>
      <c r="B14" s="14">
        <f>[10]Junho!$G$5</f>
        <v>69</v>
      </c>
      <c r="C14" s="14">
        <f>[10]Junho!$G$6</f>
        <v>48</v>
      </c>
      <c r="D14" s="14">
        <f>[10]Junho!$G$7</f>
        <v>39</v>
      </c>
      <c r="E14" s="14">
        <f>[10]Junho!$G$8</f>
        <v>41</v>
      </c>
      <c r="F14" s="14">
        <f>[10]Junho!$G$9</f>
        <v>35</v>
      </c>
      <c r="G14" s="14">
        <f>[10]Junho!$G$10</f>
        <v>39</v>
      </c>
      <c r="H14" s="14">
        <f>[10]Junho!$G$11</f>
        <v>31</v>
      </c>
      <c r="I14" s="14">
        <f>[10]Junho!$G$12</f>
        <v>37</v>
      </c>
      <c r="J14" s="14">
        <f>[10]Junho!$G$13</f>
        <v>68</v>
      </c>
      <c r="K14" s="14">
        <f>[10]Junho!$G$14</f>
        <v>29</v>
      </c>
      <c r="L14" s="14">
        <f>[10]Junho!$G$15</f>
        <v>42</v>
      </c>
      <c r="M14" s="14">
        <f>[10]Junho!$G$16</f>
        <v>67</v>
      </c>
      <c r="N14" s="14">
        <f>[10]Junho!$G$17</f>
        <v>36</v>
      </c>
      <c r="O14" s="14">
        <f>[10]Junho!$G$18</f>
        <v>37</v>
      </c>
      <c r="P14" s="14">
        <f>[10]Junho!$G$19</f>
        <v>34</v>
      </c>
      <c r="Q14" s="14">
        <f>[10]Junho!$G$20</f>
        <v>30</v>
      </c>
      <c r="R14" s="14">
        <f>[10]Junho!$G$21</f>
        <v>28</v>
      </c>
      <c r="S14" s="14">
        <f>[10]Junho!$G$22</f>
        <v>26</v>
      </c>
      <c r="T14" s="14">
        <f>[10]Junho!$G$23</f>
        <v>25</v>
      </c>
      <c r="U14" s="14">
        <f>[10]Junho!$G$24</f>
        <v>56</v>
      </c>
      <c r="V14" s="14">
        <f>[10]Junho!$G$25</f>
        <v>26</v>
      </c>
      <c r="W14" s="14">
        <f>[10]Junho!$G$26</f>
        <v>26</v>
      </c>
      <c r="X14" s="14">
        <f>[10]Junho!$G$27</f>
        <v>29</v>
      </c>
      <c r="Y14" s="14">
        <f>[10]Junho!$G$28</f>
        <v>31</v>
      </c>
      <c r="Z14" s="14">
        <f>[10]Junho!$G$29</f>
        <v>26</v>
      </c>
      <c r="AA14" s="14">
        <f>[10]Junho!$G$30</f>
        <v>29</v>
      </c>
      <c r="AB14" s="14">
        <f>[10]Junho!$G$31</f>
        <v>27</v>
      </c>
      <c r="AC14" s="14">
        <f>[10]Junho!$G$32</f>
        <v>26</v>
      </c>
      <c r="AD14" s="14">
        <f>[10]Junho!$G$33</f>
        <v>27</v>
      </c>
      <c r="AE14" s="14">
        <f>[10]Junho!$G$34</f>
        <v>19</v>
      </c>
      <c r="AF14" s="25">
        <f>MIN(B14:AE14)</f>
        <v>19</v>
      </c>
      <c r="AG14" s="92">
        <f>AVERAGE(B14:AE14)</f>
        <v>36.1</v>
      </c>
    </row>
    <row r="15" spans="1:33" ht="17.100000000000001" customHeight="1" x14ac:dyDescent="0.2">
      <c r="A15" s="85" t="s">
        <v>6</v>
      </c>
      <c r="B15" s="14">
        <f>[11]Junho!$G$5</f>
        <v>53</v>
      </c>
      <c r="C15" s="14">
        <f>[11]Junho!$G$6</f>
        <v>42</v>
      </c>
      <c r="D15" s="14">
        <f>[11]Junho!$G$7</f>
        <v>46</v>
      </c>
      <c r="E15" s="14">
        <f>[11]Junho!$G$8</f>
        <v>43</v>
      </c>
      <c r="F15" s="14">
        <f>[11]Junho!$G$9</f>
        <v>46</v>
      </c>
      <c r="G15" s="14">
        <f>[11]Junho!$G$10</f>
        <v>44</v>
      </c>
      <c r="H15" s="14">
        <f>[11]Junho!$G$11</f>
        <v>34</v>
      </c>
      <c r="I15" s="14">
        <f>[11]Junho!$G$12</f>
        <v>41</v>
      </c>
      <c r="J15" s="14">
        <f>[11]Junho!$G$13</f>
        <v>79</v>
      </c>
      <c r="K15" s="14">
        <f>[11]Junho!$G$14</f>
        <v>43</v>
      </c>
      <c r="L15" s="14">
        <f>[11]Junho!$G$15</f>
        <v>45</v>
      </c>
      <c r="M15" s="14">
        <f>[11]Junho!$G$16</f>
        <v>61</v>
      </c>
      <c r="N15" s="14" t="s">
        <v>57</v>
      </c>
      <c r="O15" s="14">
        <f>[11]Junho!$G$18</f>
        <v>46</v>
      </c>
      <c r="P15" s="14">
        <f>[11]Junho!$G$19</f>
        <v>46</v>
      </c>
      <c r="Q15" s="14">
        <f>[11]Junho!$G$20</f>
        <v>41</v>
      </c>
      <c r="R15" s="14">
        <f>[11]Junho!$G$21</f>
        <v>27</v>
      </c>
      <c r="S15" s="14">
        <f>[11]Junho!$G$22</f>
        <v>31</v>
      </c>
      <c r="T15" s="14">
        <f>[11]Junho!$G$23</f>
        <v>73</v>
      </c>
      <c r="U15" s="14">
        <f>[11]Junho!$G$24</f>
        <v>67</v>
      </c>
      <c r="V15" s="14">
        <f>[11]Junho!$G$25</f>
        <v>35</v>
      </c>
      <c r="W15" s="14">
        <f>[11]Junho!$G$26</f>
        <v>24</v>
      </c>
      <c r="X15" s="14">
        <f>[11]Junho!$G$27</f>
        <v>27</v>
      </c>
      <c r="Y15" s="14">
        <f>[11]Junho!$G$28</f>
        <v>29</v>
      </c>
      <c r="Z15" s="14">
        <f>[11]Junho!$G$29</f>
        <v>25</v>
      </c>
      <c r="AA15" s="14">
        <f>[11]Junho!$G$30</f>
        <v>25</v>
      </c>
      <c r="AB15" s="14">
        <f>[11]Junho!$G$31</f>
        <v>32</v>
      </c>
      <c r="AC15" s="14">
        <f>[11]Junho!$G$32</f>
        <v>40</v>
      </c>
      <c r="AD15" s="14">
        <f>[11]Junho!$G$33</f>
        <v>22</v>
      </c>
      <c r="AE15" s="14">
        <f>[11]Junho!$G$34</f>
        <v>26</v>
      </c>
      <c r="AF15" s="25">
        <f t="shared" ref="AF15:AF30" si="5">MIN(B15:AE15)</f>
        <v>22</v>
      </c>
      <c r="AG15" s="92">
        <f t="shared" ref="AG15:AG30" si="6">AVERAGE(B15:AE15)</f>
        <v>41.137931034482762</v>
      </c>
    </row>
    <row r="16" spans="1:33" ht="17.100000000000001" customHeight="1" x14ac:dyDescent="0.2">
      <c r="A16" s="85" t="s">
        <v>7</v>
      </c>
      <c r="B16" s="14">
        <f>[12]Junho!$G$5</f>
        <v>50</v>
      </c>
      <c r="C16" s="14">
        <f>[12]Junho!$G$6</f>
        <v>70</v>
      </c>
      <c r="D16" s="14">
        <f>[12]Junho!$G$7</f>
        <v>56</v>
      </c>
      <c r="E16" s="14">
        <f>[12]Junho!$G$8</f>
        <v>58</v>
      </c>
      <c r="F16" s="14">
        <f>[12]Junho!$G$9</f>
        <v>59</v>
      </c>
      <c r="G16" s="14">
        <f>[12]Junho!$G$10</f>
        <v>69</v>
      </c>
      <c r="H16" s="14">
        <f>[12]Junho!$G$11</f>
        <v>60</v>
      </c>
      <c r="I16" s="14">
        <f>[12]Junho!$G$12</f>
        <v>55</v>
      </c>
      <c r="J16" s="14">
        <f>[12]Junho!$G$13</f>
        <v>42</v>
      </c>
      <c r="K16" s="14">
        <f>[12]Junho!$G$14</f>
        <v>34</v>
      </c>
      <c r="L16" s="14">
        <f>[12]Junho!$G$15</f>
        <v>39</v>
      </c>
      <c r="M16" s="14">
        <f>[12]Junho!$G$16</f>
        <v>54</v>
      </c>
      <c r="N16" s="14">
        <f>[12]Junho!$G$17</f>
        <v>77</v>
      </c>
      <c r="O16" s="14">
        <f>[12]Junho!$G$18</f>
        <v>67</v>
      </c>
      <c r="P16" s="14">
        <f>[12]Junho!$G$19</f>
        <v>62</v>
      </c>
      <c r="Q16" s="14">
        <f>[12]Junho!$G$20</f>
        <v>38</v>
      </c>
      <c r="R16" s="14">
        <f>[12]Junho!$G$21</f>
        <v>40</v>
      </c>
      <c r="S16" s="14">
        <f>[12]Junho!$G$22</f>
        <v>40</v>
      </c>
      <c r="T16" s="14">
        <f>[12]Junho!$G$23</f>
        <v>70</v>
      </c>
      <c r="U16" s="14">
        <f>[12]Junho!$G$24</f>
        <v>58</v>
      </c>
      <c r="V16" s="14">
        <f>[12]Junho!$G$25</f>
        <v>60</v>
      </c>
      <c r="W16" s="14">
        <f>[12]Junho!$G$26</f>
        <v>50</v>
      </c>
      <c r="X16" s="14">
        <f>[12]Junho!$G$27</f>
        <v>40</v>
      </c>
      <c r="Y16" s="14">
        <f>[12]Junho!$G$28</f>
        <v>48</v>
      </c>
      <c r="Z16" s="14">
        <f>[12]Junho!$G$29</f>
        <v>33</v>
      </c>
      <c r="AA16" s="14">
        <f>[12]Junho!$G$30</f>
        <v>32</v>
      </c>
      <c r="AB16" s="14">
        <f>[12]Junho!$G$31</f>
        <v>39</v>
      </c>
      <c r="AC16" s="14">
        <f>[12]Junho!$G$32</f>
        <v>40</v>
      </c>
      <c r="AD16" s="14">
        <f>[12]Junho!$G$33</f>
        <v>46</v>
      </c>
      <c r="AE16" s="14">
        <f>[12]Junho!$G$34</f>
        <v>27</v>
      </c>
      <c r="AF16" s="25">
        <f t="shared" si="5"/>
        <v>27</v>
      </c>
      <c r="AG16" s="92">
        <f t="shared" si="6"/>
        <v>50.43333333333333</v>
      </c>
    </row>
    <row r="17" spans="1:36" ht="17.100000000000001" customHeight="1" x14ac:dyDescent="0.2">
      <c r="A17" s="85" t="s">
        <v>8</v>
      </c>
      <c r="B17" s="14">
        <f>[13]Junho!$G$5</f>
        <v>58</v>
      </c>
      <c r="C17" s="14">
        <f>[13]Junho!$G$6</f>
        <v>57</v>
      </c>
      <c r="D17" s="14">
        <f>[13]Junho!$G$7</f>
        <v>60</v>
      </c>
      <c r="E17" s="14">
        <f>[13]Junho!$G$8</f>
        <v>54</v>
      </c>
      <c r="F17" s="14">
        <f>[13]Junho!$G$9</f>
        <v>72</v>
      </c>
      <c r="G17" s="14">
        <f>[13]Junho!$G$10</f>
        <v>69</v>
      </c>
      <c r="H17" s="14">
        <f>[13]Junho!$G$11</f>
        <v>67</v>
      </c>
      <c r="I17" s="14">
        <f>[13]Junho!$G$12</f>
        <v>68</v>
      </c>
      <c r="J17" s="14">
        <f>[13]Junho!$G$13</f>
        <v>34</v>
      </c>
      <c r="K17" s="14">
        <f>[13]Junho!$G$14</f>
        <v>42</v>
      </c>
      <c r="L17" s="14">
        <f>[13]Junho!$G$15</f>
        <v>41</v>
      </c>
      <c r="M17" s="14">
        <f>[13]Junho!$G$16</f>
        <v>59</v>
      </c>
      <c r="N17" s="14">
        <f>[13]Junho!$G$17</f>
        <v>87</v>
      </c>
      <c r="O17" s="14">
        <f>[13]Junho!$G$18</f>
        <v>86</v>
      </c>
      <c r="P17" s="14">
        <f>[13]Junho!$G$19</f>
        <v>58</v>
      </c>
      <c r="Q17" s="14">
        <f>[13]Junho!$G$20</f>
        <v>57</v>
      </c>
      <c r="R17" s="14">
        <f>[13]Junho!$G$21</f>
        <v>49</v>
      </c>
      <c r="S17" s="14">
        <f>[13]Junho!$G$22</f>
        <v>38</v>
      </c>
      <c r="T17" s="14">
        <f>[13]Junho!$G$23</f>
        <v>68</v>
      </c>
      <c r="U17" s="14">
        <f>[13]Junho!$G$24</f>
        <v>80</v>
      </c>
      <c r="V17" s="14">
        <f>[13]Junho!$G$25</f>
        <v>59</v>
      </c>
      <c r="W17" s="14">
        <f>[13]Junho!$G$26</f>
        <v>55</v>
      </c>
      <c r="X17" s="14">
        <f>[13]Junho!$G$27</f>
        <v>51</v>
      </c>
      <c r="Y17" s="14">
        <f>[13]Junho!$G$28</f>
        <v>58</v>
      </c>
      <c r="Z17" s="14">
        <f>[13]Junho!$G$29</f>
        <v>53</v>
      </c>
      <c r="AA17" s="14">
        <f>[13]Junho!$G$30</f>
        <v>52</v>
      </c>
      <c r="AB17" s="14">
        <f>[13]Junho!$G$31</f>
        <v>52</v>
      </c>
      <c r="AC17" s="14">
        <f>[13]Junho!$G$32</f>
        <v>39</v>
      </c>
      <c r="AD17" s="14">
        <f>[13]Junho!$G$33</f>
        <v>59</v>
      </c>
      <c r="AE17" s="14">
        <f>[13]Junho!$G$34</f>
        <v>40</v>
      </c>
      <c r="AF17" s="25">
        <f t="shared" si="5"/>
        <v>34</v>
      </c>
      <c r="AG17" s="92">
        <f t="shared" si="6"/>
        <v>57.4</v>
      </c>
    </row>
    <row r="18" spans="1:36" ht="17.100000000000001" customHeight="1" x14ac:dyDescent="0.2">
      <c r="A18" s="85" t="s">
        <v>9</v>
      </c>
      <c r="B18" s="14">
        <f>[14]Junho!$G$5</f>
        <v>50</v>
      </c>
      <c r="C18" s="14">
        <f>[14]Junho!$G$6</f>
        <v>51</v>
      </c>
      <c r="D18" s="14">
        <f>[14]Junho!$G$7</f>
        <v>50</v>
      </c>
      <c r="E18" s="14">
        <f>[14]Junho!$G$8</f>
        <v>47</v>
      </c>
      <c r="F18" s="14">
        <f>[14]Junho!$G$9</f>
        <v>52</v>
      </c>
      <c r="G18" s="14">
        <f>[14]Junho!$G$10</f>
        <v>59</v>
      </c>
      <c r="H18" s="14">
        <f>[14]Junho!$G$11</f>
        <v>52</v>
      </c>
      <c r="I18" s="14">
        <f>[14]Junho!$G$12</f>
        <v>50</v>
      </c>
      <c r="J18" s="14">
        <f>[14]Junho!$G$13</f>
        <v>42</v>
      </c>
      <c r="K18" s="14">
        <f>[14]Junho!$G$14</f>
        <v>37</v>
      </c>
      <c r="L18" s="14">
        <f>[14]Junho!$G$15</f>
        <v>33</v>
      </c>
      <c r="M18" s="14">
        <f>[14]Junho!$G$16</f>
        <v>56</v>
      </c>
      <c r="N18" s="14">
        <f>[14]Junho!$G$17</f>
        <v>75</v>
      </c>
      <c r="O18" s="14">
        <f>[14]Junho!$G$18</f>
        <v>70</v>
      </c>
      <c r="P18" s="14">
        <f>[14]Junho!$G$19</f>
        <v>53</v>
      </c>
      <c r="Q18" s="14">
        <f>[14]Junho!$G$20</f>
        <v>42</v>
      </c>
      <c r="R18" s="14">
        <f>[14]Junho!$G$21</f>
        <v>36</v>
      </c>
      <c r="S18" s="14">
        <f>[14]Junho!$G$22</f>
        <v>32</v>
      </c>
      <c r="T18" s="14">
        <f>[14]Junho!$G$23</f>
        <v>52</v>
      </c>
      <c r="U18" s="14">
        <f>[14]Junho!$G$24</f>
        <v>83</v>
      </c>
      <c r="V18" s="14">
        <f>[14]Junho!$G$25</f>
        <v>52</v>
      </c>
      <c r="W18" s="14">
        <f>[14]Junho!$G$26</f>
        <v>47</v>
      </c>
      <c r="X18" s="14">
        <f>[14]Junho!$G$27</f>
        <v>38</v>
      </c>
      <c r="Y18" s="14">
        <f>[14]Junho!$G$28</f>
        <v>43</v>
      </c>
      <c r="Z18" s="14">
        <f>[14]Junho!$G$29</f>
        <v>40</v>
      </c>
      <c r="AA18" s="14">
        <f>[14]Junho!$G$30</f>
        <v>41</v>
      </c>
      <c r="AB18" s="14">
        <f>[14]Junho!$G$31</f>
        <v>40</v>
      </c>
      <c r="AC18" s="14">
        <f>[14]Junho!$G$32</f>
        <v>31</v>
      </c>
      <c r="AD18" s="14" t="str">
        <f>[14]Junho!$G$33</f>
        <v>*</v>
      </c>
      <c r="AE18" s="14" t="str">
        <f>[14]Junho!$G$34</f>
        <v>*</v>
      </c>
      <c r="AF18" s="25">
        <f t="shared" si="5"/>
        <v>31</v>
      </c>
      <c r="AG18" s="92">
        <f t="shared" si="6"/>
        <v>48.357142857142854</v>
      </c>
      <c r="AJ18" s="30" t="s">
        <v>54</v>
      </c>
    </row>
    <row r="19" spans="1:36" ht="17.100000000000001" customHeight="1" x14ac:dyDescent="0.2">
      <c r="A19" s="85" t="s">
        <v>49</v>
      </c>
      <c r="B19" s="14">
        <f>[15]Junho!$G$5</f>
        <v>47</v>
      </c>
      <c r="C19" s="14">
        <f>[15]Junho!$G$6</f>
        <v>45</v>
      </c>
      <c r="D19" s="14">
        <f>[15]Junho!$G$7</f>
        <v>48</v>
      </c>
      <c r="E19" s="14">
        <f>[15]Junho!$G$8</f>
        <v>56</v>
      </c>
      <c r="F19" s="14">
        <f>[15]Junho!$G$9</f>
        <v>51</v>
      </c>
      <c r="G19" s="14">
        <f>[15]Junho!$G$10</f>
        <v>63</v>
      </c>
      <c r="H19" s="14">
        <f>[15]Junho!$G$11</f>
        <v>59</v>
      </c>
      <c r="I19" s="14">
        <f>[15]Junho!$G$12</f>
        <v>50</v>
      </c>
      <c r="J19" s="14">
        <f>[15]Junho!$G$13</f>
        <v>38</v>
      </c>
      <c r="K19" s="14">
        <f>[15]Junho!$G$14</f>
        <v>32</v>
      </c>
      <c r="L19" s="14">
        <f>[15]Junho!$G$15</f>
        <v>34</v>
      </c>
      <c r="M19" s="14">
        <f>[15]Junho!$G$16</f>
        <v>60</v>
      </c>
      <c r="N19" s="14">
        <f>[15]Junho!$G$17</f>
        <v>70</v>
      </c>
      <c r="O19" s="14">
        <f>[15]Junho!$G$18</f>
        <v>55</v>
      </c>
      <c r="P19" s="14">
        <f>[15]Junho!$G$19</f>
        <v>50</v>
      </c>
      <c r="Q19" s="14">
        <f>[15]Junho!$G$20</f>
        <v>44</v>
      </c>
      <c r="R19" s="14">
        <f>[15]Junho!$G$21</f>
        <v>44</v>
      </c>
      <c r="S19" s="14">
        <f>[15]Junho!$G$22</f>
        <v>44</v>
      </c>
      <c r="T19" s="14">
        <f>[15]Junho!$G$23</f>
        <v>72</v>
      </c>
      <c r="U19" s="14">
        <f>[15]Junho!$G$24</f>
        <v>43</v>
      </c>
      <c r="V19" s="14">
        <f>[15]Junho!$G$25</f>
        <v>54</v>
      </c>
      <c r="W19" s="14">
        <f>[15]Junho!$G$26</f>
        <v>30</v>
      </c>
      <c r="X19" s="14">
        <f>[15]Junho!$G$27</f>
        <v>32</v>
      </c>
      <c r="Y19" s="14">
        <f>[15]Junho!$G$28</f>
        <v>33</v>
      </c>
      <c r="Z19" s="14">
        <f>[15]Junho!$G$29</f>
        <v>28</v>
      </c>
      <c r="AA19" s="14">
        <f>[15]Junho!$G$30</f>
        <v>30</v>
      </c>
      <c r="AB19" s="14">
        <f>[15]Junho!$G$31</f>
        <v>28</v>
      </c>
      <c r="AC19" s="14">
        <f>[15]Junho!$G$32</f>
        <v>34</v>
      </c>
      <c r="AD19" s="14">
        <f>[15]Junho!$G$33</f>
        <v>39</v>
      </c>
      <c r="AE19" s="14">
        <f>[15]Junho!$G$34</f>
        <v>24</v>
      </c>
      <c r="AF19" s="25">
        <f t="shared" si="5"/>
        <v>24</v>
      </c>
      <c r="AG19" s="92">
        <f t="shared" si="6"/>
        <v>44.56666666666667</v>
      </c>
    </row>
    <row r="20" spans="1:36" ht="17.100000000000001" customHeight="1" x14ac:dyDescent="0.2">
      <c r="A20" s="85" t="s">
        <v>10</v>
      </c>
      <c r="B20" s="14">
        <f>[16]Junho!$G$5</f>
        <v>54</v>
      </c>
      <c r="C20" s="14">
        <f>[16]Junho!$G$6</f>
        <v>57</v>
      </c>
      <c r="D20" s="14">
        <f>[16]Junho!$G$7</f>
        <v>51</v>
      </c>
      <c r="E20" s="14">
        <f>[16]Junho!$G$8</f>
        <v>55</v>
      </c>
      <c r="F20" s="14">
        <f>[16]Junho!$G$9</f>
        <v>57</v>
      </c>
      <c r="G20" s="14">
        <f>[16]Junho!$G$10</f>
        <v>72</v>
      </c>
      <c r="H20" s="14">
        <f>[16]Junho!$G$11</f>
        <v>63</v>
      </c>
      <c r="I20" s="14">
        <f>[16]Junho!$G$12</f>
        <v>57</v>
      </c>
      <c r="J20" s="14">
        <f>[16]Junho!$G$13</f>
        <v>36</v>
      </c>
      <c r="K20" s="14">
        <f>[16]Junho!$G$14</f>
        <v>35</v>
      </c>
      <c r="L20" s="14">
        <f>[16]Junho!$G$15</f>
        <v>32</v>
      </c>
      <c r="M20" s="14">
        <f>[16]Junho!$G$16</f>
        <v>67</v>
      </c>
      <c r="N20" s="14">
        <f>[16]Junho!$G$17</f>
        <v>93</v>
      </c>
      <c r="O20" s="14">
        <f>[16]Junho!$G$18</f>
        <v>74</v>
      </c>
      <c r="P20" s="14">
        <f>[16]Junho!$G$19</f>
        <v>57</v>
      </c>
      <c r="Q20" s="14">
        <f>[16]Junho!$G$20</f>
        <v>42</v>
      </c>
      <c r="R20" s="14">
        <f>[16]Junho!$G$21</f>
        <v>40</v>
      </c>
      <c r="S20" s="14">
        <f>[16]Junho!$G$22</f>
        <v>37</v>
      </c>
      <c r="T20" s="14">
        <f>[16]Junho!$G$23</f>
        <v>68</v>
      </c>
      <c r="U20" s="14">
        <f>[16]Junho!$G$24</f>
        <v>76</v>
      </c>
      <c r="V20" s="14">
        <f>[16]Junho!$G$25</f>
        <v>58</v>
      </c>
      <c r="W20" s="14">
        <f>[16]Junho!$G$26</f>
        <v>48</v>
      </c>
      <c r="X20" s="14">
        <f>[16]Junho!$G$27</f>
        <v>38</v>
      </c>
      <c r="Y20" s="14">
        <f>[16]Junho!$G$28</f>
        <v>47</v>
      </c>
      <c r="Z20" s="14">
        <f>[16]Junho!$G$29</f>
        <v>40</v>
      </c>
      <c r="AA20" s="14">
        <f>[16]Junho!$G$30</f>
        <v>30</v>
      </c>
      <c r="AB20" s="14">
        <f>[16]Junho!$G$31</f>
        <v>32</v>
      </c>
      <c r="AC20" s="14">
        <f>[16]Junho!$G$32</f>
        <v>32</v>
      </c>
      <c r="AD20" s="14">
        <f>[16]Junho!$G$33</f>
        <v>50</v>
      </c>
      <c r="AE20" s="14">
        <f>[16]Junho!$G$34</f>
        <v>36</v>
      </c>
      <c r="AF20" s="25">
        <f t="shared" si="5"/>
        <v>30</v>
      </c>
      <c r="AG20" s="92">
        <f t="shared" si="6"/>
        <v>51.133333333333333</v>
      </c>
    </row>
    <row r="21" spans="1:36" ht="17.100000000000001" customHeight="1" x14ac:dyDescent="0.2">
      <c r="A21" s="85" t="s">
        <v>11</v>
      </c>
      <c r="B21" s="14">
        <f>[17]Junho!$G$5</f>
        <v>48</v>
      </c>
      <c r="C21" s="14">
        <f>[17]Junho!$G$6</f>
        <v>75</v>
      </c>
      <c r="D21" s="14">
        <f>[17]Junho!$G$7</f>
        <v>45</v>
      </c>
      <c r="E21" s="14">
        <f>[17]Junho!$G$8</f>
        <v>53</v>
      </c>
      <c r="F21" s="14">
        <f>[17]Junho!$G$9</f>
        <v>57</v>
      </c>
      <c r="G21" s="14">
        <f>[17]Junho!$G$10</f>
        <v>66</v>
      </c>
      <c r="H21" s="14">
        <f>[17]Junho!$G$11</f>
        <v>56</v>
      </c>
      <c r="I21" s="14">
        <f>[17]Junho!$G$12</f>
        <v>51</v>
      </c>
      <c r="J21" s="14">
        <f>[17]Junho!$G$13</f>
        <v>46</v>
      </c>
      <c r="K21" s="14">
        <f>[17]Junho!$G$14</f>
        <v>40</v>
      </c>
      <c r="L21" s="14">
        <f>[17]Junho!$G$15</f>
        <v>42</v>
      </c>
      <c r="M21" s="14">
        <f>[17]Junho!$G$16</f>
        <v>67</v>
      </c>
      <c r="N21" s="14">
        <f>[17]Junho!$G$17</f>
        <v>72</v>
      </c>
      <c r="O21" s="14">
        <f>[17]Junho!$G$18</f>
        <v>59</v>
      </c>
      <c r="P21" s="14">
        <f>[17]Junho!$G$19</f>
        <v>58</v>
      </c>
      <c r="Q21" s="14">
        <f>[17]Junho!$G$20</f>
        <v>35</v>
      </c>
      <c r="R21" s="14">
        <f>[17]Junho!$G$21</f>
        <v>39</v>
      </c>
      <c r="S21" s="14">
        <f>[17]Junho!$G$22</f>
        <v>36</v>
      </c>
      <c r="T21" s="14">
        <f>[17]Junho!$G$23</f>
        <v>77</v>
      </c>
      <c r="U21" s="14">
        <f>[17]Junho!$G$24</f>
        <v>58</v>
      </c>
      <c r="V21" s="14">
        <f>[17]Junho!$G$25</f>
        <v>58</v>
      </c>
      <c r="W21" s="14">
        <f>[17]Junho!$G$26</f>
        <v>36</v>
      </c>
      <c r="X21" s="14">
        <f>[17]Junho!$G$27</f>
        <v>33</v>
      </c>
      <c r="Y21" s="14">
        <f>[17]Junho!$G$28</f>
        <v>41</v>
      </c>
      <c r="Z21" s="14">
        <f>[17]Junho!$G$29</f>
        <v>30</v>
      </c>
      <c r="AA21" s="14">
        <f>[17]Junho!$G$30</f>
        <v>30</v>
      </c>
      <c r="AB21" s="14">
        <f>[17]Junho!$G$31</f>
        <v>31</v>
      </c>
      <c r="AC21" s="14">
        <f>[17]Junho!$G$32</f>
        <v>33</v>
      </c>
      <c r="AD21" s="14">
        <f>[17]Junho!$G$33</f>
        <v>44</v>
      </c>
      <c r="AE21" s="14">
        <f>[17]Junho!$G$34</f>
        <v>27</v>
      </c>
      <c r="AF21" s="25">
        <f t="shared" si="5"/>
        <v>27</v>
      </c>
      <c r="AG21" s="92">
        <f t="shared" si="6"/>
        <v>48.1</v>
      </c>
    </row>
    <row r="22" spans="1:36" ht="17.100000000000001" customHeight="1" x14ac:dyDescent="0.2">
      <c r="A22" s="85" t="s">
        <v>12</v>
      </c>
      <c r="B22" s="14" t="str">
        <f>[18]Junho!$G$5</f>
        <v>*</v>
      </c>
      <c r="C22" s="14" t="str">
        <f>[18]Junho!$G$6</f>
        <v>*</v>
      </c>
      <c r="D22" s="14" t="str">
        <f>[18]Junho!$G$7</f>
        <v>*</v>
      </c>
      <c r="E22" s="14" t="str">
        <f>[18]Junho!$G$8</f>
        <v>*</v>
      </c>
      <c r="F22" s="14" t="str">
        <f>[18]Junho!$G$9</f>
        <v>*</v>
      </c>
      <c r="G22" s="14" t="str">
        <f>[18]Junho!$G$10</f>
        <v>*</v>
      </c>
      <c r="H22" s="14" t="str">
        <f>[18]Junho!$G$11</f>
        <v>*</v>
      </c>
      <c r="I22" s="14" t="str">
        <f>[18]Junho!$G$12</f>
        <v>*</v>
      </c>
      <c r="J22" s="14" t="str">
        <f>[18]Junho!$G$13</f>
        <v>*</v>
      </c>
      <c r="K22" s="14">
        <f>[18]Junho!$G$14</f>
        <v>40</v>
      </c>
      <c r="L22" s="14">
        <f>[18]Junho!$G$15</f>
        <v>40</v>
      </c>
      <c r="M22" s="14">
        <f>[18]Junho!$G$16</f>
        <v>70</v>
      </c>
      <c r="N22" s="14">
        <f>[18]Junho!$G$17</f>
        <v>67</v>
      </c>
      <c r="O22" s="14">
        <f>[18]Junho!$G$18</f>
        <v>53</v>
      </c>
      <c r="P22" s="14">
        <f>[18]Junho!$G$19</f>
        <v>49</v>
      </c>
      <c r="Q22" s="14">
        <f>[18]Junho!$G$20</f>
        <v>47</v>
      </c>
      <c r="R22" s="14">
        <f>[18]Junho!$G$21</f>
        <v>40</v>
      </c>
      <c r="S22" s="14">
        <f>[18]Junho!$G$22</f>
        <v>48</v>
      </c>
      <c r="T22" s="14">
        <f>[18]Junho!$G$23</f>
        <v>77</v>
      </c>
      <c r="U22" s="14">
        <f>[18]Junho!$G$24</f>
        <v>55</v>
      </c>
      <c r="V22" s="14">
        <f>[18]Junho!$G$25</f>
        <v>57</v>
      </c>
      <c r="W22" s="14">
        <f>[18]Junho!$G$26</f>
        <v>33</v>
      </c>
      <c r="X22" s="14">
        <f>[18]Junho!$G$27</f>
        <v>33</v>
      </c>
      <c r="Y22" s="14">
        <f>[18]Junho!$G$28</f>
        <v>35</v>
      </c>
      <c r="Z22" s="14">
        <f>[18]Junho!$G$29</f>
        <v>31</v>
      </c>
      <c r="AA22" s="14">
        <f>[18]Junho!$G$30</f>
        <v>28</v>
      </c>
      <c r="AB22" s="14">
        <f>[18]Junho!$G$31</f>
        <v>30</v>
      </c>
      <c r="AC22" s="14">
        <f>[18]Junho!$G$32</f>
        <v>33</v>
      </c>
      <c r="AD22" s="14">
        <f>[18]Junho!$G$33</f>
        <v>48</v>
      </c>
      <c r="AE22" s="14">
        <f>[18]Junho!$G$34</f>
        <v>23</v>
      </c>
      <c r="AF22" s="25" t="s">
        <v>135</v>
      </c>
      <c r="AG22" s="92" t="s">
        <v>135</v>
      </c>
    </row>
    <row r="23" spans="1:36" ht="17.100000000000001" customHeight="1" x14ac:dyDescent="0.2">
      <c r="A23" s="85" t="s">
        <v>13</v>
      </c>
      <c r="B23" s="14">
        <f>[19]Junho!$G$5</f>
        <v>49</v>
      </c>
      <c r="C23" s="14">
        <f>[19]Junho!$G$6</f>
        <v>44</v>
      </c>
      <c r="D23" s="14">
        <f>[19]Junho!$G$7</f>
        <v>49</v>
      </c>
      <c r="E23" s="14">
        <f>[19]Junho!$G$8</f>
        <v>53</v>
      </c>
      <c r="F23" s="14">
        <f>[19]Junho!$G$9</f>
        <v>53</v>
      </c>
      <c r="G23" s="14">
        <f>[19]Junho!$G$10</f>
        <v>59</v>
      </c>
      <c r="H23" s="14">
        <f>[19]Junho!$G$11</f>
        <v>49</v>
      </c>
      <c r="I23" s="14">
        <f>[19]Junho!$G$12</f>
        <v>45</v>
      </c>
      <c r="J23" s="14">
        <f>[19]Junho!$G$13</f>
        <v>70</v>
      </c>
      <c r="K23" s="14">
        <f>[19]Junho!$G$14</f>
        <v>40</v>
      </c>
      <c r="L23" s="14">
        <f>[19]Junho!$G$15</f>
        <v>46</v>
      </c>
      <c r="M23" s="14">
        <f>[19]Junho!$G$16</f>
        <v>65</v>
      </c>
      <c r="N23" s="14">
        <f>[19]Junho!$G$17</f>
        <v>53</v>
      </c>
      <c r="O23" s="14">
        <f>[19]Junho!$G$18</f>
        <v>47</v>
      </c>
      <c r="P23" s="14">
        <f>[19]Junho!$G$19</f>
        <v>47</v>
      </c>
      <c r="Q23" s="14">
        <f>[19]Junho!$G$20</f>
        <v>44</v>
      </c>
      <c r="R23" s="14">
        <f>[19]Junho!$G$21</f>
        <v>39</v>
      </c>
      <c r="S23" s="14">
        <f>[19]Junho!$G$22</f>
        <v>42</v>
      </c>
      <c r="T23" s="14">
        <f>[19]Junho!$G$23</f>
        <v>82</v>
      </c>
      <c r="U23" s="14">
        <f>[19]Junho!$G$24</f>
        <v>60</v>
      </c>
      <c r="V23" s="14">
        <f>[19]Junho!$G$25</f>
        <v>47</v>
      </c>
      <c r="W23" s="14">
        <f>[19]Junho!$G$26</f>
        <v>34</v>
      </c>
      <c r="X23" s="14">
        <f>[19]Junho!$G$27</f>
        <v>32</v>
      </c>
      <c r="Y23" s="14">
        <f>[19]Junho!$G$28</f>
        <v>31</v>
      </c>
      <c r="Z23" s="14">
        <f>[19]Junho!$G$29</f>
        <v>31</v>
      </c>
      <c r="AA23" s="14">
        <f>[19]Junho!$G$30</f>
        <v>30</v>
      </c>
      <c r="AB23" s="14">
        <f>[19]Junho!$G$31</f>
        <v>28</v>
      </c>
      <c r="AC23" s="14">
        <f>[19]Junho!$G$32</f>
        <v>33</v>
      </c>
      <c r="AD23" s="14">
        <f>[19]Junho!$G$33</f>
        <v>34</v>
      </c>
      <c r="AE23" s="14">
        <f>[19]Junho!$G$34</f>
        <v>28</v>
      </c>
      <c r="AF23" s="25">
        <f t="shared" si="5"/>
        <v>28</v>
      </c>
      <c r="AG23" s="92">
        <f t="shared" si="6"/>
        <v>45.466666666666669</v>
      </c>
    </row>
    <row r="24" spans="1:36" ht="17.100000000000001" customHeight="1" x14ac:dyDescent="0.2">
      <c r="A24" s="85" t="s">
        <v>14</v>
      </c>
      <c r="B24" s="14">
        <f>[20]Junho!$G$5</f>
        <v>68</v>
      </c>
      <c r="C24" s="14">
        <f>[20]Junho!$G$6</f>
        <v>53</v>
      </c>
      <c r="D24" s="14">
        <f>[20]Junho!$G$7</f>
        <v>43</v>
      </c>
      <c r="E24" s="14">
        <f>[20]Junho!$G$8</f>
        <v>38</v>
      </c>
      <c r="F24" s="14">
        <f>[20]Junho!$G$9</f>
        <v>34</v>
      </c>
      <c r="G24" s="14">
        <f>[20]Junho!$G$10</f>
        <v>36</v>
      </c>
      <c r="H24" s="14">
        <f>[20]Junho!$G$11</f>
        <v>34</v>
      </c>
      <c r="I24" s="14">
        <f>[20]Junho!$G$12</f>
        <v>31</v>
      </c>
      <c r="J24" s="14">
        <f>[20]Junho!$G$13</f>
        <v>58</v>
      </c>
      <c r="K24" s="14">
        <f>[20]Junho!$G$14</f>
        <v>29</v>
      </c>
      <c r="L24" s="14">
        <f>[20]Junho!$G$15</f>
        <v>32</v>
      </c>
      <c r="M24" s="14">
        <f>[20]Junho!$G$16</f>
        <v>52</v>
      </c>
      <c r="N24" s="14">
        <f>[20]Junho!$G$17</f>
        <v>38</v>
      </c>
      <c r="O24" s="14">
        <f>[20]Junho!$G$18</f>
        <v>44</v>
      </c>
      <c r="P24" s="14">
        <f>[20]Junho!$G$19</f>
        <v>38</v>
      </c>
      <c r="Q24" s="14">
        <f>[20]Junho!$G$20</f>
        <v>31</v>
      </c>
      <c r="R24" s="14">
        <f>[20]Junho!$G$21</f>
        <v>24</v>
      </c>
      <c r="S24" s="14">
        <f>[20]Junho!$G$22</f>
        <v>25</v>
      </c>
      <c r="T24" s="14">
        <f>[20]Junho!$G$23</f>
        <v>21</v>
      </c>
      <c r="U24" s="14">
        <f>[20]Junho!$G$24</f>
        <v>50</v>
      </c>
      <c r="V24" s="14">
        <f>[20]Junho!$G$25</f>
        <v>36</v>
      </c>
      <c r="W24" s="14">
        <f>[20]Junho!$G$26</f>
        <v>32</v>
      </c>
      <c r="X24" s="14">
        <f>[20]Junho!$G$27</f>
        <v>32</v>
      </c>
      <c r="Y24" s="14">
        <f>[20]Junho!$G$28</f>
        <v>29</v>
      </c>
      <c r="Z24" s="14">
        <f>[20]Junho!$G$29</f>
        <v>25</v>
      </c>
      <c r="AA24" s="14">
        <f>[20]Junho!$G$30</f>
        <v>30</v>
      </c>
      <c r="AB24" s="14">
        <f>[20]Junho!$G$31</f>
        <v>28</v>
      </c>
      <c r="AC24" s="14">
        <f>[20]Junho!$G$32</f>
        <v>22</v>
      </c>
      <c r="AD24" s="14">
        <f>[20]Junho!$G$33</f>
        <v>28</v>
      </c>
      <c r="AE24" s="14">
        <f>[20]Junho!$G$34</f>
        <v>32</v>
      </c>
      <c r="AF24" s="25">
        <f t="shared" si="5"/>
        <v>21</v>
      </c>
      <c r="AG24" s="92">
        <f t="shared" si="6"/>
        <v>35.766666666666666</v>
      </c>
    </row>
    <row r="25" spans="1:36" ht="17.100000000000001" customHeight="1" x14ac:dyDescent="0.2">
      <c r="A25" s="85" t="s">
        <v>15</v>
      </c>
      <c r="B25" s="14">
        <f>[21]Junho!$G$5</f>
        <v>79</v>
      </c>
      <c r="C25" s="14">
        <f>[21]Junho!$G$6</f>
        <v>83</v>
      </c>
      <c r="D25" s="14">
        <f>[21]Junho!$G$7</f>
        <v>78</v>
      </c>
      <c r="E25" s="14">
        <f>[21]Junho!$G$8</f>
        <v>73</v>
      </c>
      <c r="F25" s="14">
        <f>[21]Junho!$G$9</f>
        <v>74</v>
      </c>
      <c r="G25" s="14">
        <f>[21]Junho!$G$10</f>
        <v>79</v>
      </c>
      <c r="H25" s="14">
        <f>[21]Junho!$G$11</f>
        <v>76</v>
      </c>
      <c r="I25" s="14">
        <f>[21]Junho!$G$12</f>
        <v>76</v>
      </c>
      <c r="J25" s="14">
        <f>[21]Junho!$G$13</f>
        <v>66</v>
      </c>
      <c r="K25" s="14">
        <f>[21]Junho!$G$14</f>
        <v>58</v>
      </c>
      <c r="L25" s="14">
        <f>[21]Junho!$G$15</f>
        <v>62</v>
      </c>
      <c r="M25" s="14">
        <f>[21]Junho!$G$16</f>
        <v>65</v>
      </c>
      <c r="N25" s="14">
        <f>[21]Junho!$G$17</f>
        <v>88</v>
      </c>
      <c r="O25" s="14">
        <f>[21]Junho!$G$18</f>
        <v>81</v>
      </c>
      <c r="P25" s="14">
        <f>[21]Junho!$G$19</f>
        <v>79</v>
      </c>
      <c r="Q25" s="14">
        <f>[21]Junho!$G$20</f>
        <v>66</v>
      </c>
      <c r="R25" s="14">
        <f>[21]Junho!$G$21</f>
        <v>56</v>
      </c>
      <c r="S25" s="14">
        <f>[21]Junho!$G$22</f>
        <v>57</v>
      </c>
      <c r="T25" s="14">
        <f>[21]Junho!$G$23</f>
        <v>66</v>
      </c>
      <c r="U25" s="14">
        <f>[21]Junho!$G$24</f>
        <v>65</v>
      </c>
      <c r="V25" s="14">
        <f>[21]Junho!$G$25</f>
        <v>75</v>
      </c>
      <c r="W25" s="14">
        <f>[21]Junho!$G$26</f>
        <v>66</v>
      </c>
      <c r="X25" s="14">
        <f>[21]Junho!$G$27</f>
        <v>58</v>
      </c>
      <c r="Y25" s="14">
        <f>[21]Junho!$G$28</f>
        <v>62</v>
      </c>
      <c r="Z25" s="14">
        <f>[21]Junho!$G$29</f>
        <v>53</v>
      </c>
      <c r="AA25" s="14">
        <f>[21]Junho!$G$30</f>
        <v>54</v>
      </c>
      <c r="AB25" s="14">
        <f>[21]Junho!$G$31</f>
        <v>55</v>
      </c>
      <c r="AC25" s="14">
        <f>[21]Junho!$G$32</f>
        <v>55</v>
      </c>
      <c r="AD25" s="14">
        <f>[21]Junho!$G$33</f>
        <v>59</v>
      </c>
      <c r="AE25" s="14">
        <f>[21]Junho!$G$34</f>
        <v>48</v>
      </c>
      <c r="AF25" s="25">
        <f t="shared" si="5"/>
        <v>48</v>
      </c>
      <c r="AG25" s="92">
        <f t="shared" si="6"/>
        <v>67.066666666666663</v>
      </c>
    </row>
    <row r="26" spans="1:36" ht="17.100000000000001" customHeight="1" x14ac:dyDescent="0.2">
      <c r="A26" s="85" t="s">
        <v>16</v>
      </c>
      <c r="B26" s="14">
        <f>[22]Junho!$G$5</f>
        <v>57</v>
      </c>
      <c r="C26" s="14">
        <f>[22]Junho!$G$6</f>
        <v>54</v>
      </c>
      <c r="D26" s="14">
        <f>[22]Junho!$G$7</f>
        <v>52</v>
      </c>
      <c r="E26" s="14">
        <f>[22]Junho!$G$8</f>
        <v>59</v>
      </c>
      <c r="F26" s="14">
        <f>[22]Junho!$G$9</f>
        <v>63</v>
      </c>
      <c r="G26" s="14">
        <f>[22]Junho!$G$10</f>
        <v>74</v>
      </c>
      <c r="H26" s="14">
        <f>[22]Junho!$G$11</f>
        <v>73</v>
      </c>
      <c r="I26" s="14">
        <f>[22]Junho!$G$12</f>
        <v>74</v>
      </c>
      <c r="J26" s="14">
        <f>[22]Junho!$G$13</f>
        <v>46</v>
      </c>
      <c r="K26" s="14">
        <f>[22]Junho!$G$14</f>
        <v>40</v>
      </c>
      <c r="L26" s="14">
        <f>[22]Junho!$G$15</f>
        <v>43</v>
      </c>
      <c r="M26" s="14">
        <f>[22]Junho!$G$16</f>
        <v>62</v>
      </c>
      <c r="N26" s="14">
        <f>[22]Junho!$G$17</f>
        <v>73</v>
      </c>
      <c r="O26" s="14">
        <f>[22]Junho!$G$18</f>
        <v>58</v>
      </c>
      <c r="P26" s="14">
        <f>[22]Junho!$G$19</f>
        <v>50</v>
      </c>
      <c r="Q26" s="14">
        <f>[22]Junho!$G$20</f>
        <v>47</v>
      </c>
      <c r="R26" s="14">
        <f>[22]Junho!$G$21</f>
        <v>40</v>
      </c>
      <c r="S26" s="14">
        <f>[22]Junho!$G$22</f>
        <v>50</v>
      </c>
      <c r="T26" s="14">
        <f>[22]Junho!$G$23</f>
        <v>61</v>
      </c>
      <c r="U26" s="14">
        <f>[22]Junho!$G$24</f>
        <v>52</v>
      </c>
      <c r="V26" s="14">
        <f>[22]Junho!$G$25</f>
        <v>53</v>
      </c>
      <c r="W26" s="14">
        <f>[22]Junho!$G$26</f>
        <v>37</v>
      </c>
      <c r="X26" s="14">
        <f>[22]Junho!$G$27</f>
        <v>32</v>
      </c>
      <c r="Y26" s="14">
        <f>[22]Junho!$G$28</f>
        <v>34</v>
      </c>
      <c r="Z26" s="14">
        <f>[22]Junho!$G$29</f>
        <v>32</v>
      </c>
      <c r="AA26" s="14">
        <f>[22]Junho!$G$30</f>
        <v>31</v>
      </c>
      <c r="AB26" s="14">
        <f>[22]Junho!$G$31</f>
        <v>31</v>
      </c>
      <c r="AC26" s="14">
        <f>[22]Junho!$G$32</f>
        <v>36</v>
      </c>
      <c r="AD26" s="14">
        <f>[22]Junho!$G$33</f>
        <v>38</v>
      </c>
      <c r="AE26" s="14">
        <f>[22]Junho!$G$34</f>
        <v>62</v>
      </c>
      <c r="AF26" s="25">
        <f t="shared" si="5"/>
        <v>31</v>
      </c>
      <c r="AG26" s="92">
        <f t="shared" si="6"/>
        <v>50.466666666666669</v>
      </c>
    </row>
    <row r="27" spans="1:36" ht="17.100000000000001" customHeight="1" x14ac:dyDescent="0.2">
      <c r="A27" s="85" t="s">
        <v>17</v>
      </c>
      <c r="B27" s="14" t="str">
        <f>[23]Junho!$G$5</f>
        <v>*</v>
      </c>
      <c r="C27" s="14" t="str">
        <f>[23]Junho!$G$6</f>
        <v>*</v>
      </c>
      <c r="D27" s="14">
        <f>[23]Junho!$G$7</f>
        <v>10</v>
      </c>
      <c r="E27" s="14" t="str">
        <f>[23]Junho!$G$8</f>
        <v>*</v>
      </c>
      <c r="F27" s="14">
        <f>[23]Junho!$G$9</f>
        <v>16</v>
      </c>
      <c r="G27" s="14" t="str">
        <f>[23]Junho!$G$10</f>
        <v>*</v>
      </c>
      <c r="H27" s="14" t="str">
        <f>[23]Junho!$G$11</f>
        <v>*</v>
      </c>
      <c r="I27" s="14">
        <f>[23]Junho!$G$12</f>
        <v>11</v>
      </c>
      <c r="J27" s="14">
        <f>[23]Junho!$G$13</f>
        <v>10</v>
      </c>
      <c r="K27" s="14" t="str">
        <f>[23]Junho!$G$14</f>
        <v>*</v>
      </c>
      <c r="L27" s="14" t="str">
        <f>[23]Junho!$G$15</f>
        <v>*</v>
      </c>
      <c r="M27" s="14" t="str">
        <f>[23]Junho!$G$16</f>
        <v>*</v>
      </c>
      <c r="N27" s="14" t="str">
        <f>[23]Junho!$G$17</f>
        <v>*</v>
      </c>
      <c r="O27" s="14" t="str">
        <f>[23]Junho!$G$18</f>
        <v>*</v>
      </c>
      <c r="P27" s="14" t="str">
        <f>[23]Junho!$G$19</f>
        <v>*</v>
      </c>
      <c r="Q27" s="14" t="str">
        <f>[23]Junho!$G$20</f>
        <v>*</v>
      </c>
      <c r="R27" s="14" t="str">
        <f>[23]Junho!$G$21</f>
        <v>*</v>
      </c>
      <c r="S27" s="14" t="str">
        <f>[23]Junho!$G$22</f>
        <v>*</v>
      </c>
      <c r="T27" s="14">
        <f>[23]Junho!$G$23</f>
        <v>22</v>
      </c>
      <c r="U27" s="14" t="str">
        <f>[23]Junho!$G$24</f>
        <v>*</v>
      </c>
      <c r="V27" s="14" t="str">
        <f>[23]Junho!$G$25</f>
        <v>*</v>
      </c>
      <c r="W27" s="14" t="str">
        <f>[23]Junho!$G$26</f>
        <v>*</v>
      </c>
      <c r="X27" s="14" t="str">
        <f>[23]Junho!$G$27</f>
        <v>*</v>
      </c>
      <c r="Y27" s="14" t="str">
        <f>[23]Junho!$G$28</f>
        <v>*</v>
      </c>
      <c r="Z27" s="14" t="str">
        <f>[23]Junho!$G$29</f>
        <v>*</v>
      </c>
      <c r="AA27" s="14" t="str">
        <f>[23]Junho!$G$30</f>
        <v>*</v>
      </c>
      <c r="AB27" s="14" t="str">
        <f>[23]Junho!$G$31</f>
        <v>*</v>
      </c>
      <c r="AC27" s="14" t="str">
        <f>[23]Junho!$G$32</f>
        <v>*</v>
      </c>
      <c r="AD27" s="14" t="str">
        <f>[23]Junho!$G$33</f>
        <v>*</v>
      </c>
      <c r="AE27" s="14" t="str">
        <f>[23]Junho!$G$34</f>
        <v>*</v>
      </c>
      <c r="AF27" s="25">
        <f>MIN(B27:AE27)</f>
        <v>10</v>
      </c>
      <c r="AG27" s="92">
        <f>AVERAGE(B27:AE27)</f>
        <v>13.8</v>
      </c>
    </row>
    <row r="28" spans="1:36" ht="17.100000000000001" customHeight="1" x14ac:dyDescent="0.2">
      <c r="A28" s="85" t="s">
        <v>18</v>
      </c>
      <c r="B28" s="14">
        <f>[24]Junho!$G$5</f>
        <v>61</v>
      </c>
      <c r="C28" s="14">
        <f>[24]Junho!$G$6</f>
        <v>40</v>
      </c>
      <c r="D28" s="14">
        <f>[24]Junho!$G$7</f>
        <v>48</v>
      </c>
      <c r="E28" s="14">
        <f>[24]Junho!$G$8</f>
        <v>45</v>
      </c>
      <c r="F28" s="14">
        <f>[24]Junho!$G$9</f>
        <v>52</v>
      </c>
      <c r="G28" s="14">
        <f>[24]Junho!$G$10</f>
        <v>49</v>
      </c>
      <c r="H28" s="14">
        <f>[24]Junho!$G$11</f>
        <v>41</v>
      </c>
      <c r="I28" s="14">
        <f>[24]Junho!$G$12</f>
        <v>46</v>
      </c>
      <c r="J28" s="14">
        <f>[24]Junho!$G$13</f>
        <v>75</v>
      </c>
      <c r="K28" s="14">
        <f>[24]Junho!$G$14</f>
        <v>38</v>
      </c>
      <c r="L28" s="14">
        <f>[24]Junho!$G$15</f>
        <v>41</v>
      </c>
      <c r="M28" s="14">
        <f>[24]Junho!$G$16</f>
        <v>72</v>
      </c>
      <c r="N28" s="14">
        <f>[24]Junho!$G$17</f>
        <v>46</v>
      </c>
      <c r="O28" s="14">
        <f>[24]Junho!$G$18</f>
        <v>47</v>
      </c>
      <c r="P28" s="14">
        <f>[24]Junho!$G$19</f>
        <v>52</v>
      </c>
      <c r="Q28" s="14">
        <f>[24]Junho!$G$20</f>
        <v>39</v>
      </c>
      <c r="R28" s="14">
        <f>[24]Junho!$G$21</f>
        <v>34</v>
      </c>
      <c r="S28" s="14">
        <f>[24]Junho!$G$22</f>
        <v>33</v>
      </c>
      <c r="T28" s="14">
        <f>[24]Junho!$G$23</f>
        <v>69</v>
      </c>
      <c r="U28" s="14">
        <f>[24]Junho!$G$24</f>
        <v>58</v>
      </c>
      <c r="V28" s="14">
        <f>[24]Junho!$G$25</f>
        <v>41</v>
      </c>
      <c r="W28" s="14">
        <f>[24]Junho!$G$26</f>
        <v>26</v>
      </c>
      <c r="X28" s="14">
        <f>[24]Junho!$G$27</f>
        <v>31</v>
      </c>
      <c r="Y28" s="14">
        <f>[24]Junho!$G$28</f>
        <v>37</v>
      </c>
      <c r="Z28" s="14">
        <f>[24]Junho!$G$29</f>
        <v>26</v>
      </c>
      <c r="AA28" s="14">
        <f>[24]Junho!$G$30</f>
        <v>27</v>
      </c>
      <c r="AB28" s="14">
        <f>[24]Junho!$G$31</f>
        <v>32</v>
      </c>
      <c r="AC28" s="14" t="str">
        <f>[24]Junho!$G$32</f>
        <v>*</v>
      </c>
      <c r="AD28" s="14">
        <f>[24]Junho!$G$33</f>
        <v>23</v>
      </c>
      <c r="AE28" s="14">
        <f>[24]Junho!$G$34</f>
        <v>23</v>
      </c>
      <c r="AF28" s="25">
        <f t="shared" si="5"/>
        <v>23</v>
      </c>
      <c r="AG28" s="92">
        <f t="shared" si="6"/>
        <v>43.172413793103445</v>
      </c>
    </row>
    <row r="29" spans="1:36" ht="17.100000000000001" customHeight="1" x14ac:dyDescent="0.2">
      <c r="A29" s="85" t="s">
        <v>19</v>
      </c>
      <c r="B29" s="14">
        <f>[25]Junho!$G$5</f>
        <v>77</v>
      </c>
      <c r="C29" s="14">
        <f>[25]Junho!$G$6</f>
        <v>63</v>
      </c>
      <c r="D29" s="14">
        <f>[25]Junho!$G$7</f>
        <v>58</v>
      </c>
      <c r="E29" s="14">
        <f>[25]Junho!$G$8</f>
        <v>58</v>
      </c>
      <c r="F29" s="14">
        <f>[25]Junho!$G$9</f>
        <v>69</v>
      </c>
      <c r="G29" s="14">
        <f>[25]Junho!$G$10</f>
        <v>78</v>
      </c>
      <c r="H29" s="14">
        <f>[25]Junho!$G$11</f>
        <v>74</v>
      </c>
      <c r="I29" s="14">
        <f>[25]Junho!$G$12</f>
        <v>85</v>
      </c>
      <c r="J29" s="14">
        <f>[25]Junho!$G$13</f>
        <v>40</v>
      </c>
      <c r="K29" s="14">
        <f>[25]Junho!$G$14</f>
        <v>37</v>
      </c>
      <c r="L29" s="14">
        <f>[25]Junho!$G$15</f>
        <v>35</v>
      </c>
      <c r="M29" s="14">
        <f>[25]Junho!$G$16</f>
        <v>59</v>
      </c>
      <c r="N29" s="14">
        <f>[25]Junho!$G$17</f>
        <v>85</v>
      </c>
      <c r="O29" s="14">
        <f>[25]Junho!$G$18</f>
        <v>88</v>
      </c>
      <c r="P29" s="14">
        <f>[25]Junho!$G$19</f>
        <v>60</v>
      </c>
      <c r="Q29" s="14">
        <f>[25]Junho!$G$20</f>
        <v>45</v>
      </c>
      <c r="R29" s="14">
        <f>[25]Junho!$G$21</f>
        <v>39</v>
      </c>
      <c r="S29" s="14">
        <f>[25]Junho!$G$22</f>
        <v>36</v>
      </c>
      <c r="T29" s="14">
        <f>[25]Junho!$G$23</f>
        <v>65</v>
      </c>
      <c r="U29" s="14">
        <f>[25]Junho!$G$24</f>
        <v>66</v>
      </c>
      <c r="V29" s="14">
        <f>[25]Junho!$G$25</f>
        <v>59</v>
      </c>
      <c r="W29" s="14">
        <f>[25]Junho!$G$26</f>
        <v>53</v>
      </c>
      <c r="X29" s="14">
        <f>[25]Junho!$G$27</f>
        <v>43</v>
      </c>
      <c r="Y29" s="14">
        <f>[25]Junho!$G$28</f>
        <v>47</v>
      </c>
      <c r="Z29" s="14">
        <f>[25]Junho!$G$29</f>
        <v>47</v>
      </c>
      <c r="AA29" s="14">
        <f>[25]Junho!$G$30</f>
        <v>33</v>
      </c>
      <c r="AB29" s="14">
        <f>[25]Junho!$G$31</f>
        <v>43</v>
      </c>
      <c r="AC29" s="14">
        <f>[25]Junho!$G$32</f>
        <v>35</v>
      </c>
      <c r="AD29" s="14">
        <f>[25]Junho!$G$33</f>
        <v>54</v>
      </c>
      <c r="AE29" s="14">
        <f>[25]Junho!$G$34</f>
        <v>31</v>
      </c>
      <c r="AF29" s="25">
        <f t="shared" si="5"/>
        <v>31</v>
      </c>
      <c r="AG29" s="92">
        <f t="shared" si="6"/>
        <v>55.4</v>
      </c>
    </row>
    <row r="30" spans="1:36" ht="17.100000000000001" customHeight="1" x14ac:dyDescent="0.2">
      <c r="A30" s="85" t="s">
        <v>31</v>
      </c>
      <c r="B30" s="14">
        <f>[26]Junho!$G$5</f>
        <v>56</v>
      </c>
      <c r="C30" s="14">
        <f>[26]Junho!$G$6</f>
        <v>54</v>
      </c>
      <c r="D30" s="14">
        <f>[26]Junho!$G$7</f>
        <v>49</v>
      </c>
      <c r="E30" s="14">
        <f>[26]Junho!$G$8</f>
        <v>55</v>
      </c>
      <c r="F30" s="14">
        <f>[26]Junho!$G$9</f>
        <v>67</v>
      </c>
      <c r="G30" s="14">
        <f>[26]Junho!$G$10</f>
        <v>65</v>
      </c>
      <c r="H30" s="14">
        <f>[26]Junho!$G$11</f>
        <v>56</v>
      </c>
      <c r="I30" s="14">
        <f>[26]Junho!$G$12</f>
        <v>56</v>
      </c>
      <c r="J30" s="14" t="str">
        <f>[26]Junho!$G$13</f>
        <v>*</v>
      </c>
      <c r="K30" s="14">
        <f>[26]Junho!$G$14</f>
        <v>45</v>
      </c>
      <c r="L30" s="14">
        <f>[26]Junho!$G$15</f>
        <v>38</v>
      </c>
      <c r="M30" s="14">
        <f>[26]Junho!$G$16</f>
        <v>74</v>
      </c>
      <c r="N30" s="14">
        <f>[26]Junho!$G$17</f>
        <v>60</v>
      </c>
      <c r="O30" s="14">
        <f>[26]Junho!$G$18</f>
        <v>54</v>
      </c>
      <c r="P30" s="14">
        <f>[26]Junho!$G$19</f>
        <v>52</v>
      </c>
      <c r="Q30" s="14">
        <f>[26]Junho!$G$20</f>
        <v>36</v>
      </c>
      <c r="R30" s="14">
        <f>[26]Junho!$G$21</f>
        <v>38</v>
      </c>
      <c r="S30" s="14">
        <f>[26]Junho!$G$22</f>
        <v>42</v>
      </c>
      <c r="T30" s="14" t="str">
        <f>[26]Junho!$G$23</f>
        <v>*</v>
      </c>
      <c r="U30" s="14">
        <f>[26]Junho!$G$24</f>
        <v>64</v>
      </c>
      <c r="V30" s="14">
        <f>[26]Junho!$G$25</f>
        <v>47</v>
      </c>
      <c r="W30" s="14">
        <f>[26]Junho!$G$26</f>
        <v>36</v>
      </c>
      <c r="X30" s="14">
        <f>[26]Junho!$G$27</f>
        <v>31</v>
      </c>
      <c r="Y30" s="14">
        <f>[26]Junho!$G$28</f>
        <v>36</v>
      </c>
      <c r="Z30" s="14">
        <f>[26]Junho!$G$29</f>
        <v>28</v>
      </c>
      <c r="AA30" s="14">
        <f>[26]Junho!$G$30</f>
        <v>28</v>
      </c>
      <c r="AB30" s="14">
        <f>[26]Junho!$G$31</f>
        <v>34</v>
      </c>
      <c r="AC30" s="14">
        <f>[26]Junho!$G$32</f>
        <v>30</v>
      </c>
      <c r="AD30" s="14">
        <f>[26]Junho!$G$33</f>
        <v>31</v>
      </c>
      <c r="AE30" s="14">
        <f>[26]Junho!$G$34</f>
        <v>29</v>
      </c>
      <c r="AF30" s="25">
        <f t="shared" si="5"/>
        <v>28</v>
      </c>
      <c r="AG30" s="92">
        <f t="shared" si="6"/>
        <v>46.107142857142854</v>
      </c>
    </row>
    <row r="31" spans="1:36" ht="17.100000000000001" customHeight="1" x14ac:dyDescent="0.2">
      <c r="A31" s="85" t="s">
        <v>51</v>
      </c>
      <c r="B31" s="14">
        <f>[27]Junho!$G$5</f>
        <v>66</v>
      </c>
      <c r="C31" s="14">
        <f>[27]Junho!$G$6</f>
        <v>48</v>
      </c>
      <c r="D31" s="14">
        <f>[27]Junho!$G$7</f>
        <v>41</v>
      </c>
      <c r="E31" s="14">
        <f>[27]Junho!$G$8</f>
        <v>42</v>
      </c>
      <c r="F31" s="14">
        <f>[27]Junho!$G$9</f>
        <v>44</v>
      </c>
      <c r="G31" s="14">
        <f>[27]Junho!$G$10</f>
        <v>44</v>
      </c>
      <c r="H31" s="14">
        <f>[27]Junho!$G$11</f>
        <v>30</v>
      </c>
      <c r="I31" s="14">
        <f>[27]Junho!$G$12</f>
        <v>36</v>
      </c>
      <c r="J31" s="14">
        <f>[27]Junho!$G$13</f>
        <v>72</v>
      </c>
      <c r="K31" s="14">
        <f>[27]Junho!$G$14</f>
        <v>39</v>
      </c>
      <c r="L31" s="14">
        <f>[27]Junho!$G$15</f>
        <v>41</v>
      </c>
      <c r="M31" s="14">
        <f>[27]Junho!$G$16</f>
        <v>43</v>
      </c>
      <c r="N31" s="14">
        <f>[27]Junho!$G$17</f>
        <v>34</v>
      </c>
      <c r="O31" s="14">
        <f>[27]Junho!$G$18</f>
        <v>43</v>
      </c>
      <c r="P31" s="14">
        <f>[27]Junho!$G$19</f>
        <v>33</v>
      </c>
      <c r="Q31" s="14">
        <f>[27]Junho!$G$20</f>
        <v>22</v>
      </c>
      <c r="R31" s="14">
        <f>[27]Junho!$G$21</f>
        <v>27</v>
      </c>
      <c r="S31" s="14">
        <f>[27]Junho!$G$22</f>
        <v>28</v>
      </c>
      <c r="T31" s="14">
        <f>[27]Junho!$G$23</f>
        <v>70</v>
      </c>
      <c r="U31" s="14">
        <f>[27]Junho!$G$24</f>
        <v>70</v>
      </c>
      <c r="V31" s="14">
        <f>[27]Junho!$G$25</f>
        <v>33</v>
      </c>
      <c r="W31" s="14">
        <f>[27]Junho!$G$26</f>
        <v>23</v>
      </c>
      <c r="X31" s="14">
        <f>[27]Junho!$G$27</f>
        <v>25</v>
      </c>
      <c r="Y31" s="14">
        <f>[27]Junho!$G$28</f>
        <v>26</v>
      </c>
      <c r="Z31" s="14">
        <f>[27]Junho!$G$29</f>
        <v>22</v>
      </c>
      <c r="AA31" s="14">
        <f>[27]Junho!$G$30</f>
        <v>23</v>
      </c>
      <c r="AB31" s="14">
        <f>[27]Junho!$G$31</f>
        <v>29</v>
      </c>
      <c r="AC31" s="14">
        <f>[27]Junho!$G$32</f>
        <v>40</v>
      </c>
      <c r="AD31" s="14">
        <f>[27]Junho!$G$33</f>
        <v>19</v>
      </c>
      <c r="AE31" s="14">
        <f>[27]Junho!$G$34</f>
        <v>26</v>
      </c>
      <c r="AF31" s="25">
        <f>MIN(B31:AE31)</f>
        <v>19</v>
      </c>
      <c r="AG31" s="92">
        <f>AVERAGE(B31:AE31)</f>
        <v>37.966666666666669</v>
      </c>
    </row>
    <row r="32" spans="1:36" ht="17.100000000000001" customHeight="1" x14ac:dyDescent="0.2">
      <c r="A32" s="85" t="s">
        <v>20</v>
      </c>
      <c r="B32" s="14">
        <f>[28]Junho!$G$5</f>
        <v>53</v>
      </c>
      <c r="C32" s="14">
        <f>[28]Junho!$G$6</f>
        <v>40</v>
      </c>
      <c r="D32" s="14">
        <f>[28]Junho!$G$7</f>
        <v>46</v>
      </c>
      <c r="E32" s="14">
        <f>[28]Junho!$G$8</f>
        <v>45</v>
      </c>
      <c r="F32" s="14">
        <f>[28]Junho!$G$9</f>
        <v>43</v>
      </c>
      <c r="G32" s="14">
        <f>[28]Junho!$G$10</f>
        <v>41</v>
      </c>
      <c r="H32" s="14">
        <f>[28]Junho!$G$11</f>
        <v>42</v>
      </c>
      <c r="I32" s="14">
        <f>[28]Junho!$G$12</f>
        <v>30</v>
      </c>
      <c r="J32" s="14">
        <f>[28]Junho!$G$13</f>
        <v>54</v>
      </c>
      <c r="K32" s="14">
        <f>[28]Junho!$G$14</f>
        <v>29</v>
      </c>
      <c r="L32" s="14">
        <f>[28]Junho!$G$15</f>
        <v>32</v>
      </c>
      <c r="M32" s="14">
        <f>[28]Junho!$G$16</f>
        <v>66</v>
      </c>
      <c r="N32" s="14">
        <f>[28]Junho!$G$17</f>
        <v>62</v>
      </c>
      <c r="O32" s="14">
        <f>[28]Junho!$G$18</f>
        <v>49</v>
      </c>
      <c r="P32" s="14">
        <f>[28]Junho!$G$19</f>
        <v>41</v>
      </c>
      <c r="Q32" s="14">
        <f>[28]Junho!$G$20</f>
        <v>44</v>
      </c>
      <c r="R32" s="14">
        <f>[28]Junho!$G$21</f>
        <v>31</v>
      </c>
      <c r="S32" s="14">
        <f>[28]Junho!$G$22</f>
        <v>30</v>
      </c>
      <c r="T32" s="14">
        <f>[28]Junho!$G$23</f>
        <v>27</v>
      </c>
      <c r="U32" s="14">
        <f>[28]Junho!$G$24</f>
        <v>73</v>
      </c>
      <c r="V32" s="14">
        <f>[28]Junho!$G$25</f>
        <v>38</v>
      </c>
      <c r="W32" s="14">
        <f>[28]Junho!$G$26</f>
        <v>41</v>
      </c>
      <c r="X32" s="14">
        <f>[28]Junho!$G$27</f>
        <v>35</v>
      </c>
      <c r="Y32" s="14">
        <f>[28]Junho!$G$28</f>
        <v>34</v>
      </c>
      <c r="Z32" s="14">
        <f>[28]Junho!$G$29</f>
        <v>32</v>
      </c>
      <c r="AA32" s="14">
        <f>[28]Junho!$G$30</f>
        <v>31</v>
      </c>
      <c r="AB32" s="14">
        <f>[28]Junho!$G$31</f>
        <v>34</v>
      </c>
      <c r="AC32" s="14">
        <f>[28]Junho!$G$32</f>
        <v>23</v>
      </c>
      <c r="AD32" s="14">
        <f>[28]Junho!$G$33</f>
        <v>30</v>
      </c>
      <c r="AE32" s="14">
        <f>[28]Junho!$G$34</f>
        <v>36</v>
      </c>
      <c r="AF32" s="25">
        <f>MIN(B32:AE32)</f>
        <v>23</v>
      </c>
      <c r="AG32" s="92">
        <f>AVERAGE(B32:AE32)</f>
        <v>40.4</v>
      </c>
    </row>
    <row r="33" spans="1:35" s="5" customFormat="1" ht="17.100000000000001" customHeight="1" thickBot="1" x14ac:dyDescent="0.25">
      <c r="A33" s="124" t="s">
        <v>35</v>
      </c>
      <c r="B33" s="121">
        <f t="shared" ref="B33:AF33" si="7">MIN(B5:B32)</f>
        <v>47</v>
      </c>
      <c r="C33" s="121">
        <f t="shared" si="7"/>
        <v>40</v>
      </c>
      <c r="D33" s="121">
        <f t="shared" si="7"/>
        <v>10</v>
      </c>
      <c r="E33" s="121">
        <f t="shared" si="7"/>
        <v>37</v>
      </c>
      <c r="F33" s="121">
        <f t="shared" si="7"/>
        <v>16</v>
      </c>
      <c r="G33" s="121">
        <f t="shared" si="7"/>
        <v>30</v>
      </c>
      <c r="H33" s="121">
        <f t="shared" si="7"/>
        <v>30</v>
      </c>
      <c r="I33" s="121">
        <f t="shared" si="7"/>
        <v>11</v>
      </c>
      <c r="J33" s="121">
        <f t="shared" si="7"/>
        <v>10</v>
      </c>
      <c r="K33" s="121">
        <f t="shared" si="7"/>
        <v>29</v>
      </c>
      <c r="L33" s="121">
        <f t="shared" si="7"/>
        <v>32</v>
      </c>
      <c r="M33" s="121">
        <f t="shared" si="7"/>
        <v>43</v>
      </c>
      <c r="N33" s="121">
        <f t="shared" si="7"/>
        <v>11</v>
      </c>
      <c r="O33" s="121">
        <f t="shared" si="7"/>
        <v>37</v>
      </c>
      <c r="P33" s="121">
        <f t="shared" si="7"/>
        <v>33</v>
      </c>
      <c r="Q33" s="121">
        <f t="shared" si="7"/>
        <v>22</v>
      </c>
      <c r="R33" s="121">
        <f t="shared" si="7"/>
        <v>21</v>
      </c>
      <c r="S33" s="121">
        <f t="shared" si="7"/>
        <v>21</v>
      </c>
      <c r="T33" s="121">
        <f t="shared" si="7"/>
        <v>20</v>
      </c>
      <c r="U33" s="121">
        <f t="shared" si="7"/>
        <v>43</v>
      </c>
      <c r="V33" s="121">
        <f t="shared" si="7"/>
        <v>26</v>
      </c>
      <c r="W33" s="121">
        <f t="shared" si="7"/>
        <v>23</v>
      </c>
      <c r="X33" s="121">
        <f t="shared" si="7"/>
        <v>25</v>
      </c>
      <c r="Y33" s="121">
        <f t="shared" si="7"/>
        <v>26</v>
      </c>
      <c r="Z33" s="121">
        <f t="shared" si="7"/>
        <v>22</v>
      </c>
      <c r="AA33" s="121">
        <f t="shared" si="7"/>
        <v>23</v>
      </c>
      <c r="AB33" s="121">
        <f t="shared" si="7"/>
        <v>27</v>
      </c>
      <c r="AC33" s="121">
        <f t="shared" si="7"/>
        <v>22</v>
      </c>
      <c r="AD33" s="121">
        <f t="shared" si="7"/>
        <v>19</v>
      </c>
      <c r="AE33" s="121">
        <f t="shared" si="7"/>
        <v>19</v>
      </c>
      <c r="AF33" s="125">
        <f t="shared" si="7"/>
        <v>10</v>
      </c>
      <c r="AG33" s="126">
        <f>AVERAGE(AG5:AG32)</f>
        <v>44.686882245690363</v>
      </c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7"/>
      <c r="AG34" s="68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64"/>
      <c r="AG35" s="70"/>
      <c r="AH35" s="2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7"/>
      <c r="AG36" s="73"/>
      <c r="AH36" s="2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7"/>
      <c r="AG37" s="74"/>
      <c r="AH37" s="13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7"/>
    </row>
  </sheetData>
  <sheetProtection password="C6EC" sheet="1" objects="1" scenarios="1"/>
  <mergeCells count="35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T35:X35"/>
    <mergeCell ref="T36:X36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0" zoomScale="90" zoomScaleNormal="90" workbookViewId="0">
      <selection activeCell="T13" sqref="T1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138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2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</row>
    <row r="3" spans="1:32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84" t="s">
        <v>41</v>
      </c>
    </row>
    <row r="4" spans="1:32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84" t="s">
        <v>39</v>
      </c>
    </row>
    <row r="5" spans="1:32" s="5" customFormat="1" ht="20.100000000000001" customHeight="1" x14ac:dyDescent="0.2">
      <c r="A5" s="85" t="s">
        <v>47</v>
      </c>
      <c r="B5" s="14">
        <f>[1]Junho!$H$5</f>
        <v>11.520000000000001</v>
      </c>
      <c r="C5" s="14">
        <f>[1]Junho!$H$6</f>
        <v>7.2</v>
      </c>
      <c r="D5" s="14">
        <f>[1]Junho!$H$7</f>
        <v>10.8</v>
      </c>
      <c r="E5" s="14">
        <f>[1]Junho!$H$8</f>
        <v>9.7200000000000006</v>
      </c>
      <c r="F5" s="14">
        <f>[1]Junho!$H$9</f>
        <v>12.6</v>
      </c>
      <c r="G5" s="14">
        <f>[1]Junho!$H$10</f>
        <v>8.2799999999999994</v>
      </c>
      <c r="H5" s="14">
        <f>[1]Junho!$H$11</f>
        <v>11.879999999999999</v>
      </c>
      <c r="I5" s="14">
        <f>[1]Junho!$H$12</f>
        <v>18.36</v>
      </c>
      <c r="J5" s="14">
        <f>[1]Junho!$H$13</f>
        <v>15.120000000000001</v>
      </c>
      <c r="K5" s="14">
        <f>[1]Junho!$H$14</f>
        <v>8.64</v>
      </c>
      <c r="L5" s="14">
        <f>[1]Junho!$H$15</f>
        <v>8.2799999999999994</v>
      </c>
      <c r="M5" s="14">
        <f>[1]Junho!$H$16</f>
        <v>6.48</v>
      </c>
      <c r="N5" s="14">
        <f>[1]Junho!$H$17</f>
        <v>9.7200000000000006</v>
      </c>
      <c r="O5" s="14">
        <f>[1]Junho!$H$18</f>
        <v>10.44</v>
      </c>
      <c r="P5" s="14">
        <f>[1]Junho!$H$19</f>
        <v>14.4</v>
      </c>
      <c r="Q5" s="14">
        <f>[1]Junho!$H$20</f>
        <v>10.44</v>
      </c>
      <c r="R5" s="14">
        <f>[1]Junho!$H$21</f>
        <v>13.32</v>
      </c>
      <c r="S5" s="14">
        <f>[1]Junho!$H$22</f>
        <v>10.08</v>
      </c>
      <c r="T5" s="14">
        <f>[1]Junho!$H$23</f>
        <v>15.120000000000001</v>
      </c>
      <c r="U5" s="14">
        <f>[1]Junho!$H$24</f>
        <v>13.32</v>
      </c>
      <c r="V5" s="14">
        <f>[1]Junho!$H$25</f>
        <v>9.3600000000000012</v>
      </c>
      <c r="W5" s="14">
        <f>[1]Junho!$H$26</f>
        <v>12.96</v>
      </c>
      <c r="X5" s="14">
        <f>[1]Junho!$H$27</f>
        <v>18</v>
      </c>
      <c r="Y5" s="14">
        <f>[1]Junho!$H$28</f>
        <v>13.32</v>
      </c>
      <c r="Z5" s="14">
        <f>[1]Junho!$H$29</f>
        <v>14.4</v>
      </c>
      <c r="AA5" s="14">
        <f>[1]Junho!$H$30</f>
        <v>18</v>
      </c>
      <c r="AB5" s="14">
        <f>[1]Junho!$H$31</f>
        <v>15.48</v>
      </c>
      <c r="AC5" s="14">
        <f>[1]Junho!$H$32</f>
        <v>13.32</v>
      </c>
      <c r="AD5" s="14">
        <f>[1]Junho!$H$33</f>
        <v>13.68</v>
      </c>
      <c r="AE5" s="14">
        <f>[1]Junho!$H$34</f>
        <v>10.08</v>
      </c>
      <c r="AF5" s="86">
        <f t="shared" ref="AF5:AF14" si="1">MAX(B5:AE5)</f>
        <v>18.36</v>
      </c>
    </row>
    <row r="6" spans="1:32" ht="17.100000000000001" customHeight="1" x14ac:dyDescent="0.2">
      <c r="A6" s="85" t="s">
        <v>0</v>
      </c>
      <c r="B6" s="14">
        <f>[2]Junho!$H$5</f>
        <v>9</v>
      </c>
      <c r="C6" s="14">
        <f>[2]Junho!$H$6</f>
        <v>7.2</v>
      </c>
      <c r="D6" s="14">
        <f>[2]Junho!$H$7</f>
        <v>14.4</v>
      </c>
      <c r="E6" s="14">
        <f>[2]Junho!$H$8</f>
        <v>21.96</v>
      </c>
      <c r="F6" s="14">
        <f>[2]Junho!$H$9</f>
        <v>11.520000000000001</v>
      </c>
      <c r="G6" s="14">
        <f>[2]Junho!$H$10</f>
        <v>9</v>
      </c>
      <c r="H6" s="14">
        <f>[2]Junho!$H$11</f>
        <v>18.720000000000002</v>
      </c>
      <c r="I6" s="14">
        <f>[2]Junho!$H$12</f>
        <v>24.48</v>
      </c>
      <c r="J6" s="14">
        <f>[2]Junho!$H$13</f>
        <v>12.96</v>
      </c>
      <c r="K6" s="14">
        <f>[2]Junho!$H$14</f>
        <v>5.7600000000000007</v>
      </c>
      <c r="L6" s="14">
        <f>[2]Junho!$H$15</f>
        <v>13.32</v>
      </c>
      <c r="M6" s="14">
        <f>[2]Junho!$H$16</f>
        <v>12.24</v>
      </c>
      <c r="N6" s="14">
        <f>[2]Junho!$H$17</f>
        <v>6.12</v>
      </c>
      <c r="O6" s="14">
        <f>[2]Junho!$H$18</f>
        <v>13.68</v>
      </c>
      <c r="P6" s="14">
        <f>[2]Junho!$H$19</f>
        <v>16.2</v>
      </c>
      <c r="Q6" s="14">
        <f>[2]Junho!$H$20</f>
        <v>17.28</v>
      </c>
      <c r="R6" s="14">
        <f>[2]Junho!$H$21</f>
        <v>18.720000000000002</v>
      </c>
      <c r="S6" s="14">
        <f>[2]Junho!$H$22</f>
        <v>13.32</v>
      </c>
      <c r="T6" s="14">
        <f>[2]Junho!$H$23</f>
        <v>12.96</v>
      </c>
      <c r="U6" s="14">
        <f>[2]Junho!$H$24</f>
        <v>8.64</v>
      </c>
      <c r="V6" s="14">
        <f>[2]Junho!$H$25</f>
        <v>15.840000000000002</v>
      </c>
      <c r="W6" s="14">
        <f>[2]Junho!$H$26</f>
        <v>20.16</v>
      </c>
      <c r="X6" s="14">
        <f>[2]Junho!$H$27</f>
        <v>22.68</v>
      </c>
      <c r="Y6" s="14">
        <f>[2]Junho!$H$28</f>
        <v>17.64</v>
      </c>
      <c r="Z6" s="14">
        <f>[2]Junho!$H$29</f>
        <v>20.88</v>
      </c>
      <c r="AA6" s="14">
        <f>[2]Junho!$H$30</f>
        <v>18.720000000000002</v>
      </c>
      <c r="AB6" s="14">
        <f>[2]Junho!$H$31</f>
        <v>16.920000000000002</v>
      </c>
      <c r="AC6" s="14">
        <f>[2]Junho!$H$32</f>
        <v>15.840000000000002</v>
      </c>
      <c r="AD6" s="14">
        <f>[2]Junho!$H$33</f>
        <v>6.48</v>
      </c>
      <c r="AE6" s="14">
        <f>[2]Junho!$H$34</f>
        <v>6.84</v>
      </c>
      <c r="AF6" s="87">
        <f t="shared" si="1"/>
        <v>24.48</v>
      </c>
    </row>
    <row r="7" spans="1:32" ht="17.100000000000001" customHeight="1" x14ac:dyDescent="0.2">
      <c r="A7" s="85" t="s">
        <v>1</v>
      </c>
      <c r="B7" s="14">
        <f>[3]Junho!$H$5</f>
        <v>4.6800000000000006</v>
      </c>
      <c r="C7" s="14">
        <f>[3]Junho!$H$6</f>
        <v>11.16</v>
      </c>
      <c r="D7" s="14">
        <f>[3]Junho!$H$7</f>
        <v>7.5600000000000005</v>
      </c>
      <c r="E7" s="14">
        <f>[3]Junho!$H$8</f>
        <v>15.120000000000001</v>
      </c>
      <c r="F7" s="14">
        <f>[3]Junho!$H$9</f>
        <v>11.16</v>
      </c>
      <c r="G7" s="14">
        <f>[3]Junho!$H$10</f>
        <v>8.64</v>
      </c>
      <c r="H7" s="14">
        <f>[3]Junho!$H$11</f>
        <v>13.68</v>
      </c>
      <c r="I7" s="14">
        <f>[3]Junho!$H$12</f>
        <v>16.2</v>
      </c>
      <c r="J7" s="14">
        <f>[3]Junho!$H$13</f>
        <v>5.7600000000000007</v>
      </c>
      <c r="K7" s="14">
        <f>[3]Junho!$H$14</f>
        <v>11.879999999999999</v>
      </c>
      <c r="L7" s="14">
        <f>[3]Junho!$H$15</f>
        <v>3.6</v>
      </c>
      <c r="M7" s="14">
        <f>[3]Junho!$H$16</f>
        <v>4.6800000000000006</v>
      </c>
      <c r="N7" s="14">
        <f>[3]Junho!$H$17</f>
        <v>3.24</v>
      </c>
      <c r="O7" s="14">
        <f>[3]Junho!$H$18</f>
        <v>13.32</v>
      </c>
      <c r="P7" s="14">
        <f>[3]Junho!$H$19</f>
        <v>11.16</v>
      </c>
      <c r="Q7" s="14">
        <f>[3]Junho!$H$20</f>
        <v>15.840000000000002</v>
      </c>
      <c r="R7" s="14">
        <f>[3]Junho!$H$21</f>
        <v>19.8</v>
      </c>
      <c r="S7" s="14">
        <f>[3]Junho!$H$22</f>
        <v>9.7200000000000006</v>
      </c>
      <c r="T7" s="14" t="str">
        <f>[3]Junho!$H$23</f>
        <v>*</v>
      </c>
      <c r="U7" s="14">
        <f>[3]Junho!$H$24</f>
        <v>8.2799999999999994</v>
      </c>
      <c r="V7" s="14">
        <f>[3]Junho!$H$25</f>
        <v>10.44</v>
      </c>
      <c r="W7" s="14">
        <f>[3]Junho!$H$26</f>
        <v>24.12</v>
      </c>
      <c r="X7" s="14">
        <f>[3]Junho!$H$27</f>
        <v>11.16</v>
      </c>
      <c r="Y7" s="14">
        <f>[3]Junho!$H$28</f>
        <v>11.879999999999999</v>
      </c>
      <c r="Z7" s="14">
        <f>[3]Junho!$H$29</f>
        <v>17.28</v>
      </c>
      <c r="AA7" s="14">
        <f>[3]Junho!$H$30</f>
        <v>19.440000000000001</v>
      </c>
      <c r="AB7" s="14">
        <f>[3]Junho!$H$31</f>
        <v>14.4</v>
      </c>
      <c r="AC7" s="14">
        <f>[3]Junho!$H$32</f>
        <v>12.24</v>
      </c>
      <c r="AD7" s="14">
        <f>[3]Junho!$H$33</f>
        <v>1.8</v>
      </c>
      <c r="AE7" s="14">
        <f>[3]Junho!$H$34</f>
        <v>1.08</v>
      </c>
      <c r="AF7" s="87">
        <f t="shared" si="1"/>
        <v>24.12</v>
      </c>
    </row>
    <row r="8" spans="1:32" ht="17.100000000000001" customHeight="1" x14ac:dyDescent="0.2">
      <c r="A8" s="85" t="s">
        <v>55</v>
      </c>
      <c r="B8" s="14">
        <f>[4]Junho!$H$5</f>
        <v>18.720000000000002</v>
      </c>
      <c r="C8" s="14">
        <f>[4]Junho!$H$6</f>
        <v>10.8</v>
      </c>
      <c r="D8" s="14">
        <f>[4]Junho!$H$7</f>
        <v>20.52</v>
      </c>
      <c r="E8" s="14">
        <f>[4]Junho!$H$8</f>
        <v>17.28</v>
      </c>
      <c r="F8" s="14">
        <f>[4]Junho!$H$9</f>
        <v>13.32</v>
      </c>
      <c r="G8" s="14">
        <f>[4]Junho!$H$10</f>
        <v>14.4</v>
      </c>
      <c r="H8" s="14">
        <f>[4]Junho!$H$11</f>
        <v>14.76</v>
      </c>
      <c r="I8" s="14">
        <f>[4]Junho!$H$12</f>
        <v>29.52</v>
      </c>
      <c r="J8" s="14">
        <f>[4]Junho!$H$13</f>
        <v>20.52</v>
      </c>
      <c r="K8" s="14">
        <f>[4]Junho!$H$14</f>
        <v>16.2</v>
      </c>
      <c r="L8" s="14">
        <f>[4]Junho!$H$15</f>
        <v>14.76</v>
      </c>
      <c r="M8" s="14">
        <f>[4]Junho!$H$16</f>
        <v>16.2</v>
      </c>
      <c r="N8" s="14">
        <f>[4]Junho!$H$17</f>
        <v>21.6</v>
      </c>
      <c r="O8" s="14">
        <f>[4]Junho!$H$18</f>
        <v>19.079999999999998</v>
      </c>
      <c r="P8" s="14">
        <f>[4]Junho!$H$19</f>
        <v>23.759999999999998</v>
      </c>
      <c r="Q8" s="14">
        <f>[4]Junho!$H$20</f>
        <v>18</v>
      </c>
      <c r="R8" s="14">
        <f>[4]Junho!$H$21</f>
        <v>17.64</v>
      </c>
      <c r="S8" s="14">
        <f>[4]Junho!$H$22</f>
        <v>16.559999999999999</v>
      </c>
      <c r="T8" s="14">
        <f>[4]Junho!$H$23</f>
        <v>20.16</v>
      </c>
      <c r="U8" s="14">
        <f>[4]Junho!$H$24</f>
        <v>19.079999999999998</v>
      </c>
      <c r="V8" s="14">
        <f>[4]Junho!$H$25</f>
        <v>22.32</v>
      </c>
      <c r="W8" s="14">
        <f>[4]Junho!$H$26</f>
        <v>23.040000000000003</v>
      </c>
      <c r="X8" s="14">
        <f>[4]Junho!$H$27</f>
        <v>23.400000000000002</v>
      </c>
      <c r="Y8" s="14">
        <f>[4]Junho!$H$28</f>
        <v>21.240000000000002</v>
      </c>
      <c r="Z8" s="14">
        <f>[4]Junho!$H$29</f>
        <v>25.2</v>
      </c>
      <c r="AA8" s="14">
        <f>[4]Junho!$H$30</f>
        <v>22.68</v>
      </c>
      <c r="AB8" s="14">
        <f>[4]Junho!$H$31</f>
        <v>21.6</v>
      </c>
      <c r="AC8" s="14">
        <f>[4]Junho!$H$32</f>
        <v>19.8</v>
      </c>
      <c r="AD8" s="14">
        <f>[4]Junho!$H$33</f>
        <v>18.720000000000002</v>
      </c>
      <c r="AE8" s="14">
        <f>[4]Junho!$H$34</f>
        <v>11.879999999999999</v>
      </c>
      <c r="AF8" s="87">
        <f t="shared" ref="AF8" si="2">MAX(B8:AE8)</f>
        <v>29.52</v>
      </c>
    </row>
    <row r="9" spans="1:32" ht="17.100000000000001" customHeight="1" x14ac:dyDescent="0.2">
      <c r="A9" s="85" t="s">
        <v>48</v>
      </c>
      <c r="B9" s="14">
        <f>[5]Junho!$H$5</f>
        <v>10.44</v>
      </c>
      <c r="C9" s="14">
        <f>[5]Junho!$H$6</f>
        <v>5.7600000000000007</v>
      </c>
      <c r="D9" s="14">
        <f>[5]Junho!$H$7</f>
        <v>18</v>
      </c>
      <c r="E9" s="14">
        <f>[5]Junho!$H$8</f>
        <v>19.8</v>
      </c>
      <c r="F9" s="14">
        <f>[5]Junho!$H$9</f>
        <v>13.32</v>
      </c>
      <c r="G9" s="14">
        <f>[5]Junho!$H$10</f>
        <v>11.16</v>
      </c>
      <c r="H9" s="14">
        <f>[5]Junho!$H$11</f>
        <v>19.440000000000001</v>
      </c>
      <c r="I9" s="14">
        <f>[5]Junho!$H$12</f>
        <v>14.04</v>
      </c>
      <c r="J9" s="14">
        <f>[5]Junho!$H$13</f>
        <v>17.28</v>
      </c>
      <c r="K9" s="14">
        <f>[5]Junho!$H$14</f>
        <v>6.12</v>
      </c>
      <c r="L9" s="14">
        <f>[5]Junho!$H$15</f>
        <v>10.44</v>
      </c>
      <c r="M9" s="14">
        <f>[5]Junho!$H$16</f>
        <v>10.44</v>
      </c>
      <c r="N9" s="14">
        <f>[5]Junho!$H$17</f>
        <v>6.12</v>
      </c>
      <c r="O9" s="14">
        <f>[5]Junho!$H$18</f>
        <v>11.16</v>
      </c>
      <c r="P9" s="14">
        <f>[5]Junho!$H$19</f>
        <v>13.32</v>
      </c>
      <c r="Q9" s="14">
        <f>[5]Junho!$H$20</f>
        <v>20.52</v>
      </c>
      <c r="R9" s="14">
        <f>[5]Junho!$H$21</f>
        <v>20.52</v>
      </c>
      <c r="S9" s="14">
        <f>[5]Junho!$H$22</f>
        <v>13.32</v>
      </c>
      <c r="T9" s="14">
        <f>[5]Junho!$H$23</f>
        <v>21.240000000000002</v>
      </c>
      <c r="U9" s="14">
        <f>[5]Junho!$H$24</f>
        <v>6.84</v>
      </c>
      <c r="V9" s="14">
        <f>[5]Junho!$H$25</f>
        <v>9</v>
      </c>
      <c r="W9" s="14">
        <f>[5]Junho!$H$26</f>
        <v>18.36</v>
      </c>
      <c r="X9" s="14">
        <f>[5]Junho!$H$27</f>
        <v>19.079999999999998</v>
      </c>
      <c r="Y9" s="14">
        <f>[5]Junho!$H$28</f>
        <v>16.559999999999999</v>
      </c>
      <c r="Z9" s="14">
        <f>[5]Junho!$H$29</f>
        <v>18.720000000000002</v>
      </c>
      <c r="AA9" s="14">
        <f>[5]Junho!$H$30</f>
        <v>14.76</v>
      </c>
      <c r="AB9" s="14">
        <f>[5]Junho!$H$31</f>
        <v>16.920000000000002</v>
      </c>
      <c r="AC9" s="14">
        <f>[5]Junho!$H$32</f>
        <v>15.48</v>
      </c>
      <c r="AD9" s="14">
        <f>[5]Junho!$H$33</f>
        <v>10.08</v>
      </c>
      <c r="AE9" s="14">
        <f>[5]Junho!$H$34</f>
        <v>10.44</v>
      </c>
      <c r="AF9" s="87">
        <f t="shared" si="1"/>
        <v>21.240000000000002</v>
      </c>
    </row>
    <row r="10" spans="1:32" ht="17.100000000000001" customHeight="1" x14ac:dyDescent="0.2">
      <c r="A10" s="85" t="s">
        <v>2</v>
      </c>
      <c r="B10" s="14">
        <f>[6]Junho!$H$5</f>
        <v>9.7200000000000006</v>
      </c>
      <c r="C10" s="14">
        <f>[6]Junho!$H$6</f>
        <v>12.24</v>
      </c>
      <c r="D10" s="14">
        <f>[6]Junho!$H$7</f>
        <v>21.6</v>
      </c>
      <c r="E10" s="14">
        <f>[6]Junho!$H$8</f>
        <v>16.2</v>
      </c>
      <c r="F10" s="14">
        <f>[6]Junho!$H$9</f>
        <v>15.840000000000002</v>
      </c>
      <c r="G10" s="14">
        <f>[6]Junho!$H$10</f>
        <v>11.520000000000001</v>
      </c>
      <c r="H10" s="14">
        <f>[6]Junho!$H$11</f>
        <v>18.720000000000002</v>
      </c>
      <c r="I10" s="14">
        <f>[6]Junho!$H$12</f>
        <v>25.56</v>
      </c>
      <c r="J10" s="14">
        <f>[6]Junho!$H$13</f>
        <v>26.28</v>
      </c>
      <c r="K10" s="14">
        <f>[6]Junho!$H$14</f>
        <v>22.68</v>
      </c>
      <c r="L10" s="14">
        <f>[6]Junho!$H$15</f>
        <v>14.76</v>
      </c>
      <c r="M10" s="14">
        <f>[6]Junho!$H$16</f>
        <v>18</v>
      </c>
      <c r="N10" s="14">
        <f>[6]Junho!$H$17</f>
        <v>12.6</v>
      </c>
      <c r="O10" s="14">
        <f>[6]Junho!$H$18</f>
        <v>24.12</v>
      </c>
      <c r="P10" s="14">
        <f>[6]Junho!$H$19</f>
        <v>26.28</v>
      </c>
      <c r="Q10" s="14">
        <f>[6]Junho!$H$20</f>
        <v>25.92</v>
      </c>
      <c r="R10" s="14">
        <f>[6]Junho!$H$21</f>
        <v>18.36</v>
      </c>
      <c r="S10" s="14">
        <f>[6]Junho!$H$22</f>
        <v>15.48</v>
      </c>
      <c r="T10" s="14">
        <f>[6]Junho!$H$23</f>
        <v>14.76</v>
      </c>
      <c r="U10" s="14">
        <f>[6]Junho!$H$24</f>
        <v>20.16</v>
      </c>
      <c r="V10" s="14">
        <f>[6]Junho!$H$25</f>
        <v>23.400000000000002</v>
      </c>
      <c r="W10" s="14">
        <f>[6]Junho!$H$26</f>
        <v>27</v>
      </c>
      <c r="X10" s="14">
        <f>[6]Junho!$H$27</f>
        <v>28.08</v>
      </c>
      <c r="Y10" s="14">
        <f>[6]Junho!$H$28</f>
        <v>23.759999999999998</v>
      </c>
      <c r="Z10" s="14">
        <f>[6]Junho!$H$29</f>
        <v>22.68</v>
      </c>
      <c r="AA10" s="14">
        <f>[6]Junho!$H$30</f>
        <v>23.400000000000002</v>
      </c>
      <c r="AB10" s="14">
        <f>[6]Junho!$H$31</f>
        <v>20.16</v>
      </c>
      <c r="AC10" s="14">
        <f>[6]Junho!$H$32</f>
        <v>26.64</v>
      </c>
      <c r="AD10" s="14">
        <f>[6]Junho!$H$33</f>
        <v>20.88</v>
      </c>
      <c r="AE10" s="14">
        <f>[6]Junho!$H$34</f>
        <v>15.48</v>
      </c>
      <c r="AF10" s="87">
        <f t="shared" si="1"/>
        <v>28.08</v>
      </c>
    </row>
    <row r="11" spans="1:32" ht="17.100000000000001" customHeight="1" x14ac:dyDescent="0.2">
      <c r="A11" s="85" t="s">
        <v>3</v>
      </c>
      <c r="B11" s="14">
        <f>[7]Junho!$H$5</f>
        <v>13.32</v>
      </c>
      <c r="C11" s="14">
        <f>[7]Junho!$H$6</f>
        <v>9</v>
      </c>
      <c r="D11" s="14">
        <f>[7]Junho!$H$7</f>
        <v>11.16</v>
      </c>
      <c r="E11" s="14">
        <f>[7]Junho!$H$8</f>
        <v>11.879999999999999</v>
      </c>
      <c r="F11" s="14">
        <f>[7]Junho!$H$9</f>
        <v>11.520000000000001</v>
      </c>
      <c r="G11" s="14">
        <f>[7]Junho!$H$10</f>
        <v>9.3600000000000012</v>
      </c>
      <c r="H11" s="14">
        <f>[7]Junho!$H$11</f>
        <v>12.24</v>
      </c>
      <c r="I11" s="14">
        <f>[7]Junho!$H$12</f>
        <v>20.52</v>
      </c>
      <c r="J11" s="14">
        <f>[7]Junho!$H$13</f>
        <v>10.8</v>
      </c>
      <c r="K11" s="14">
        <f>[7]Junho!$H$14</f>
        <v>7.2</v>
      </c>
      <c r="L11" s="14">
        <f>[7]Junho!$H$15</f>
        <v>7.2</v>
      </c>
      <c r="M11" s="14">
        <f>[7]Junho!$H$16</f>
        <v>7.5600000000000005</v>
      </c>
      <c r="N11" s="14">
        <f>[7]Junho!$H$17</f>
        <v>8.2799999999999994</v>
      </c>
      <c r="O11" s="14">
        <f>[7]Junho!$H$18</f>
        <v>11.520000000000001</v>
      </c>
      <c r="P11" s="14">
        <f>[7]Junho!$H$19</f>
        <v>14.4</v>
      </c>
      <c r="Q11" s="14">
        <f>[7]Junho!$H$20</f>
        <v>12.6</v>
      </c>
      <c r="R11" s="14">
        <f>[7]Junho!$H$21</f>
        <v>12.6</v>
      </c>
      <c r="S11" s="14">
        <f>[7]Junho!$H$22</f>
        <v>9.7200000000000006</v>
      </c>
      <c r="T11" s="14">
        <f>[7]Junho!$H$23</f>
        <v>15.120000000000001</v>
      </c>
      <c r="U11" s="14">
        <f>[7]Junho!$H$24</f>
        <v>19.8</v>
      </c>
      <c r="V11" s="14">
        <f>[7]Junho!$H$25</f>
        <v>11.879999999999999</v>
      </c>
      <c r="W11" s="14">
        <f>[7]Junho!$H$26</f>
        <v>16.2</v>
      </c>
      <c r="X11" s="14">
        <f>[7]Junho!$H$27</f>
        <v>19.079999999999998</v>
      </c>
      <c r="Y11" s="14">
        <f>[7]Junho!$H$28</f>
        <v>12.6</v>
      </c>
      <c r="Z11" s="14">
        <f>[7]Junho!$H$29</f>
        <v>16.559999999999999</v>
      </c>
      <c r="AA11" s="14">
        <f>[7]Junho!$H$30</f>
        <v>18.36</v>
      </c>
      <c r="AB11" s="14">
        <f>[7]Junho!$H$31</f>
        <v>19.440000000000001</v>
      </c>
      <c r="AC11" s="14">
        <f>[7]Junho!$H$32</f>
        <v>14.04</v>
      </c>
      <c r="AD11" s="14">
        <f>[7]Junho!$H$33</f>
        <v>11.16</v>
      </c>
      <c r="AE11" s="14">
        <f>[7]Junho!$H$34</f>
        <v>8.64</v>
      </c>
      <c r="AF11" s="87">
        <f t="shared" si="1"/>
        <v>20.52</v>
      </c>
    </row>
    <row r="12" spans="1:32" ht="17.100000000000001" customHeight="1" x14ac:dyDescent="0.2">
      <c r="A12" s="85" t="s">
        <v>4</v>
      </c>
      <c r="B12" s="14">
        <f>[8]Junho!$H$5</f>
        <v>15.120000000000001</v>
      </c>
      <c r="C12" s="14">
        <f>[8]Junho!$H$6</f>
        <v>10.8</v>
      </c>
      <c r="D12" s="14">
        <f>[8]Junho!$H$7</f>
        <v>16.559999999999999</v>
      </c>
      <c r="E12" s="14">
        <f>[8]Junho!$H$8</f>
        <v>13.68</v>
      </c>
      <c r="F12" s="14">
        <f>[8]Junho!$H$9</f>
        <v>18.36</v>
      </c>
      <c r="G12" s="14">
        <f>[8]Junho!$H$10</f>
        <v>15.120000000000001</v>
      </c>
      <c r="H12" s="14">
        <f>[8]Junho!$H$11</f>
        <v>12.24</v>
      </c>
      <c r="I12" s="14">
        <f>[8]Junho!$H$12</f>
        <v>23.759999999999998</v>
      </c>
      <c r="J12" s="14">
        <f>[8]Junho!$H$13</f>
        <v>19.440000000000001</v>
      </c>
      <c r="K12" s="14">
        <f>[8]Junho!$H$14</f>
        <v>13.68</v>
      </c>
      <c r="L12" s="14">
        <f>[8]Junho!$H$15</f>
        <v>16.920000000000002</v>
      </c>
      <c r="M12" s="14">
        <f>[8]Junho!$H$16</f>
        <v>10.8</v>
      </c>
      <c r="N12" s="14">
        <f>[8]Junho!$H$17</f>
        <v>15.48</v>
      </c>
      <c r="O12" s="14">
        <f>[8]Junho!$H$18</f>
        <v>17.28</v>
      </c>
      <c r="P12" s="14">
        <f>[8]Junho!$H$19</f>
        <v>20.16</v>
      </c>
      <c r="Q12" s="14">
        <f>[8]Junho!$H$20</f>
        <v>22.32</v>
      </c>
      <c r="R12" s="14">
        <f>[8]Junho!$H$21</f>
        <v>16.559999999999999</v>
      </c>
      <c r="S12" s="14">
        <f>[8]Junho!$H$22</f>
        <v>13.68</v>
      </c>
      <c r="T12" s="14">
        <f>[8]Junho!$H$23</f>
        <v>13.32</v>
      </c>
      <c r="U12" s="14">
        <f>[8]Junho!$H$24</f>
        <v>14.76</v>
      </c>
      <c r="V12" s="14">
        <f>[8]Junho!$H$25</f>
        <v>20.88</v>
      </c>
      <c r="W12" s="14">
        <f>[8]Junho!$H$26</f>
        <v>25.92</v>
      </c>
      <c r="X12" s="14">
        <f>[8]Junho!$H$27</f>
        <v>25.92</v>
      </c>
      <c r="Y12" s="14" t="str">
        <f>[8]Junho!$H$28</f>
        <v>*</v>
      </c>
      <c r="Z12" s="14" t="str">
        <f>[8]Junho!$H$29</f>
        <v>*</v>
      </c>
      <c r="AA12" s="14" t="str">
        <f>[8]Junho!$H$30</f>
        <v>*</v>
      </c>
      <c r="AB12" s="14" t="str">
        <f>[8]Junho!$H$31</f>
        <v>*</v>
      </c>
      <c r="AC12" s="14" t="str">
        <f>[8]Junho!$H$32</f>
        <v>*</v>
      </c>
      <c r="AD12" s="14" t="str">
        <f>[8]Junho!$H$33</f>
        <v>*</v>
      </c>
      <c r="AE12" s="14" t="str">
        <f>[8]Junho!$H$34</f>
        <v>*</v>
      </c>
      <c r="AF12" s="87">
        <f t="shared" si="1"/>
        <v>25.92</v>
      </c>
    </row>
    <row r="13" spans="1:32" ht="17.100000000000001" customHeight="1" x14ac:dyDescent="0.2">
      <c r="A13" s="85" t="s">
        <v>5</v>
      </c>
      <c r="B13" s="14">
        <f>[9]Junho!$H$5</f>
        <v>11.520000000000001</v>
      </c>
      <c r="C13" s="14">
        <f>[9]Junho!$H$6</f>
        <v>8.2799999999999994</v>
      </c>
      <c r="D13" s="14">
        <f>[9]Junho!$H$7</f>
        <v>13.32</v>
      </c>
      <c r="E13" s="14">
        <f>[9]Junho!$H$8</f>
        <v>9</v>
      </c>
      <c r="F13" s="14">
        <f>[9]Junho!$H$9</f>
        <v>6.84</v>
      </c>
      <c r="G13" s="14">
        <f>[9]Junho!$H$10</f>
        <v>7.9200000000000008</v>
      </c>
      <c r="H13" s="14">
        <f>[9]Junho!$H$11</f>
        <v>9.7200000000000006</v>
      </c>
      <c r="I13" s="14">
        <f>[9]Junho!$H$12</f>
        <v>16.559999999999999</v>
      </c>
      <c r="J13" s="14">
        <f>[9]Junho!$H$13</f>
        <v>27.720000000000002</v>
      </c>
      <c r="K13" s="14">
        <f>[9]Junho!$H$14</f>
        <v>10.08</v>
      </c>
      <c r="L13" s="14">
        <f>[9]Junho!$H$15</f>
        <v>12.6</v>
      </c>
      <c r="M13" s="14">
        <f>[9]Junho!$H$16</f>
        <v>12.96</v>
      </c>
      <c r="N13" s="14">
        <f>[9]Junho!$H$17</f>
        <v>7.5600000000000005</v>
      </c>
      <c r="O13" s="14">
        <f>[9]Junho!$H$18</f>
        <v>11.879999999999999</v>
      </c>
      <c r="P13" s="14">
        <f>[9]Junho!$H$19</f>
        <v>16.2</v>
      </c>
      <c r="Q13" s="14">
        <f>[9]Junho!$H$20</f>
        <v>17.64</v>
      </c>
      <c r="R13" s="14">
        <f>[9]Junho!$H$21</f>
        <v>14.76</v>
      </c>
      <c r="S13" s="14">
        <f>[9]Junho!$H$22</f>
        <v>9</v>
      </c>
      <c r="T13" s="14">
        <f>[9]Junho!$H$23</f>
        <v>32.04</v>
      </c>
      <c r="U13" s="14">
        <f>[9]Junho!$H$24</f>
        <v>11.879999999999999</v>
      </c>
      <c r="V13" s="14">
        <f>[9]Junho!$H$25</f>
        <v>12.6</v>
      </c>
      <c r="W13" s="14">
        <f>[9]Junho!$H$26</f>
        <v>15.48</v>
      </c>
      <c r="X13" s="14">
        <f>[9]Junho!$H$27</f>
        <v>15.120000000000001</v>
      </c>
      <c r="Y13" s="14">
        <f>[9]Junho!$H$28</f>
        <v>15.840000000000002</v>
      </c>
      <c r="Z13" s="14">
        <f>[9]Junho!$H$29</f>
        <v>15.840000000000002</v>
      </c>
      <c r="AA13" s="14">
        <f>[9]Junho!$H$30</f>
        <v>19.440000000000001</v>
      </c>
      <c r="AB13" s="14">
        <f>[9]Junho!$H$31</f>
        <v>16.920000000000002</v>
      </c>
      <c r="AC13" s="14">
        <f>[9]Junho!$H$32</f>
        <v>15.840000000000002</v>
      </c>
      <c r="AD13" s="14">
        <f>[9]Junho!$H$33</f>
        <v>11.879999999999999</v>
      </c>
      <c r="AE13" s="14">
        <f>[9]Junho!$H$34</f>
        <v>12.24</v>
      </c>
      <c r="AF13" s="87">
        <f t="shared" si="1"/>
        <v>32.04</v>
      </c>
    </row>
    <row r="14" spans="1:32" ht="17.100000000000001" customHeight="1" x14ac:dyDescent="0.2">
      <c r="A14" s="85" t="s">
        <v>50</v>
      </c>
      <c r="B14" s="14">
        <f>[10]Junho!$H$5</f>
        <v>17.64</v>
      </c>
      <c r="C14" s="14">
        <f>[10]Junho!$H$6</f>
        <v>15.48</v>
      </c>
      <c r="D14" s="14">
        <f>[10]Junho!$H$7</f>
        <v>24.12</v>
      </c>
      <c r="E14" s="14">
        <f>[10]Junho!$H$8</f>
        <v>20.16</v>
      </c>
      <c r="F14" s="14">
        <f>[10]Junho!$H$9</f>
        <v>24.12</v>
      </c>
      <c r="G14" s="14">
        <f>[10]Junho!$H$10</f>
        <v>16.920000000000002</v>
      </c>
      <c r="H14" s="14">
        <f>[10]Junho!$H$11</f>
        <v>23.400000000000002</v>
      </c>
      <c r="I14" s="14">
        <f>[10]Junho!$H$12</f>
        <v>25.2</v>
      </c>
      <c r="J14" s="14">
        <f>[10]Junho!$H$13</f>
        <v>19.079999999999998</v>
      </c>
      <c r="K14" s="14">
        <f>[10]Junho!$H$14</f>
        <v>16.559999999999999</v>
      </c>
      <c r="L14" s="14">
        <f>[10]Junho!$H$15</f>
        <v>25.56</v>
      </c>
      <c r="M14" s="14">
        <f>[10]Junho!$H$16</f>
        <v>16.559999999999999</v>
      </c>
      <c r="N14" s="14">
        <f>[10]Junho!$H$17</f>
        <v>19.079999999999998</v>
      </c>
      <c r="O14" s="14">
        <f>[10]Junho!$H$18</f>
        <v>16.2</v>
      </c>
      <c r="P14" s="14">
        <f>[10]Junho!$H$19</f>
        <v>21.6</v>
      </c>
      <c r="Q14" s="14">
        <f>[10]Junho!$H$20</f>
        <v>24.48</v>
      </c>
      <c r="R14" s="14">
        <f>[10]Junho!$H$21</f>
        <v>20.52</v>
      </c>
      <c r="S14" s="14">
        <f>[10]Junho!$H$22</f>
        <v>19.440000000000001</v>
      </c>
      <c r="T14" s="14">
        <f>[10]Junho!$H$23</f>
        <v>22.32</v>
      </c>
      <c r="U14" s="14">
        <f>[10]Junho!$H$24</f>
        <v>15.120000000000001</v>
      </c>
      <c r="V14" s="14">
        <f>[10]Junho!$H$25</f>
        <v>17.64</v>
      </c>
      <c r="W14" s="14">
        <f>[10]Junho!$H$26</f>
        <v>27.36</v>
      </c>
      <c r="X14" s="14">
        <f>[10]Junho!$H$27</f>
        <v>26.64</v>
      </c>
      <c r="Y14" s="14">
        <f>[10]Junho!$H$28</f>
        <v>23.400000000000002</v>
      </c>
      <c r="Z14" s="14">
        <f>[10]Junho!$H$29</f>
        <v>19.8</v>
      </c>
      <c r="AA14" s="14">
        <f>[10]Junho!$H$30</f>
        <v>24.12</v>
      </c>
      <c r="AB14" s="14">
        <f>[10]Junho!$H$31</f>
        <v>23.400000000000002</v>
      </c>
      <c r="AC14" s="14">
        <f>[10]Junho!$H$32</f>
        <v>20.88</v>
      </c>
      <c r="AD14" s="14">
        <f>[10]Junho!$H$33</f>
        <v>20.16</v>
      </c>
      <c r="AE14" s="14">
        <f>[10]Junho!$H$34</f>
        <v>22.32</v>
      </c>
      <c r="AF14" s="87">
        <f t="shared" si="1"/>
        <v>27.36</v>
      </c>
    </row>
    <row r="15" spans="1:32" ht="17.100000000000001" customHeight="1" x14ac:dyDescent="0.2">
      <c r="A15" s="85" t="s">
        <v>6</v>
      </c>
      <c r="B15" s="14">
        <f>[11]Junho!$H$5</f>
        <v>11.16</v>
      </c>
      <c r="C15" s="14">
        <f>[11]Junho!$H$6</f>
        <v>10.08</v>
      </c>
      <c r="D15" s="14">
        <f>[11]Junho!$H$7</f>
        <v>6.48</v>
      </c>
      <c r="E15" s="14">
        <f>[11]Junho!$H$8</f>
        <v>8.2799999999999994</v>
      </c>
      <c r="F15" s="14">
        <f>[11]Junho!$H$9</f>
        <v>14.4</v>
      </c>
      <c r="G15" s="14">
        <f>[11]Junho!$H$10</f>
        <v>11.16</v>
      </c>
      <c r="H15" s="14">
        <f>[11]Junho!$H$11</f>
        <v>11.16</v>
      </c>
      <c r="I15" s="14">
        <f>[11]Junho!$H$12</f>
        <v>19.8</v>
      </c>
      <c r="J15" s="14">
        <f>[11]Junho!$H$13</f>
        <v>17.28</v>
      </c>
      <c r="K15" s="14">
        <f>[11]Junho!$H$14</f>
        <v>15.48</v>
      </c>
      <c r="L15" s="14">
        <f>[11]Junho!$H$15</f>
        <v>5.04</v>
      </c>
      <c r="M15" s="14">
        <f>[11]Junho!$H$16</f>
        <v>7.2</v>
      </c>
      <c r="N15" s="14">
        <f>[11]Junho!$H$17</f>
        <v>6.12</v>
      </c>
      <c r="O15" s="14">
        <f>[11]Junho!$H$18</f>
        <v>12.6</v>
      </c>
      <c r="P15" s="14">
        <f>[11]Junho!$H$19</f>
        <v>9.3600000000000012</v>
      </c>
      <c r="Q15" s="14">
        <f>[11]Junho!$H$20</f>
        <v>7.9200000000000008</v>
      </c>
      <c r="R15" s="14">
        <f>[11]Junho!$H$21</f>
        <v>12.24</v>
      </c>
      <c r="S15" s="14">
        <f>[11]Junho!$H$22</f>
        <v>12.96</v>
      </c>
      <c r="T15" s="14">
        <f>[11]Junho!$H$23</f>
        <v>19.440000000000001</v>
      </c>
      <c r="U15" s="14">
        <f>[11]Junho!$H$24</f>
        <v>10.44</v>
      </c>
      <c r="V15" s="14">
        <f>[11]Junho!$H$25</f>
        <v>8.64</v>
      </c>
      <c r="W15" s="14">
        <f>[11]Junho!$H$26</f>
        <v>11.16</v>
      </c>
      <c r="X15" s="14">
        <f>[11]Junho!$H$27</f>
        <v>9.7200000000000006</v>
      </c>
      <c r="Y15" s="14">
        <f>[11]Junho!$H$28</f>
        <v>11.520000000000001</v>
      </c>
      <c r="Z15" s="14">
        <f>[11]Junho!$H$29</f>
        <v>9.7200000000000006</v>
      </c>
      <c r="AA15" s="14">
        <f>[11]Junho!$H$30</f>
        <v>9.7200000000000006</v>
      </c>
      <c r="AB15" s="14">
        <f>[11]Junho!$H$31</f>
        <v>7.2</v>
      </c>
      <c r="AC15" s="14">
        <f>[11]Junho!$H$32</f>
        <v>7.5600000000000005</v>
      </c>
      <c r="AD15" s="14">
        <f>[11]Junho!$H$33</f>
        <v>6.12</v>
      </c>
      <c r="AE15" s="14">
        <f>[11]Junho!$H$34</f>
        <v>5.7600000000000007</v>
      </c>
      <c r="AF15" s="87">
        <f t="shared" ref="AF15:AF30" si="3">MAX(B15:AE15)</f>
        <v>19.8</v>
      </c>
    </row>
    <row r="16" spans="1:32" ht="17.100000000000001" customHeight="1" x14ac:dyDescent="0.2">
      <c r="A16" s="85" t="s">
        <v>7</v>
      </c>
      <c r="B16" s="14">
        <f>[12]Junho!$H$5</f>
        <v>14.4</v>
      </c>
      <c r="C16" s="14">
        <f>[12]Junho!$H$6</f>
        <v>6.84</v>
      </c>
      <c r="D16" s="14">
        <f>[12]Junho!$H$7</f>
        <v>14.76</v>
      </c>
      <c r="E16" s="14">
        <f>[12]Junho!$H$8</f>
        <v>17.28</v>
      </c>
      <c r="F16" s="14">
        <f>[12]Junho!$H$9</f>
        <v>19.440000000000001</v>
      </c>
      <c r="G16" s="14">
        <f>[12]Junho!$H$10</f>
        <v>14.76</v>
      </c>
      <c r="H16" s="14">
        <f>[12]Junho!$H$11</f>
        <v>18.720000000000002</v>
      </c>
      <c r="I16" s="14">
        <f>[12]Junho!$H$12</f>
        <v>30.240000000000002</v>
      </c>
      <c r="J16" s="14">
        <f>[12]Junho!$H$13</f>
        <v>20.52</v>
      </c>
      <c r="K16" s="14">
        <f>[12]Junho!$H$14</f>
        <v>7.2</v>
      </c>
      <c r="L16" s="14">
        <f>[12]Junho!$H$15</f>
        <v>12.6</v>
      </c>
      <c r="M16" s="14">
        <f>[12]Junho!$H$16</f>
        <v>14.04</v>
      </c>
      <c r="N16" s="14">
        <f>[12]Junho!$H$17</f>
        <v>6.84</v>
      </c>
      <c r="O16" s="14">
        <f>[12]Junho!$H$18</f>
        <v>11.879999999999999</v>
      </c>
      <c r="P16" s="14">
        <f>[12]Junho!$H$19</f>
        <v>14.76</v>
      </c>
      <c r="Q16" s="14">
        <f>[12]Junho!$H$20</f>
        <v>18</v>
      </c>
      <c r="R16" s="14">
        <f>[12]Junho!$H$21</f>
        <v>24.48</v>
      </c>
      <c r="S16" s="14">
        <f>[12]Junho!$H$22</f>
        <v>14.76</v>
      </c>
      <c r="T16" s="14">
        <f>[12]Junho!$H$23</f>
        <v>21.240000000000002</v>
      </c>
      <c r="U16" s="14">
        <f>[12]Junho!$H$24</f>
        <v>18.720000000000002</v>
      </c>
      <c r="V16" s="14">
        <f>[12]Junho!$H$25</f>
        <v>13.68</v>
      </c>
      <c r="W16" s="14">
        <f>[12]Junho!$H$26</f>
        <v>17.64</v>
      </c>
      <c r="X16" s="14">
        <f>[12]Junho!$H$27</f>
        <v>20.16</v>
      </c>
      <c r="Y16" s="14">
        <f>[12]Junho!$H$28</f>
        <v>16.559999999999999</v>
      </c>
      <c r="Z16" s="14">
        <f>[12]Junho!$H$29</f>
        <v>15.840000000000002</v>
      </c>
      <c r="AA16" s="14">
        <f>[12]Junho!$H$30</f>
        <v>19.079999999999998</v>
      </c>
      <c r="AB16" s="14">
        <f>[12]Junho!$H$31</f>
        <v>17.28</v>
      </c>
      <c r="AC16" s="14">
        <f>[12]Junho!$H$32</f>
        <v>16.2</v>
      </c>
      <c r="AD16" s="14">
        <f>[12]Junho!$H$33</f>
        <v>13.68</v>
      </c>
      <c r="AE16" s="14">
        <f>[12]Junho!$H$34</f>
        <v>10.8</v>
      </c>
      <c r="AF16" s="87">
        <f t="shared" si="3"/>
        <v>30.240000000000002</v>
      </c>
    </row>
    <row r="17" spans="1:35" ht="17.100000000000001" customHeight="1" x14ac:dyDescent="0.2">
      <c r="A17" s="85" t="s">
        <v>8</v>
      </c>
      <c r="B17" s="14">
        <f>[13]Junho!$H$5</f>
        <v>15.120000000000001</v>
      </c>
      <c r="C17" s="14">
        <f>[13]Junho!$H$6</f>
        <v>3.24</v>
      </c>
      <c r="D17" s="14">
        <f>[13]Junho!$H$7</f>
        <v>20.88</v>
      </c>
      <c r="E17" s="14">
        <f>[13]Junho!$H$8</f>
        <v>21.6</v>
      </c>
      <c r="F17" s="14">
        <f>[13]Junho!$H$9</f>
        <v>1.4400000000000002</v>
      </c>
      <c r="G17" s="14">
        <f>[13]Junho!$H$10</f>
        <v>6.84</v>
      </c>
      <c r="H17" s="14">
        <f>[13]Junho!$H$11</f>
        <v>15.840000000000002</v>
      </c>
      <c r="I17" s="14">
        <f>[13]Junho!$H$12</f>
        <v>22.32</v>
      </c>
      <c r="J17" s="14">
        <f>[13]Junho!$H$13</f>
        <v>15.120000000000001</v>
      </c>
      <c r="K17" s="14">
        <f>[13]Junho!$H$14</f>
        <v>0.36000000000000004</v>
      </c>
      <c r="L17" s="14">
        <f>[13]Junho!$H$15</f>
        <v>10.8</v>
      </c>
      <c r="M17" s="14">
        <f>[13]Junho!$H$16</f>
        <v>5.04</v>
      </c>
      <c r="N17" s="14">
        <f>[13]Junho!$H$17</f>
        <v>0</v>
      </c>
      <c r="O17" s="14">
        <f>[13]Junho!$H$18</f>
        <v>6.84</v>
      </c>
      <c r="P17" s="14">
        <f>[13]Junho!$H$19</f>
        <v>20.16</v>
      </c>
      <c r="Q17" s="14">
        <f>[13]Junho!$H$20</f>
        <v>22.68</v>
      </c>
      <c r="R17" s="14">
        <f>[13]Junho!$H$21</f>
        <v>19.079999999999998</v>
      </c>
      <c r="S17" s="14">
        <f>[13]Junho!$H$22</f>
        <v>4.32</v>
      </c>
      <c r="T17" s="14">
        <f>[13]Junho!$H$23</f>
        <v>15.48</v>
      </c>
      <c r="U17" s="14">
        <f>[13]Junho!$H$24</f>
        <v>3.9600000000000004</v>
      </c>
      <c r="V17" s="14">
        <f>[13]Junho!$H$25</f>
        <v>18.720000000000002</v>
      </c>
      <c r="W17" s="14">
        <f>[13]Junho!$H$26</f>
        <v>26.28</v>
      </c>
      <c r="X17" s="14">
        <f>[13]Junho!$H$27</f>
        <v>24.48</v>
      </c>
      <c r="Y17" s="14">
        <f>[13]Junho!$H$28</f>
        <v>22.68</v>
      </c>
      <c r="Z17" s="14">
        <f>[13]Junho!$H$29</f>
        <v>24.48</v>
      </c>
      <c r="AA17" s="14">
        <f>[13]Junho!$H$30</f>
        <v>20.88</v>
      </c>
      <c r="AB17" s="14">
        <f>[13]Junho!$H$31</f>
        <v>16.2</v>
      </c>
      <c r="AC17" s="14">
        <f>[13]Junho!$H$32</f>
        <v>14.04</v>
      </c>
      <c r="AD17" s="14">
        <f>[13]Junho!$H$33</f>
        <v>10.08</v>
      </c>
      <c r="AE17" s="14">
        <f>[13]Junho!$H$34</f>
        <v>0</v>
      </c>
      <c r="AF17" s="87">
        <f t="shared" si="3"/>
        <v>26.28</v>
      </c>
    </row>
    <row r="18" spans="1:35" ht="17.100000000000001" customHeight="1" x14ac:dyDescent="0.2">
      <c r="A18" s="85" t="s">
        <v>9</v>
      </c>
      <c r="B18" s="14">
        <f>[14]Junho!$H$5</f>
        <v>14.76</v>
      </c>
      <c r="C18" s="14">
        <f>[14]Junho!$H$6</f>
        <v>10.8</v>
      </c>
      <c r="D18" s="14">
        <f>[14]Junho!$H$7</f>
        <v>16.2</v>
      </c>
      <c r="E18" s="14">
        <f>[14]Junho!$H$8</f>
        <v>18</v>
      </c>
      <c r="F18" s="14">
        <f>[14]Junho!$H$9</f>
        <v>25.56</v>
      </c>
      <c r="G18" s="14">
        <f>[14]Junho!$H$10</f>
        <v>17.28</v>
      </c>
      <c r="H18" s="14">
        <f>[14]Junho!$H$11</f>
        <v>19.440000000000001</v>
      </c>
      <c r="I18" s="14">
        <f>[14]Junho!$H$12</f>
        <v>32.76</v>
      </c>
      <c r="J18" s="14">
        <f>[14]Junho!$H$13</f>
        <v>21.240000000000002</v>
      </c>
      <c r="K18" s="14">
        <f>[14]Junho!$H$14</f>
        <v>9.3600000000000012</v>
      </c>
      <c r="L18" s="14">
        <f>[14]Junho!$H$15</f>
        <v>11.520000000000001</v>
      </c>
      <c r="M18" s="14">
        <f>[14]Junho!$H$16</f>
        <v>15.840000000000002</v>
      </c>
      <c r="N18" s="14">
        <f>[14]Junho!$H$17</f>
        <v>10.8</v>
      </c>
      <c r="O18" s="14">
        <f>[14]Junho!$H$18</f>
        <v>12.6</v>
      </c>
      <c r="P18" s="14">
        <f>[14]Junho!$H$19</f>
        <v>14.76</v>
      </c>
      <c r="Q18" s="14">
        <f>[14]Junho!$H$20</f>
        <v>14.76</v>
      </c>
      <c r="R18" s="14">
        <f>[14]Junho!$H$21</f>
        <v>20.88</v>
      </c>
      <c r="S18" s="14">
        <f>[14]Junho!$H$22</f>
        <v>15.48</v>
      </c>
      <c r="T18" s="14">
        <f>[14]Junho!$H$23</f>
        <v>19.8</v>
      </c>
      <c r="U18" s="14">
        <f>[14]Junho!$H$24</f>
        <v>14.04</v>
      </c>
      <c r="V18" s="14">
        <f>[14]Junho!$H$25</f>
        <v>14.4</v>
      </c>
      <c r="W18" s="14">
        <f>[14]Junho!$H$26</f>
        <v>16.920000000000002</v>
      </c>
      <c r="X18" s="14">
        <f>[14]Junho!$H$27</f>
        <v>19.8</v>
      </c>
      <c r="Y18" s="14">
        <f>[14]Junho!$H$28</f>
        <v>15.48</v>
      </c>
      <c r="Z18" s="14">
        <f>[14]Junho!$H$29</f>
        <v>17.28</v>
      </c>
      <c r="AA18" s="14">
        <f>[14]Junho!$H$30</f>
        <v>17.28</v>
      </c>
      <c r="AB18" s="14">
        <f>[14]Junho!$H$31</f>
        <v>16.559999999999999</v>
      </c>
      <c r="AC18" s="14">
        <f>[14]Junho!$H$32</f>
        <v>14.76</v>
      </c>
      <c r="AD18" s="14" t="str">
        <f>[14]Junho!$H$33</f>
        <v>*</v>
      </c>
      <c r="AE18" s="14" t="str">
        <f>[14]Junho!$H$34</f>
        <v>*</v>
      </c>
      <c r="AF18" s="87">
        <f t="shared" si="3"/>
        <v>32.76</v>
      </c>
    </row>
    <row r="19" spans="1:35" ht="17.100000000000001" customHeight="1" x14ac:dyDescent="0.2">
      <c r="A19" s="85" t="s">
        <v>49</v>
      </c>
      <c r="B19" s="14">
        <f>[15]Junho!$H$5</f>
        <v>10.8</v>
      </c>
      <c r="C19" s="14">
        <f>[15]Junho!$H$6</f>
        <v>7.5600000000000005</v>
      </c>
      <c r="D19" s="14">
        <f>[15]Junho!$H$7</f>
        <v>14.4</v>
      </c>
      <c r="E19" s="14">
        <f>[15]Junho!$H$8</f>
        <v>16.2</v>
      </c>
      <c r="F19" s="14">
        <f>[15]Junho!$H$9</f>
        <v>13.68</v>
      </c>
      <c r="G19" s="14">
        <f>[15]Junho!$H$10</f>
        <v>7.9200000000000008</v>
      </c>
      <c r="H19" s="14">
        <f>[15]Junho!$H$11</f>
        <v>15.48</v>
      </c>
      <c r="I19" s="14">
        <f>[15]Junho!$H$12</f>
        <v>20.16</v>
      </c>
      <c r="J19" s="14">
        <f>[15]Junho!$H$13</f>
        <v>11.520000000000001</v>
      </c>
      <c r="K19" s="14">
        <f>[15]Junho!$H$14</f>
        <v>5.04</v>
      </c>
      <c r="L19" s="14">
        <f>[15]Junho!$H$15</f>
        <v>8.64</v>
      </c>
      <c r="M19" s="14">
        <f>[15]Junho!$H$16</f>
        <v>9</v>
      </c>
      <c r="N19" s="14">
        <f>[15]Junho!$H$17</f>
        <v>5.4</v>
      </c>
      <c r="O19" s="14">
        <f>[15]Junho!$H$18</f>
        <v>11.879999999999999</v>
      </c>
      <c r="P19" s="14">
        <f>[15]Junho!$H$19</f>
        <v>12.24</v>
      </c>
      <c r="Q19" s="14">
        <f>[15]Junho!$H$20</f>
        <v>18.36</v>
      </c>
      <c r="R19" s="14">
        <f>[15]Junho!$H$21</f>
        <v>19.440000000000001</v>
      </c>
      <c r="S19" s="14">
        <f>[15]Junho!$H$22</f>
        <v>12.96</v>
      </c>
      <c r="T19" s="14">
        <f>[15]Junho!$H$23</f>
        <v>14.4</v>
      </c>
      <c r="U19" s="14">
        <f>[15]Junho!$H$24</f>
        <v>4.6800000000000006</v>
      </c>
      <c r="V19" s="14">
        <f>[15]Junho!$H$25</f>
        <v>12.6</v>
      </c>
      <c r="W19" s="14">
        <f>[15]Junho!$H$26</f>
        <v>21.6</v>
      </c>
      <c r="X19" s="14">
        <f>[15]Junho!$H$27</f>
        <v>20.52</v>
      </c>
      <c r="Y19" s="14">
        <f>[15]Junho!$H$28</f>
        <v>15.120000000000001</v>
      </c>
      <c r="Z19" s="14">
        <f>[15]Junho!$H$29</f>
        <v>17.28</v>
      </c>
      <c r="AA19" s="14">
        <f>[15]Junho!$H$30</f>
        <v>18.36</v>
      </c>
      <c r="AB19" s="14">
        <f>[15]Junho!$H$31</f>
        <v>17.28</v>
      </c>
      <c r="AC19" s="14">
        <f>[15]Junho!$H$32</f>
        <v>18</v>
      </c>
      <c r="AD19" s="14">
        <f>[15]Junho!$H$33</f>
        <v>5.4</v>
      </c>
      <c r="AE19" s="14">
        <f>[15]Junho!$H$34</f>
        <v>5.04</v>
      </c>
      <c r="AF19" s="87">
        <f t="shared" si="3"/>
        <v>21.6</v>
      </c>
    </row>
    <row r="20" spans="1:35" ht="17.100000000000001" customHeight="1" x14ac:dyDescent="0.2">
      <c r="A20" s="85" t="s">
        <v>10</v>
      </c>
      <c r="B20" s="14">
        <f>[16]Junho!$H$5</f>
        <v>11.520000000000001</v>
      </c>
      <c r="C20" s="14">
        <f>[16]Junho!$H$6</f>
        <v>7.2</v>
      </c>
      <c r="D20" s="14">
        <f>[16]Junho!$H$7</f>
        <v>16.2</v>
      </c>
      <c r="E20" s="14">
        <f>[16]Junho!$H$8</f>
        <v>16.559999999999999</v>
      </c>
      <c r="F20" s="14">
        <f>[16]Junho!$H$9</f>
        <v>9.7200000000000006</v>
      </c>
      <c r="G20" s="14">
        <f>[16]Junho!$H$10</f>
        <v>9.3600000000000012</v>
      </c>
      <c r="H20" s="14">
        <f>[16]Junho!$H$11</f>
        <v>18</v>
      </c>
      <c r="I20" s="14">
        <f>[16]Junho!$H$12</f>
        <v>16.920000000000002</v>
      </c>
      <c r="J20" s="14">
        <f>[16]Junho!$H$13</f>
        <v>16.920000000000002</v>
      </c>
      <c r="K20" s="14">
        <f>[16]Junho!$H$14</f>
        <v>3.9600000000000004</v>
      </c>
      <c r="L20" s="14">
        <f>[16]Junho!$H$15</f>
        <v>12.24</v>
      </c>
      <c r="M20" s="14">
        <f>[16]Junho!$H$16</f>
        <v>6.48</v>
      </c>
      <c r="N20" s="14">
        <f>[16]Junho!$H$17</f>
        <v>6.84</v>
      </c>
      <c r="O20" s="14">
        <f>[16]Junho!$H$18</f>
        <v>10.8</v>
      </c>
      <c r="P20" s="14">
        <f>[16]Junho!$H$19</f>
        <v>16.559999999999999</v>
      </c>
      <c r="Q20" s="14">
        <f>[16]Junho!$H$20</f>
        <v>19.440000000000001</v>
      </c>
      <c r="R20" s="14">
        <f>[16]Junho!$H$21</f>
        <v>15.120000000000001</v>
      </c>
      <c r="S20" s="14">
        <f>[16]Junho!$H$22</f>
        <v>8.2799999999999994</v>
      </c>
      <c r="T20" s="14">
        <f>[16]Junho!$H$23</f>
        <v>12.24</v>
      </c>
      <c r="U20" s="14">
        <f>[16]Junho!$H$24</f>
        <v>8.2799999999999994</v>
      </c>
      <c r="V20" s="14">
        <f>[16]Junho!$H$25</f>
        <v>14.04</v>
      </c>
      <c r="W20" s="14">
        <f>[16]Junho!$H$26</f>
        <v>20.16</v>
      </c>
      <c r="X20" s="14">
        <f>[16]Junho!$H$27</f>
        <v>20.52</v>
      </c>
      <c r="Y20" s="14">
        <f>[16]Junho!$H$28</f>
        <v>18</v>
      </c>
      <c r="Z20" s="14">
        <f>[16]Junho!$H$29</f>
        <v>17.28</v>
      </c>
      <c r="AA20" s="14">
        <f>[16]Junho!$H$30</f>
        <v>19.8</v>
      </c>
      <c r="AB20" s="14">
        <f>[16]Junho!$H$31</f>
        <v>14.4</v>
      </c>
      <c r="AC20" s="14">
        <f>[16]Junho!$H$32</f>
        <v>14.4</v>
      </c>
      <c r="AD20" s="14">
        <f>[16]Junho!$H$33</f>
        <v>9.7200000000000006</v>
      </c>
      <c r="AE20" s="14">
        <f>[16]Junho!$H$34</f>
        <v>3.6</v>
      </c>
      <c r="AF20" s="87">
        <f t="shared" si="3"/>
        <v>20.52</v>
      </c>
      <c r="AI20" s="30" t="s">
        <v>54</v>
      </c>
    </row>
    <row r="21" spans="1:35" ht="17.100000000000001" customHeight="1" x14ac:dyDescent="0.2">
      <c r="A21" s="85" t="s">
        <v>11</v>
      </c>
      <c r="B21" s="14">
        <f>[17]Junho!$H$5</f>
        <v>13.68</v>
      </c>
      <c r="C21" s="14">
        <f>[17]Junho!$H$6</f>
        <v>6.84</v>
      </c>
      <c r="D21" s="14">
        <f>[17]Junho!$H$7</f>
        <v>5.4</v>
      </c>
      <c r="E21" s="14">
        <f>[17]Junho!$H$8</f>
        <v>12.96</v>
      </c>
      <c r="F21" s="14">
        <f>[17]Junho!$H$9</f>
        <v>14.04</v>
      </c>
      <c r="G21" s="14">
        <f>[17]Junho!$H$10</f>
        <v>10.44</v>
      </c>
      <c r="H21" s="14">
        <f>[17]Junho!$H$11</f>
        <v>6.48</v>
      </c>
      <c r="I21" s="14">
        <f>[17]Junho!$H$12</f>
        <v>20.52</v>
      </c>
      <c r="J21" s="14">
        <f>[17]Junho!$H$13</f>
        <v>7.9200000000000008</v>
      </c>
      <c r="K21" s="14">
        <f>[17]Junho!$H$14</f>
        <v>7.5600000000000005</v>
      </c>
      <c r="L21" s="14">
        <f>[17]Junho!$H$15</f>
        <v>8.64</v>
      </c>
      <c r="M21" s="14">
        <f>[17]Junho!$H$16</f>
        <v>5.4</v>
      </c>
      <c r="N21" s="14">
        <f>[17]Junho!$H$17</f>
        <v>4.6800000000000006</v>
      </c>
      <c r="O21" s="14">
        <f>[17]Junho!$H$18</f>
        <v>8.2799999999999994</v>
      </c>
      <c r="P21" s="14">
        <f>[17]Junho!$H$19</f>
        <v>11.520000000000001</v>
      </c>
      <c r="Q21" s="14">
        <f>[17]Junho!$H$20</f>
        <v>6.12</v>
      </c>
      <c r="R21" s="14">
        <f>[17]Junho!$H$21</f>
        <v>6.84</v>
      </c>
      <c r="S21" s="14">
        <f>[17]Junho!$H$22</f>
        <v>9.3600000000000012</v>
      </c>
      <c r="T21" s="14">
        <f>[17]Junho!$H$23</f>
        <v>10.44</v>
      </c>
      <c r="U21" s="14">
        <f>[17]Junho!$H$24</f>
        <v>8.64</v>
      </c>
      <c r="V21" s="14">
        <f>[17]Junho!$H$25</f>
        <v>9</v>
      </c>
      <c r="W21" s="14">
        <f>[17]Junho!$H$26</f>
        <v>9</v>
      </c>
      <c r="X21" s="14">
        <f>[17]Junho!$H$27</f>
        <v>9.3600000000000012</v>
      </c>
      <c r="Y21" s="14">
        <f>[17]Junho!$H$28</f>
        <v>7.5600000000000005</v>
      </c>
      <c r="Z21" s="14">
        <f>[17]Junho!$H$29</f>
        <v>7.2</v>
      </c>
      <c r="AA21" s="14">
        <f>[17]Junho!$H$30</f>
        <v>7.9200000000000008</v>
      </c>
      <c r="AB21" s="14">
        <f>[17]Junho!$H$31</f>
        <v>8.2799999999999994</v>
      </c>
      <c r="AC21" s="14">
        <f>[17]Junho!$H$32</f>
        <v>7.2</v>
      </c>
      <c r="AD21" s="14">
        <f>[17]Junho!$H$33</f>
        <v>2.8800000000000003</v>
      </c>
      <c r="AE21" s="14">
        <f>[17]Junho!$H$34</f>
        <v>3.6</v>
      </c>
      <c r="AF21" s="87">
        <f t="shared" si="3"/>
        <v>20.52</v>
      </c>
    </row>
    <row r="22" spans="1:35" ht="17.100000000000001" customHeight="1" x14ac:dyDescent="0.2">
      <c r="A22" s="85" t="s">
        <v>12</v>
      </c>
      <c r="B22" s="14" t="str">
        <f>[18]Junho!$H$5</f>
        <v>*</v>
      </c>
      <c r="C22" s="14" t="str">
        <f>[18]Junho!$H$6</f>
        <v>*</v>
      </c>
      <c r="D22" s="14" t="str">
        <f>[18]Junho!$H$7</f>
        <v>*</v>
      </c>
      <c r="E22" s="14" t="str">
        <f>[18]Junho!$H$8</f>
        <v>*</v>
      </c>
      <c r="F22" s="14" t="str">
        <f>[18]Junho!$H$9</f>
        <v>*</v>
      </c>
      <c r="G22" s="14" t="str">
        <f>[18]Junho!$H$10</f>
        <v>*</v>
      </c>
      <c r="H22" s="14" t="str">
        <f>[18]Junho!$H$11</f>
        <v>*</v>
      </c>
      <c r="I22" s="14" t="str">
        <f>[18]Junho!$H$12</f>
        <v>*</v>
      </c>
      <c r="J22" s="14" t="str">
        <f>[18]Junho!$H$13</f>
        <v>*</v>
      </c>
      <c r="K22" s="14">
        <f>[18]Junho!$H$14</f>
        <v>5.4</v>
      </c>
      <c r="L22" s="14">
        <f>[18]Junho!$H$15</f>
        <v>5.7600000000000007</v>
      </c>
      <c r="M22" s="14">
        <f>[18]Junho!$H$16</f>
        <v>6.12</v>
      </c>
      <c r="N22" s="14">
        <f>[18]Junho!$H$17</f>
        <v>1.8</v>
      </c>
      <c r="O22" s="14">
        <f>[18]Junho!$H$18</f>
        <v>6.48</v>
      </c>
      <c r="P22" s="14">
        <f>[18]Junho!$H$19</f>
        <v>7.2</v>
      </c>
      <c r="Q22" s="14">
        <f>[18]Junho!$H$20</f>
        <v>14.04</v>
      </c>
      <c r="R22" s="14">
        <f>[18]Junho!$H$21</f>
        <v>12.6</v>
      </c>
      <c r="S22" s="14">
        <f>[18]Junho!$H$22</f>
        <v>6.84</v>
      </c>
      <c r="T22" s="14">
        <f>[18]Junho!$H$23</f>
        <v>9.7200000000000006</v>
      </c>
      <c r="U22" s="14">
        <f>[18]Junho!$H$24</f>
        <v>6.48</v>
      </c>
      <c r="V22" s="14">
        <f>[18]Junho!$H$25</f>
        <v>6.12</v>
      </c>
      <c r="W22" s="14">
        <f>[18]Junho!$H$26</f>
        <v>9</v>
      </c>
      <c r="X22" s="14">
        <f>[18]Junho!$H$27</f>
        <v>12.6</v>
      </c>
      <c r="Y22" s="14">
        <f>[18]Junho!$H$28</f>
        <v>5.4</v>
      </c>
      <c r="Z22" s="14">
        <f>[18]Junho!$H$29</f>
        <v>10.44</v>
      </c>
      <c r="AA22" s="14">
        <f>[18]Junho!$H$30</f>
        <v>12.96</v>
      </c>
      <c r="AB22" s="14">
        <f>[18]Junho!$H$31</f>
        <v>8.64</v>
      </c>
      <c r="AC22" s="14">
        <f>[18]Junho!$H$32</f>
        <v>6.84</v>
      </c>
      <c r="AD22" s="14">
        <f>[18]Junho!$H$33</f>
        <v>3.24</v>
      </c>
      <c r="AE22" s="14">
        <f>[18]Junho!$H$34</f>
        <v>5.7600000000000007</v>
      </c>
      <c r="AF22" s="87" t="s">
        <v>135</v>
      </c>
    </row>
    <row r="23" spans="1:35" ht="17.100000000000001" customHeight="1" x14ac:dyDescent="0.2">
      <c r="A23" s="85" t="s">
        <v>13</v>
      </c>
      <c r="B23" s="14">
        <f>[19]Junho!$H$5</f>
        <v>10.08</v>
      </c>
      <c r="C23" s="14">
        <f>[19]Junho!$H$6</f>
        <v>11.16</v>
      </c>
      <c r="D23" s="14">
        <f>[19]Junho!$H$7</f>
        <v>16.559999999999999</v>
      </c>
      <c r="E23" s="14">
        <f>[19]Junho!$H$8</f>
        <v>15.48</v>
      </c>
      <c r="F23" s="14">
        <f>[19]Junho!$H$9</f>
        <v>9</v>
      </c>
      <c r="G23" s="14">
        <f>[19]Junho!$H$10</f>
        <v>7.2</v>
      </c>
      <c r="H23" s="14">
        <f>[19]Junho!$H$11</f>
        <v>4.6800000000000006</v>
      </c>
      <c r="I23" s="14">
        <f>[19]Junho!$H$12</f>
        <v>6.12</v>
      </c>
      <c r="J23" s="14">
        <f>[19]Junho!$H$13</f>
        <v>18.36</v>
      </c>
      <c r="K23" s="14">
        <f>[19]Junho!$H$14</f>
        <v>0</v>
      </c>
      <c r="L23" s="14">
        <f>[19]Junho!$H$15</f>
        <v>0</v>
      </c>
      <c r="M23" s="14">
        <f>[19]Junho!$H$16</f>
        <v>0</v>
      </c>
      <c r="N23" s="14">
        <f>[19]Junho!$H$17</f>
        <v>0</v>
      </c>
      <c r="O23" s="14">
        <f>[19]Junho!$H$18</f>
        <v>0</v>
      </c>
      <c r="P23" s="14">
        <f>[19]Junho!$H$19</f>
        <v>0</v>
      </c>
      <c r="Q23" s="14">
        <f>[19]Junho!$H$20</f>
        <v>6.84</v>
      </c>
      <c r="R23" s="14">
        <f>[19]Junho!$H$21</f>
        <v>14.76</v>
      </c>
      <c r="S23" s="14">
        <f>[19]Junho!$H$22</f>
        <v>16.2</v>
      </c>
      <c r="T23" s="14">
        <f>[19]Junho!$H$23</f>
        <v>15.120000000000001</v>
      </c>
      <c r="U23" s="14">
        <f>[19]Junho!$H$24</f>
        <v>0</v>
      </c>
      <c r="V23" s="14">
        <f>[19]Junho!$H$25</f>
        <v>0</v>
      </c>
      <c r="W23" s="14">
        <f>[19]Junho!$H$26</f>
        <v>20.52</v>
      </c>
      <c r="X23" s="14">
        <f>[19]Junho!$H$27</f>
        <v>24.840000000000003</v>
      </c>
      <c r="Y23" s="14">
        <f>[19]Junho!$H$28</f>
        <v>19.079999999999998</v>
      </c>
      <c r="Z23" s="14">
        <f>[19]Junho!$H$29</f>
        <v>18.36</v>
      </c>
      <c r="AA23" s="14">
        <f>[19]Junho!$H$30</f>
        <v>19.8</v>
      </c>
      <c r="AB23" s="14">
        <f>[19]Junho!$H$31</f>
        <v>20.16</v>
      </c>
      <c r="AC23" s="14">
        <f>[19]Junho!$H$32</f>
        <v>18</v>
      </c>
      <c r="AD23" s="14">
        <f>[19]Junho!$H$33</f>
        <v>9.3600000000000012</v>
      </c>
      <c r="AE23" s="14">
        <f>[19]Junho!$H$34</f>
        <v>9.3600000000000012</v>
      </c>
      <c r="AF23" s="87">
        <f t="shared" si="3"/>
        <v>24.840000000000003</v>
      </c>
    </row>
    <row r="24" spans="1:35" ht="17.100000000000001" customHeight="1" x14ac:dyDescent="0.2">
      <c r="A24" s="85" t="s">
        <v>14</v>
      </c>
      <c r="B24" s="14">
        <f>[20]Junho!$H$5</f>
        <v>16.2</v>
      </c>
      <c r="C24" s="14">
        <f>[20]Junho!$H$6</f>
        <v>10.08</v>
      </c>
      <c r="D24" s="14">
        <f>[20]Junho!$H$7</f>
        <v>9.7200000000000006</v>
      </c>
      <c r="E24" s="14">
        <f>[20]Junho!$H$8</f>
        <v>15.48</v>
      </c>
      <c r="F24" s="14">
        <f>[20]Junho!$H$9</f>
        <v>11.520000000000001</v>
      </c>
      <c r="G24" s="14">
        <f>[20]Junho!$H$10</f>
        <v>8.64</v>
      </c>
      <c r="H24" s="14">
        <f>[20]Junho!$H$11</f>
        <v>11.520000000000001</v>
      </c>
      <c r="I24" s="14">
        <f>[20]Junho!$H$12</f>
        <v>17.28</v>
      </c>
      <c r="J24" s="14">
        <f>[20]Junho!$H$13</f>
        <v>19.440000000000001</v>
      </c>
      <c r="K24" s="14">
        <f>[20]Junho!$H$14</f>
        <v>13.68</v>
      </c>
      <c r="L24" s="14">
        <f>[20]Junho!$H$15</f>
        <v>10.08</v>
      </c>
      <c r="M24" s="14">
        <f>[20]Junho!$H$16</f>
        <v>10.08</v>
      </c>
      <c r="N24" s="14">
        <f>[20]Junho!$H$17</f>
        <v>11.16</v>
      </c>
      <c r="O24" s="14">
        <f>[20]Junho!$H$18</f>
        <v>16.920000000000002</v>
      </c>
      <c r="P24" s="14">
        <f>[20]Junho!$H$19</f>
        <v>13.68</v>
      </c>
      <c r="Q24" s="14">
        <f>[20]Junho!$H$20</f>
        <v>16.559999999999999</v>
      </c>
      <c r="R24" s="14">
        <f>[20]Junho!$H$21</f>
        <v>13.68</v>
      </c>
      <c r="S24" s="14">
        <f>[20]Junho!$H$22</f>
        <v>11.879999999999999</v>
      </c>
      <c r="T24" s="14">
        <f>[20]Junho!$H$23</f>
        <v>11.16</v>
      </c>
      <c r="U24" s="14">
        <f>[20]Junho!$H$24</f>
        <v>14.4</v>
      </c>
      <c r="V24" s="14">
        <f>[20]Junho!$H$25</f>
        <v>9.7200000000000006</v>
      </c>
      <c r="W24" s="14">
        <f>[20]Junho!$H$26</f>
        <v>16.2</v>
      </c>
      <c r="X24" s="14">
        <f>[20]Junho!$H$27</f>
        <v>20.16</v>
      </c>
      <c r="Y24" s="14">
        <f>[20]Junho!$H$28</f>
        <v>16.559999999999999</v>
      </c>
      <c r="Z24" s="14">
        <f>[20]Junho!$H$29</f>
        <v>13.68</v>
      </c>
      <c r="AA24" s="14">
        <f>[20]Junho!$H$30</f>
        <v>15.840000000000002</v>
      </c>
      <c r="AB24" s="14">
        <f>[20]Junho!$H$31</f>
        <v>19.8</v>
      </c>
      <c r="AC24" s="14">
        <f>[20]Junho!$H$32</f>
        <v>14.04</v>
      </c>
      <c r="AD24" s="14">
        <f>[20]Junho!$H$33</f>
        <v>13.68</v>
      </c>
      <c r="AE24" s="14">
        <f>[20]Junho!$H$34</f>
        <v>11.879999999999999</v>
      </c>
      <c r="AF24" s="87">
        <f t="shared" si="3"/>
        <v>20.16</v>
      </c>
    </row>
    <row r="25" spans="1:35" ht="17.100000000000001" customHeight="1" x14ac:dyDescent="0.2">
      <c r="A25" s="85" t="s">
        <v>15</v>
      </c>
      <c r="B25" s="14">
        <f>[21]Junho!$H$5</f>
        <v>17.28</v>
      </c>
      <c r="C25" s="14">
        <f>[21]Junho!$H$6</f>
        <v>10.44</v>
      </c>
      <c r="D25" s="14">
        <f>[21]Junho!$H$7</f>
        <v>22.32</v>
      </c>
      <c r="E25" s="14">
        <f>[21]Junho!$H$8</f>
        <v>18</v>
      </c>
      <c r="F25" s="14">
        <f>[21]Junho!$H$9</f>
        <v>21.240000000000002</v>
      </c>
      <c r="G25" s="14">
        <f>[21]Junho!$H$10</f>
        <v>16.2</v>
      </c>
      <c r="H25" s="14">
        <f>[21]Junho!$H$11</f>
        <v>16.920000000000002</v>
      </c>
      <c r="I25" s="14">
        <f>[21]Junho!$H$12</f>
        <v>23.040000000000003</v>
      </c>
      <c r="J25" s="14">
        <f>[21]Junho!$H$13</f>
        <v>20.16</v>
      </c>
      <c r="K25" s="14">
        <f>[21]Junho!$H$14</f>
        <v>8.64</v>
      </c>
      <c r="L25" s="14">
        <f>[21]Junho!$H$15</f>
        <v>19.079999999999998</v>
      </c>
      <c r="M25" s="14">
        <f>[21]Junho!$H$16</f>
        <v>16.2</v>
      </c>
      <c r="N25" s="14">
        <f>[21]Junho!$H$17</f>
        <v>13.32</v>
      </c>
      <c r="O25" s="14">
        <f>[21]Junho!$H$18</f>
        <v>15.840000000000002</v>
      </c>
      <c r="P25" s="14">
        <f>[21]Junho!$H$19</f>
        <v>24.840000000000003</v>
      </c>
      <c r="Q25" s="14">
        <f>[21]Junho!$H$20</f>
        <v>24.48</v>
      </c>
      <c r="R25" s="14">
        <f>[21]Junho!$H$21</f>
        <v>18</v>
      </c>
      <c r="S25" s="14">
        <f>[21]Junho!$H$22</f>
        <v>15.120000000000001</v>
      </c>
      <c r="T25" s="14">
        <f>[21]Junho!$H$23</f>
        <v>21.6</v>
      </c>
      <c r="U25" s="14">
        <f>[21]Junho!$H$24</f>
        <v>9.7200000000000006</v>
      </c>
      <c r="V25" s="14">
        <f>[21]Junho!$H$25</f>
        <v>23.040000000000003</v>
      </c>
      <c r="W25" s="14">
        <f>[21]Junho!$H$26</f>
        <v>20.88</v>
      </c>
      <c r="X25" s="14">
        <f>[21]Junho!$H$27</f>
        <v>23.400000000000002</v>
      </c>
      <c r="Y25" s="14">
        <f>[21]Junho!$H$28</f>
        <v>20.16</v>
      </c>
      <c r="Z25" s="14">
        <f>[21]Junho!$H$29</f>
        <v>20.88</v>
      </c>
      <c r="AA25" s="14">
        <f>[21]Junho!$H$30</f>
        <v>20.88</v>
      </c>
      <c r="AB25" s="14">
        <f>[21]Junho!$H$31</f>
        <v>17.64</v>
      </c>
      <c r="AC25" s="14">
        <f>[21]Junho!$H$32</f>
        <v>19.079999999999998</v>
      </c>
      <c r="AD25" s="14">
        <f>[21]Junho!$H$33</f>
        <v>11.520000000000001</v>
      </c>
      <c r="AE25" s="14">
        <f>[21]Junho!$H$34</f>
        <v>9.3600000000000012</v>
      </c>
      <c r="AF25" s="87">
        <f t="shared" si="3"/>
        <v>24.840000000000003</v>
      </c>
    </row>
    <row r="26" spans="1:35" ht="17.100000000000001" customHeight="1" x14ac:dyDescent="0.2">
      <c r="A26" s="85" t="s">
        <v>16</v>
      </c>
      <c r="B26" s="14">
        <f>[22]Junho!$H$5</f>
        <v>7.5600000000000005</v>
      </c>
      <c r="C26" s="14">
        <f>[22]Junho!$H$6</f>
        <v>8.64</v>
      </c>
      <c r="D26" s="14">
        <f>[22]Junho!$H$7</f>
        <v>15.48</v>
      </c>
      <c r="E26" s="14">
        <f>[22]Junho!$H$8</f>
        <v>16.920000000000002</v>
      </c>
      <c r="F26" s="14">
        <f>[22]Junho!$H$9</f>
        <v>14.76</v>
      </c>
      <c r="G26" s="14">
        <f>[22]Junho!$H$10</f>
        <v>11.16</v>
      </c>
      <c r="H26" s="14">
        <f>[22]Junho!$H$11</f>
        <v>16.2</v>
      </c>
      <c r="I26" s="14">
        <f>[22]Junho!$H$12</f>
        <v>16.559999999999999</v>
      </c>
      <c r="J26" s="14">
        <f>[22]Junho!$H$13</f>
        <v>19.440000000000001</v>
      </c>
      <c r="K26" s="14">
        <f>[22]Junho!$H$14</f>
        <v>9.7200000000000006</v>
      </c>
      <c r="L26" s="14">
        <f>[22]Junho!$H$15</f>
        <v>7.9200000000000008</v>
      </c>
      <c r="M26" s="14">
        <f>[22]Junho!$H$16</f>
        <v>6.12</v>
      </c>
      <c r="N26" s="14">
        <f>[22]Junho!$H$17</f>
        <v>3.24</v>
      </c>
      <c r="O26" s="14">
        <f>[22]Junho!$H$18</f>
        <v>7.5600000000000005</v>
      </c>
      <c r="P26" s="14">
        <f>[22]Junho!$H$19</f>
        <v>12.96</v>
      </c>
      <c r="Q26" s="14">
        <f>[22]Junho!$H$20</f>
        <v>15.120000000000001</v>
      </c>
      <c r="R26" s="14">
        <f>[22]Junho!$H$21</f>
        <v>18.720000000000002</v>
      </c>
      <c r="S26" s="14">
        <f>[22]Junho!$H$22</f>
        <v>13.32</v>
      </c>
      <c r="T26" s="14">
        <f>[22]Junho!$H$23</f>
        <v>24.12</v>
      </c>
      <c r="U26" s="14">
        <f>[22]Junho!$H$24</f>
        <v>7.2</v>
      </c>
      <c r="V26" s="14">
        <f>[22]Junho!$H$25</f>
        <v>5.7600000000000007</v>
      </c>
      <c r="W26" s="14">
        <f>[22]Junho!$H$26</f>
        <v>14.04</v>
      </c>
      <c r="X26" s="14">
        <f>[22]Junho!$H$27</f>
        <v>16.559999999999999</v>
      </c>
      <c r="Y26" s="14">
        <f>[22]Junho!$H$28</f>
        <v>11.520000000000001</v>
      </c>
      <c r="Z26" s="14">
        <f>[22]Junho!$H$29</f>
        <v>18</v>
      </c>
      <c r="AA26" s="14">
        <f>[22]Junho!$H$30</f>
        <v>15.48</v>
      </c>
      <c r="AB26" s="14">
        <f>[22]Junho!$H$31</f>
        <v>13.68</v>
      </c>
      <c r="AC26" s="14">
        <f>[22]Junho!$H$32</f>
        <v>9.3600000000000012</v>
      </c>
      <c r="AD26" s="14">
        <f>[22]Junho!$H$33</f>
        <v>6.12</v>
      </c>
      <c r="AE26" s="14">
        <f>[22]Junho!$H$34</f>
        <v>11.16</v>
      </c>
      <c r="AF26" s="87">
        <f t="shared" si="3"/>
        <v>24.12</v>
      </c>
    </row>
    <row r="27" spans="1:35" ht="17.100000000000001" customHeight="1" x14ac:dyDescent="0.2">
      <c r="A27" s="85" t="s">
        <v>17</v>
      </c>
      <c r="B27" s="14">
        <f>[23]Junho!$H$5</f>
        <v>11.520000000000001</v>
      </c>
      <c r="C27" s="14">
        <f>[23]Junho!$H$6</f>
        <v>7.2</v>
      </c>
      <c r="D27" s="14">
        <f>[23]Junho!$H$7</f>
        <v>15.48</v>
      </c>
      <c r="E27" s="14">
        <f>[23]Junho!$H$8</f>
        <v>19.440000000000001</v>
      </c>
      <c r="F27" s="14">
        <f>[23]Junho!$H$9</f>
        <v>17.28</v>
      </c>
      <c r="G27" s="14">
        <f>[23]Junho!$H$10</f>
        <v>16.920000000000002</v>
      </c>
      <c r="H27" s="14">
        <f>[23]Junho!$H$11</f>
        <v>14.76</v>
      </c>
      <c r="I27" s="14">
        <f>[23]Junho!$H$12</f>
        <v>32.76</v>
      </c>
      <c r="J27" s="14">
        <f>[23]Junho!$H$13</f>
        <v>16.559999999999999</v>
      </c>
      <c r="K27" s="14">
        <f>[23]Junho!$H$14</f>
        <v>7.2</v>
      </c>
      <c r="L27" s="14">
        <f>[23]Junho!$H$15</f>
        <v>10.08</v>
      </c>
      <c r="M27" s="14">
        <f>[23]Junho!$H$16</f>
        <v>14.04</v>
      </c>
      <c r="N27" s="14">
        <f>[23]Junho!$H$17</f>
        <v>6.84</v>
      </c>
      <c r="O27" s="14">
        <f>[23]Junho!$H$18</f>
        <v>10.8</v>
      </c>
      <c r="P27" s="14">
        <f>[23]Junho!$H$19</f>
        <v>12.96</v>
      </c>
      <c r="Q27" s="14">
        <f>[23]Junho!$H$20</f>
        <v>17.64</v>
      </c>
      <c r="R27" s="14">
        <f>[23]Junho!$H$21</f>
        <v>16.2</v>
      </c>
      <c r="S27" s="14">
        <f>[23]Junho!$H$22</f>
        <v>19.8</v>
      </c>
      <c r="T27" s="14">
        <f>[23]Junho!$H$23</f>
        <v>16.2</v>
      </c>
      <c r="U27" s="14">
        <f>[23]Junho!$H$24</f>
        <v>9</v>
      </c>
      <c r="V27" s="14">
        <f>[23]Junho!$H$25</f>
        <v>13.32</v>
      </c>
      <c r="W27" s="14">
        <f>[23]Junho!$H$26</f>
        <v>18</v>
      </c>
      <c r="X27" s="14">
        <f>[23]Junho!$H$27</f>
        <v>18.720000000000002</v>
      </c>
      <c r="Y27" s="14">
        <f>[23]Junho!$H$28</f>
        <v>19.079999999999998</v>
      </c>
      <c r="Z27" s="14">
        <f>[23]Junho!$H$29</f>
        <v>17.28</v>
      </c>
      <c r="AA27" s="14">
        <f>[23]Junho!$H$30</f>
        <v>17.64</v>
      </c>
      <c r="AB27" s="14">
        <f>[23]Junho!$H$31</f>
        <v>17.28</v>
      </c>
      <c r="AC27" s="14">
        <f>[23]Junho!$H$32</f>
        <v>12.96</v>
      </c>
      <c r="AD27" s="14">
        <f>[23]Junho!$H$33</f>
        <v>13.68</v>
      </c>
      <c r="AE27" s="14">
        <f>[23]Junho!$H$34</f>
        <v>5.7600000000000007</v>
      </c>
      <c r="AF27" s="87">
        <f>MAX(B27:AE27)</f>
        <v>32.76</v>
      </c>
    </row>
    <row r="28" spans="1:35" ht="17.100000000000001" customHeight="1" x14ac:dyDescent="0.2">
      <c r="A28" s="85" t="s">
        <v>18</v>
      </c>
      <c r="B28" s="14">
        <f>[24]Junho!$H$5</f>
        <v>8.2799999999999994</v>
      </c>
      <c r="C28" s="14">
        <f>[24]Junho!$H$6</f>
        <v>2.16</v>
      </c>
      <c r="D28" s="14">
        <f>[24]Junho!$H$7</f>
        <v>3.9600000000000004</v>
      </c>
      <c r="E28" s="14">
        <f>[24]Junho!$H$8</f>
        <v>13.32</v>
      </c>
      <c r="F28" s="14">
        <f>[24]Junho!$H$9</f>
        <v>12.6</v>
      </c>
      <c r="G28" s="14">
        <f>[24]Junho!$H$10</f>
        <v>17.28</v>
      </c>
      <c r="H28" s="14">
        <f>[24]Junho!$H$11</f>
        <v>9.3600000000000012</v>
      </c>
      <c r="I28" s="14">
        <f>[24]Junho!$H$12</f>
        <v>27.720000000000002</v>
      </c>
      <c r="J28" s="14">
        <f>[24]Junho!$H$13</f>
        <v>15.120000000000001</v>
      </c>
      <c r="K28" s="14">
        <f>[24]Junho!$H$14</f>
        <v>2.16</v>
      </c>
      <c r="L28" s="14">
        <f>[24]Junho!$H$15</f>
        <v>1.8</v>
      </c>
      <c r="M28" s="14">
        <f>[24]Junho!$H$16</f>
        <v>0</v>
      </c>
      <c r="N28" s="14">
        <f>[24]Junho!$H$17</f>
        <v>3.9600000000000004</v>
      </c>
      <c r="O28" s="14">
        <f>[24]Junho!$H$18</f>
        <v>3.9600000000000004</v>
      </c>
      <c r="P28" s="14">
        <f>[24]Junho!$H$19</f>
        <v>2.16</v>
      </c>
      <c r="Q28" s="14">
        <f>[24]Junho!$H$20</f>
        <v>11.16</v>
      </c>
      <c r="R28" s="14">
        <f>[24]Junho!$H$21</f>
        <v>17.28</v>
      </c>
      <c r="S28" s="14">
        <f>[24]Junho!$H$22</f>
        <v>13.32</v>
      </c>
      <c r="T28" s="14">
        <f>[24]Junho!$H$23</f>
        <v>17.28</v>
      </c>
      <c r="U28" s="14">
        <f>[24]Junho!$H$24</f>
        <v>18</v>
      </c>
      <c r="V28" s="14">
        <f>[24]Junho!$H$25</f>
        <v>6.48</v>
      </c>
      <c r="W28" s="14">
        <f>[24]Junho!$H$26</f>
        <v>17.28</v>
      </c>
      <c r="X28" s="14">
        <f>[24]Junho!$H$27</f>
        <v>22.68</v>
      </c>
      <c r="Y28" s="14">
        <f>[24]Junho!$H$28</f>
        <v>17.28</v>
      </c>
      <c r="Z28" s="14">
        <f>[24]Junho!$H$29</f>
        <v>13.32</v>
      </c>
      <c r="AA28" s="14">
        <f>[24]Junho!$H$30</f>
        <v>12.96</v>
      </c>
      <c r="AB28" s="14">
        <f>[24]Junho!$H$31</f>
        <v>8.64</v>
      </c>
      <c r="AC28" s="14" t="str">
        <f>[24]Junho!$H$32</f>
        <v>*</v>
      </c>
      <c r="AD28" s="14">
        <f>[24]Junho!$H$33</f>
        <v>6.84</v>
      </c>
      <c r="AE28" s="14">
        <f>[24]Junho!$H$34</f>
        <v>0.72000000000000008</v>
      </c>
      <c r="AF28" s="87">
        <f t="shared" si="3"/>
        <v>27.720000000000002</v>
      </c>
    </row>
    <row r="29" spans="1:35" ht="17.100000000000001" customHeight="1" x14ac:dyDescent="0.2">
      <c r="A29" s="85" t="s">
        <v>19</v>
      </c>
      <c r="B29" s="14">
        <f>[25]Junho!$H$5</f>
        <v>15.120000000000001</v>
      </c>
      <c r="C29" s="14">
        <f>[25]Junho!$H$6</f>
        <v>10.08</v>
      </c>
      <c r="D29" s="14">
        <f>[25]Junho!$H$7</f>
        <v>21.6</v>
      </c>
      <c r="E29" s="14">
        <f>[25]Junho!$H$8</f>
        <v>13.68</v>
      </c>
      <c r="F29" s="14">
        <f>[25]Junho!$H$9</f>
        <v>12.96</v>
      </c>
      <c r="G29" s="14">
        <f>[25]Junho!$H$10</f>
        <v>6.12</v>
      </c>
      <c r="H29" s="14">
        <f>[25]Junho!$H$11</f>
        <v>18.36</v>
      </c>
      <c r="I29" s="14">
        <f>[25]Junho!$H$12</f>
        <v>9.3600000000000012</v>
      </c>
      <c r="J29" s="14">
        <f>[25]Junho!$H$13</f>
        <v>15.48</v>
      </c>
      <c r="K29" s="14">
        <f>[25]Junho!$H$14</f>
        <v>1.8</v>
      </c>
      <c r="L29" s="14">
        <f>[25]Junho!$H$15</f>
        <v>12.96</v>
      </c>
      <c r="M29" s="14">
        <f>[25]Junho!$H$16</f>
        <v>1.8</v>
      </c>
      <c r="N29" s="14">
        <f>[25]Junho!$H$17</f>
        <v>0</v>
      </c>
      <c r="O29" s="14">
        <f>[25]Junho!$H$18</f>
        <v>2.16</v>
      </c>
      <c r="P29" s="14">
        <f>[25]Junho!$H$19</f>
        <v>21.240000000000002</v>
      </c>
      <c r="Q29" s="14">
        <f>[25]Junho!$H$20</f>
        <v>22.68</v>
      </c>
      <c r="R29" s="14">
        <f>[25]Junho!$H$21</f>
        <v>20.52</v>
      </c>
      <c r="S29" s="14">
        <f>[25]Junho!$H$22</f>
        <v>16.2</v>
      </c>
      <c r="T29" s="14">
        <f>[25]Junho!$H$23</f>
        <v>22.32</v>
      </c>
      <c r="U29" s="14">
        <f>[25]Junho!$H$24</f>
        <v>13.68</v>
      </c>
      <c r="V29" s="14">
        <f>[25]Junho!$H$25</f>
        <v>19.8</v>
      </c>
      <c r="W29" s="14">
        <f>[25]Junho!$H$26</f>
        <v>24.840000000000003</v>
      </c>
      <c r="X29" s="14">
        <f>[25]Junho!$H$27</f>
        <v>26.64</v>
      </c>
      <c r="Y29" s="14">
        <f>[25]Junho!$H$28</f>
        <v>20.88</v>
      </c>
      <c r="Z29" s="14">
        <f>[25]Junho!$H$29</f>
        <v>21.96</v>
      </c>
      <c r="AA29" s="14">
        <f>[25]Junho!$H$30</f>
        <v>25.2</v>
      </c>
      <c r="AB29" s="14">
        <f>[25]Junho!$H$31</f>
        <v>19.440000000000001</v>
      </c>
      <c r="AC29" s="14">
        <f>[25]Junho!$H$32</f>
        <v>16.2</v>
      </c>
      <c r="AD29" s="14">
        <f>[25]Junho!$H$33</f>
        <v>9.3600000000000012</v>
      </c>
      <c r="AE29" s="14">
        <f>[25]Junho!$H$34</f>
        <v>8.2799999999999994</v>
      </c>
      <c r="AF29" s="87">
        <f t="shared" si="3"/>
        <v>26.64</v>
      </c>
    </row>
    <row r="30" spans="1:35" ht="17.100000000000001" customHeight="1" x14ac:dyDescent="0.2">
      <c r="A30" s="85" t="s">
        <v>31</v>
      </c>
      <c r="B30" s="14">
        <f>[26]Junho!$H$5</f>
        <v>7.2</v>
      </c>
      <c r="C30" s="14">
        <f>[26]Junho!$H$6</f>
        <v>9.3600000000000012</v>
      </c>
      <c r="D30" s="14">
        <f>[26]Junho!$H$7</f>
        <v>12.24</v>
      </c>
      <c r="E30" s="14">
        <f>[26]Junho!$H$8</f>
        <v>17.64</v>
      </c>
      <c r="F30" s="14">
        <f>[26]Junho!$H$9</f>
        <v>11.879999999999999</v>
      </c>
      <c r="G30" s="14">
        <f>[26]Junho!$H$10</f>
        <v>10.44</v>
      </c>
      <c r="H30" s="14">
        <f>[26]Junho!$H$11</f>
        <v>15.840000000000002</v>
      </c>
      <c r="I30" s="14">
        <f>[26]Junho!$H$12</f>
        <v>20.88</v>
      </c>
      <c r="J30" s="14" t="str">
        <f>[26]Junho!$H$13</f>
        <v>*</v>
      </c>
      <c r="K30" s="14">
        <f>[26]Junho!$H$14</f>
        <v>11.520000000000001</v>
      </c>
      <c r="L30" s="14">
        <f>[26]Junho!$H$15</f>
        <v>8.2799999999999994</v>
      </c>
      <c r="M30" s="14">
        <f>[26]Junho!$H$16</f>
        <v>6.12</v>
      </c>
      <c r="N30" s="14">
        <f>[26]Junho!$H$17</f>
        <v>7.5600000000000005</v>
      </c>
      <c r="O30" s="14">
        <f>[26]Junho!$H$18</f>
        <v>11.879999999999999</v>
      </c>
      <c r="P30" s="14">
        <f>[26]Junho!$H$19</f>
        <v>12.96</v>
      </c>
      <c r="Q30" s="14">
        <f>[26]Junho!$H$20</f>
        <v>11.520000000000001</v>
      </c>
      <c r="R30" s="14">
        <f>[26]Junho!$H$21</f>
        <v>19.440000000000001</v>
      </c>
      <c r="S30" s="14">
        <f>[26]Junho!$H$22</f>
        <v>16.920000000000002</v>
      </c>
      <c r="T30" s="14" t="str">
        <f>[26]Junho!$H$23</f>
        <v>*</v>
      </c>
      <c r="U30" s="14">
        <f>[26]Junho!$H$24</f>
        <v>7.9200000000000008</v>
      </c>
      <c r="V30" s="14">
        <f>[26]Junho!$H$25</f>
        <v>11.16</v>
      </c>
      <c r="W30" s="14">
        <f>[26]Junho!$H$26</f>
        <v>30.240000000000002</v>
      </c>
      <c r="X30" s="14">
        <f>[26]Junho!$H$27</f>
        <v>21.6</v>
      </c>
      <c r="Y30" s="14">
        <f>[26]Junho!$H$28</f>
        <v>20.88</v>
      </c>
      <c r="Z30" s="14">
        <f>[26]Junho!$H$29</f>
        <v>24.12</v>
      </c>
      <c r="AA30" s="14">
        <f>[26]Junho!$H$30</f>
        <v>20.52</v>
      </c>
      <c r="AB30" s="14">
        <f>[26]Junho!$H$31</f>
        <v>14.4</v>
      </c>
      <c r="AC30" s="14">
        <f>[26]Junho!$H$32</f>
        <v>21.96</v>
      </c>
      <c r="AD30" s="14">
        <f>[26]Junho!$H$33</f>
        <v>14.76</v>
      </c>
      <c r="AE30" s="14">
        <f>[26]Junho!$H$34</f>
        <v>7.5600000000000005</v>
      </c>
      <c r="AF30" s="87">
        <f t="shared" si="3"/>
        <v>30.240000000000002</v>
      </c>
    </row>
    <row r="31" spans="1:35" ht="17.100000000000001" customHeight="1" x14ac:dyDescent="0.2">
      <c r="A31" s="85" t="s">
        <v>51</v>
      </c>
      <c r="B31" s="14">
        <f>[27]Junho!$H$5</f>
        <v>15.120000000000001</v>
      </c>
      <c r="C31" s="14">
        <f>[27]Junho!$H$6</f>
        <v>10.8</v>
      </c>
      <c r="D31" s="14">
        <f>[27]Junho!$H$7</f>
        <v>16.2</v>
      </c>
      <c r="E31" s="14">
        <f>[27]Junho!$H$8</f>
        <v>17.28</v>
      </c>
      <c r="F31" s="14">
        <f>[27]Junho!$H$9</f>
        <v>17.64</v>
      </c>
      <c r="G31" s="14">
        <f>[27]Junho!$H$10</f>
        <v>15.120000000000001</v>
      </c>
      <c r="H31" s="14">
        <f>[27]Junho!$H$11</f>
        <v>21.240000000000002</v>
      </c>
      <c r="I31" s="14">
        <f>[27]Junho!$H$12</f>
        <v>27.720000000000002</v>
      </c>
      <c r="J31" s="14">
        <f>[27]Junho!$H$13</f>
        <v>27.36</v>
      </c>
      <c r="K31" s="14">
        <f>[27]Junho!$H$14</f>
        <v>19.079999999999998</v>
      </c>
      <c r="L31" s="14">
        <f>[27]Junho!$H$15</f>
        <v>19.079999999999998</v>
      </c>
      <c r="M31" s="14">
        <f>[27]Junho!$H$16</f>
        <v>16.920000000000002</v>
      </c>
      <c r="N31" s="14">
        <f>[27]Junho!$H$17</f>
        <v>12.24</v>
      </c>
      <c r="O31" s="14">
        <f>[27]Junho!$H$18</f>
        <v>18</v>
      </c>
      <c r="P31" s="14">
        <f>[27]Junho!$H$19</f>
        <v>18</v>
      </c>
      <c r="Q31" s="14">
        <f>[27]Junho!$H$20</f>
        <v>22.68</v>
      </c>
      <c r="R31" s="14">
        <f>[27]Junho!$H$21</f>
        <v>22.68</v>
      </c>
      <c r="S31" s="14">
        <f>[27]Junho!$H$22</f>
        <v>17.28</v>
      </c>
      <c r="T31" s="14">
        <f>[27]Junho!$H$23</f>
        <v>18.36</v>
      </c>
      <c r="U31" s="14">
        <f>[27]Junho!$H$24</f>
        <v>16.920000000000002</v>
      </c>
      <c r="V31" s="14">
        <f>[27]Junho!$H$25</f>
        <v>23.400000000000002</v>
      </c>
      <c r="W31" s="14">
        <f>[27]Junho!$H$26</f>
        <v>22.68</v>
      </c>
      <c r="X31" s="14">
        <f>[27]Junho!$H$27</f>
        <v>21.240000000000002</v>
      </c>
      <c r="Y31" s="14">
        <f>[27]Junho!$H$28</f>
        <v>18.720000000000002</v>
      </c>
      <c r="Z31" s="14">
        <f>[27]Junho!$H$29</f>
        <v>18.720000000000002</v>
      </c>
      <c r="AA31" s="14">
        <f>[27]Junho!$H$30</f>
        <v>19.8</v>
      </c>
      <c r="AB31" s="14">
        <f>[27]Junho!$H$31</f>
        <v>18.720000000000002</v>
      </c>
      <c r="AC31" s="14">
        <f>[27]Junho!$H$32</f>
        <v>18.36</v>
      </c>
      <c r="AD31" s="14">
        <f>[27]Junho!$H$33</f>
        <v>15.840000000000002</v>
      </c>
      <c r="AE31" s="14">
        <f>[27]Junho!$H$34</f>
        <v>12.96</v>
      </c>
      <c r="AF31" s="87">
        <f>MAX(B31:AE31)</f>
        <v>27.720000000000002</v>
      </c>
    </row>
    <row r="32" spans="1:35" ht="17.100000000000001" customHeight="1" x14ac:dyDescent="0.2">
      <c r="A32" s="85" t="s">
        <v>20</v>
      </c>
      <c r="B32" s="14">
        <f>[28]Junho!$H$5</f>
        <v>12.6</v>
      </c>
      <c r="C32" s="14">
        <f>[28]Junho!$H$6</f>
        <v>5.7600000000000007</v>
      </c>
      <c r="D32" s="14">
        <f>[28]Junho!$H$7</f>
        <v>10.44</v>
      </c>
      <c r="E32" s="14">
        <f>[28]Junho!$H$8</f>
        <v>9.7200000000000006</v>
      </c>
      <c r="F32" s="14">
        <f>[28]Junho!$H$9</f>
        <v>19.079999999999998</v>
      </c>
      <c r="G32" s="14">
        <f>[28]Junho!$H$10</f>
        <v>8.2799999999999994</v>
      </c>
      <c r="H32" s="14">
        <f>[28]Junho!$H$11</f>
        <v>9</v>
      </c>
      <c r="I32" s="14">
        <f>[28]Junho!$H$12</f>
        <v>14.4</v>
      </c>
      <c r="J32" s="14">
        <f>[28]Junho!$H$13</f>
        <v>16.920000000000002</v>
      </c>
      <c r="K32" s="14">
        <f>[28]Junho!$H$14</f>
        <v>9.3600000000000012</v>
      </c>
      <c r="L32" s="14">
        <f>[28]Junho!$H$15</f>
        <v>6.84</v>
      </c>
      <c r="M32" s="14">
        <f>[28]Junho!$H$16</f>
        <v>11.879999999999999</v>
      </c>
      <c r="N32" s="14">
        <f>[28]Junho!$H$17</f>
        <v>8.64</v>
      </c>
      <c r="O32" s="14">
        <f>[28]Junho!$H$18</f>
        <v>6.48</v>
      </c>
      <c r="P32" s="14">
        <f>[28]Junho!$H$19</f>
        <v>7.9200000000000008</v>
      </c>
      <c r="Q32" s="14">
        <f>[28]Junho!$H$20</f>
        <v>9.7200000000000006</v>
      </c>
      <c r="R32" s="14">
        <f>[28]Junho!$H$21</f>
        <v>11.520000000000001</v>
      </c>
      <c r="S32" s="14">
        <f>[28]Junho!$H$22</f>
        <v>8.64</v>
      </c>
      <c r="T32" s="14">
        <f>[28]Junho!$H$23</f>
        <v>12.24</v>
      </c>
      <c r="U32" s="14">
        <f>[28]Junho!$H$24</f>
        <v>10.08</v>
      </c>
      <c r="V32" s="14">
        <f>[28]Junho!$H$25</f>
        <v>6.48</v>
      </c>
      <c r="W32" s="14">
        <f>[28]Junho!$H$26</f>
        <v>11.520000000000001</v>
      </c>
      <c r="X32" s="14">
        <f>[28]Junho!$H$27</f>
        <v>16.559999999999999</v>
      </c>
      <c r="Y32" s="14">
        <f>[28]Junho!$H$28</f>
        <v>12.6</v>
      </c>
      <c r="Z32" s="14">
        <f>[28]Junho!$H$29</f>
        <v>10.8</v>
      </c>
      <c r="AA32" s="14">
        <f>[28]Junho!$H$30</f>
        <v>12.96</v>
      </c>
      <c r="AB32" s="14">
        <f>[28]Junho!$H$31</f>
        <v>13.68</v>
      </c>
      <c r="AC32" s="14">
        <f>[28]Junho!$H$32</f>
        <v>7.9200000000000008</v>
      </c>
      <c r="AD32" s="14">
        <f>[28]Junho!$H$33</f>
        <v>13.68</v>
      </c>
      <c r="AE32" s="14">
        <f>[28]Junho!$H$34</f>
        <v>9</v>
      </c>
      <c r="AF32" s="87">
        <f>MAX(B32:AE32)</f>
        <v>19.079999999999998</v>
      </c>
    </row>
    <row r="33" spans="1:35" s="5" customFormat="1" ht="17.100000000000001" customHeight="1" thickBot="1" x14ac:dyDescent="0.25">
      <c r="A33" s="120" t="s">
        <v>33</v>
      </c>
      <c r="B33" s="121">
        <f t="shared" ref="B33:AF33" si="4">MAX(B5:B32)</f>
        <v>18.720000000000002</v>
      </c>
      <c r="C33" s="121">
        <f t="shared" si="4"/>
        <v>15.48</v>
      </c>
      <c r="D33" s="121">
        <f t="shared" si="4"/>
        <v>24.12</v>
      </c>
      <c r="E33" s="121">
        <f t="shared" si="4"/>
        <v>21.96</v>
      </c>
      <c r="F33" s="121">
        <f t="shared" si="4"/>
        <v>25.56</v>
      </c>
      <c r="G33" s="121">
        <f t="shared" si="4"/>
        <v>17.28</v>
      </c>
      <c r="H33" s="121">
        <f t="shared" si="4"/>
        <v>23.400000000000002</v>
      </c>
      <c r="I33" s="121">
        <f t="shared" si="4"/>
        <v>32.76</v>
      </c>
      <c r="J33" s="121">
        <f t="shared" si="4"/>
        <v>27.720000000000002</v>
      </c>
      <c r="K33" s="121">
        <f t="shared" si="4"/>
        <v>22.68</v>
      </c>
      <c r="L33" s="121">
        <f t="shared" si="4"/>
        <v>25.56</v>
      </c>
      <c r="M33" s="121">
        <f t="shared" si="4"/>
        <v>18</v>
      </c>
      <c r="N33" s="121">
        <f t="shared" si="4"/>
        <v>21.6</v>
      </c>
      <c r="O33" s="121">
        <f t="shared" si="4"/>
        <v>24.12</v>
      </c>
      <c r="P33" s="121">
        <f t="shared" si="4"/>
        <v>26.28</v>
      </c>
      <c r="Q33" s="121">
        <f t="shared" si="4"/>
        <v>25.92</v>
      </c>
      <c r="R33" s="121">
        <f t="shared" si="4"/>
        <v>24.48</v>
      </c>
      <c r="S33" s="121">
        <f t="shared" si="4"/>
        <v>19.8</v>
      </c>
      <c r="T33" s="121">
        <f t="shared" si="4"/>
        <v>32.04</v>
      </c>
      <c r="U33" s="121">
        <f t="shared" si="4"/>
        <v>20.16</v>
      </c>
      <c r="V33" s="121">
        <f t="shared" si="4"/>
        <v>23.400000000000002</v>
      </c>
      <c r="W33" s="121">
        <f t="shared" si="4"/>
        <v>30.240000000000002</v>
      </c>
      <c r="X33" s="121">
        <f t="shared" si="4"/>
        <v>28.08</v>
      </c>
      <c r="Y33" s="121">
        <f t="shared" si="4"/>
        <v>23.759999999999998</v>
      </c>
      <c r="Z33" s="121">
        <f t="shared" si="4"/>
        <v>25.2</v>
      </c>
      <c r="AA33" s="121">
        <f t="shared" si="4"/>
        <v>25.2</v>
      </c>
      <c r="AB33" s="121">
        <f t="shared" si="4"/>
        <v>23.400000000000002</v>
      </c>
      <c r="AC33" s="121">
        <f t="shared" si="4"/>
        <v>26.64</v>
      </c>
      <c r="AD33" s="121">
        <f t="shared" si="4"/>
        <v>20.88</v>
      </c>
      <c r="AE33" s="121">
        <f t="shared" si="4"/>
        <v>22.32</v>
      </c>
      <c r="AF33" s="123">
        <f t="shared" si="4"/>
        <v>32.76</v>
      </c>
      <c r="AH33" s="93"/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8"/>
      <c r="AG34" s="67"/>
      <c r="AH34" s="79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73"/>
      <c r="AG35" s="65"/>
      <c r="AH35" s="80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8"/>
      <c r="AG36" s="64"/>
      <c r="AH36" s="80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8"/>
      <c r="AG37" s="72"/>
      <c r="AH37" s="81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89"/>
      <c r="AG38" s="65"/>
      <c r="AH38" s="79"/>
    </row>
    <row r="39" spans="1:35" x14ac:dyDescent="0.2">
      <c r="A39" s="80"/>
      <c r="B39" s="96"/>
      <c r="C39" s="96" t="s">
        <v>54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 t="s">
        <v>54</v>
      </c>
      <c r="Y39" s="96"/>
      <c r="Z39" s="96"/>
      <c r="AA39" s="96"/>
      <c r="AB39" s="96"/>
      <c r="AC39" s="96"/>
      <c r="AD39" s="96"/>
      <c r="AE39" s="96"/>
      <c r="AF39" s="82"/>
      <c r="AG39" s="79"/>
    </row>
    <row r="40" spans="1:35" x14ac:dyDescent="0.2">
      <c r="G40" s="3" t="s">
        <v>54</v>
      </c>
      <c r="L40" s="3" t="s">
        <v>54</v>
      </c>
    </row>
  </sheetData>
  <sheetProtection password="C6EC" sheet="1" objects="1" scenarios="1"/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zoomScale="90" zoomScaleNormal="90" workbookViewId="0">
      <selection activeCell="AF8" sqref="AF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x14ac:dyDescent="0.2">
      <c r="A1" s="142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4"/>
    </row>
    <row r="2" spans="1:33" s="4" customFormat="1" ht="14.25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  <c r="AG2" s="7"/>
    </row>
    <row r="3" spans="1:33" s="5" customFormat="1" ht="11.25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99" t="s">
        <v>43</v>
      </c>
      <c r="AG3" s="10"/>
    </row>
    <row r="4" spans="1:33" s="5" customFormat="1" ht="12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99" t="s">
        <v>39</v>
      </c>
      <c r="AG4" s="10"/>
    </row>
    <row r="5" spans="1:33" s="5" customFormat="1" ht="13.5" customHeight="1" x14ac:dyDescent="0.2">
      <c r="A5" s="85" t="s">
        <v>47</v>
      </c>
      <c r="B5" s="15" t="str">
        <f>[1]Junho!$I$5</f>
        <v>N</v>
      </c>
      <c r="C5" s="15" t="str">
        <f>[1]Junho!$I$6</f>
        <v>O</v>
      </c>
      <c r="D5" s="15" t="str">
        <f>[1]Junho!$I$7</f>
        <v>O</v>
      </c>
      <c r="E5" s="15" t="str">
        <f>[1]Junho!$I$8</f>
        <v>O</v>
      </c>
      <c r="F5" s="15" t="str">
        <f>[1]Junho!$I$9</f>
        <v>N</v>
      </c>
      <c r="G5" s="15" t="str">
        <f>[1]Junho!$I$10</f>
        <v>NE</v>
      </c>
      <c r="H5" s="15" t="str">
        <f>[1]Junho!$I$11</f>
        <v>SE</v>
      </c>
      <c r="I5" s="15" t="str">
        <f>[1]Junho!$I$12</f>
        <v>NE</v>
      </c>
      <c r="J5" s="15" t="str">
        <f>[1]Junho!$I$13</f>
        <v>NO</v>
      </c>
      <c r="K5" s="15" t="str">
        <f>[1]Junho!$I$14</f>
        <v>S</v>
      </c>
      <c r="L5" s="15" t="str">
        <f>[1]Junho!$I$15</f>
        <v>O</v>
      </c>
      <c r="M5" s="15" t="str">
        <f>[1]Junho!$I$16</f>
        <v>O</v>
      </c>
      <c r="N5" s="15" t="str">
        <f>[1]Junho!$I$17</f>
        <v>O</v>
      </c>
      <c r="O5" s="15" t="str">
        <f>[1]Junho!$I$18</f>
        <v>O</v>
      </c>
      <c r="P5" s="15" t="str">
        <f>[1]Junho!$I$19</f>
        <v>O</v>
      </c>
      <c r="Q5" s="15" t="str">
        <f>[1]Junho!$I$20</f>
        <v>O</v>
      </c>
      <c r="R5" s="15" t="str">
        <f>[1]Junho!$I$21</f>
        <v>SE</v>
      </c>
      <c r="S5" s="15" t="str">
        <f>[1]Junho!$I$22</f>
        <v>O</v>
      </c>
      <c r="T5" s="15" t="str">
        <f>[1]Junho!$I$23</f>
        <v>NO</v>
      </c>
      <c r="U5" s="15" t="str">
        <f>[1]Junho!$I$24</f>
        <v>NO</v>
      </c>
      <c r="V5" s="15" t="str">
        <f>[1]Junho!$I$25</f>
        <v>O</v>
      </c>
      <c r="W5" s="15" t="str">
        <f>[1]Junho!$I$26</f>
        <v>O</v>
      </c>
      <c r="X5" s="15" t="str">
        <f>[1]Junho!$I$27</f>
        <v>S</v>
      </c>
      <c r="Y5" s="15" t="str">
        <f>[1]Junho!$I$28</f>
        <v>O</v>
      </c>
      <c r="Z5" s="15" t="str">
        <f>[1]Junho!$I$29</f>
        <v>O</v>
      </c>
      <c r="AA5" s="15" t="str">
        <f>[1]Junho!$I$30</f>
        <v>O</v>
      </c>
      <c r="AB5" s="15" t="str">
        <f>[1]Junho!$I$31</f>
        <v>O</v>
      </c>
      <c r="AC5" s="15" t="str">
        <f>[1]Junho!$I$32</f>
        <v>O</v>
      </c>
      <c r="AD5" s="15" t="str">
        <f>[1]Junho!$I$33</f>
        <v>O</v>
      </c>
      <c r="AE5" s="15" t="str">
        <f>[1]Junho!$I$34</f>
        <v>O</v>
      </c>
      <c r="AF5" s="100" t="str">
        <f>[1]Junho!$I$35</f>
        <v>O</v>
      </c>
      <c r="AG5" s="10"/>
    </row>
    <row r="6" spans="1:33" s="1" customFormat="1" ht="11.25" customHeight="1" x14ac:dyDescent="0.2">
      <c r="A6" s="85" t="s">
        <v>0</v>
      </c>
      <c r="B6" s="14" t="str">
        <f>[2]Junho!$I$5</f>
        <v>SO</v>
      </c>
      <c r="C6" s="14" t="str">
        <f>[2]Junho!$I$6</f>
        <v>SO</v>
      </c>
      <c r="D6" s="14" t="str">
        <f>[2]Junho!$I$7</f>
        <v>SO</v>
      </c>
      <c r="E6" s="14" t="str">
        <f>[2]Junho!$I$8</f>
        <v>SO</v>
      </c>
      <c r="F6" s="14" t="str">
        <f>[2]Junho!$I$9</f>
        <v>SO</v>
      </c>
      <c r="G6" s="14" t="str">
        <f>[2]Junho!$I$10</f>
        <v>SO</v>
      </c>
      <c r="H6" s="14" t="str">
        <f>[2]Junho!$I$11</f>
        <v>SO</v>
      </c>
      <c r="I6" s="14" t="str">
        <f>[2]Junho!$I$12</f>
        <v>SO</v>
      </c>
      <c r="J6" s="14" t="str">
        <f>[2]Junho!$I$13</f>
        <v>SO</v>
      </c>
      <c r="K6" s="14" t="str">
        <f>[2]Junho!$I$14</f>
        <v>SO</v>
      </c>
      <c r="L6" s="14" t="str">
        <f>[2]Junho!$I$15</f>
        <v>SO</v>
      </c>
      <c r="M6" s="14" t="str">
        <f>[2]Junho!$I$16</f>
        <v>SO</v>
      </c>
      <c r="N6" s="14" t="str">
        <f>[2]Junho!$I$17</f>
        <v>SO</v>
      </c>
      <c r="O6" s="14" t="str">
        <f>[2]Junho!$I$18</f>
        <v>SO</v>
      </c>
      <c r="P6" s="14" t="str">
        <f>[2]Junho!$I$19</f>
        <v>SO</v>
      </c>
      <c r="Q6" s="14" t="str">
        <f>[2]Junho!$I$20</f>
        <v>SO</v>
      </c>
      <c r="R6" s="14" t="str">
        <f>[2]Junho!$I$21</f>
        <v>SO</v>
      </c>
      <c r="S6" s="14" t="str">
        <f>[2]Junho!$I$22</f>
        <v>SO</v>
      </c>
      <c r="T6" s="15" t="str">
        <f>[2]Junho!$I$23</f>
        <v>SO</v>
      </c>
      <c r="U6" s="15" t="str">
        <f>[2]Junho!$I$24</f>
        <v>SO</v>
      </c>
      <c r="V6" s="15" t="str">
        <f>[2]Junho!$I$25</f>
        <v>SO</v>
      </c>
      <c r="W6" s="15" t="str">
        <f>[2]Junho!$I$26</f>
        <v>SO</v>
      </c>
      <c r="X6" s="15" t="str">
        <f>[2]Junho!$I$27</f>
        <v>SO</v>
      </c>
      <c r="Y6" s="15" t="str">
        <f>[2]Junho!$I$28</f>
        <v>SO</v>
      </c>
      <c r="Z6" s="15" t="str">
        <f>[2]Junho!$I$29</f>
        <v>SO</v>
      </c>
      <c r="AA6" s="15" t="str">
        <f>[2]Junho!$I$30</f>
        <v>SO</v>
      </c>
      <c r="AB6" s="15" t="str">
        <f>[2]Junho!$I$31</f>
        <v>SO</v>
      </c>
      <c r="AC6" s="15" t="str">
        <f>[2]Junho!$I$32</f>
        <v>SO</v>
      </c>
      <c r="AD6" s="15" t="str">
        <f>[2]Junho!$I$33</f>
        <v>SO</v>
      </c>
      <c r="AE6" s="15" t="str">
        <f>[2]Junho!$I$34</f>
        <v>SO</v>
      </c>
      <c r="AF6" s="101" t="str">
        <f>[2]Junho!$I$35</f>
        <v>SO</v>
      </c>
      <c r="AG6" s="2"/>
    </row>
    <row r="7" spans="1:33" ht="12" customHeight="1" x14ac:dyDescent="0.2">
      <c r="A7" s="85" t="s">
        <v>1</v>
      </c>
      <c r="B7" s="14" t="str">
        <f>[3]Junho!$I$5</f>
        <v>SO</v>
      </c>
      <c r="C7" s="14" t="str">
        <f>[3]Junho!$I$6</f>
        <v>SE</v>
      </c>
      <c r="D7" s="14" t="str">
        <f>[3]Junho!$I$7</f>
        <v>SE</v>
      </c>
      <c r="E7" s="14" t="str">
        <f>[3]Junho!$I$8</f>
        <v>NO</v>
      </c>
      <c r="F7" s="14" t="str">
        <f>[3]Junho!$I$9</f>
        <v>NO</v>
      </c>
      <c r="G7" s="14" t="str">
        <f>[3]Junho!$I$10</f>
        <v>NO</v>
      </c>
      <c r="H7" s="14" t="str">
        <f>[3]Junho!$I$11</f>
        <v>N</v>
      </c>
      <c r="I7" s="14" t="str">
        <f>[3]Junho!$I$12</f>
        <v>NO</v>
      </c>
      <c r="J7" s="14" t="str">
        <f>[3]Junho!$I$13</f>
        <v>S</v>
      </c>
      <c r="K7" s="14" t="str">
        <f>[3]Junho!$I$14</f>
        <v>L</v>
      </c>
      <c r="L7" s="14" t="str">
        <f>[3]Junho!$I$15</f>
        <v>SE</v>
      </c>
      <c r="M7" s="14" t="str">
        <f>[3]Junho!$I$16</f>
        <v>SE</v>
      </c>
      <c r="N7" s="14" t="str">
        <f>[3]Junho!$I$17</f>
        <v>SE</v>
      </c>
      <c r="O7" s="14" t="str">
        <f>[3]Junho!$I$18</f>
        <v>L</v>
      </c>
      <c r="P7" s="14" t="str">
        <f>[3]Junho!$I$19</f>
        <v>SE</v>
      </c>
      <c r="Q7" s="14" t="str">
        <f>[3]Junho!$I$20</f>
        <v>NE</v>
      </c>
      <c r="R7" s="14" t="str">
        <f>[3]Junho!$I$21</f>
        <v>N</v>
      </c>
      <c r="S7" s="14" t="str">
        <f>[3]Junho!$I$22</f>
        <v>NO</v>
      </c>
      <c r="T7" s="15" t="str">
        <f>[3]Junho!$I$23</f>
        <v>*</v>
      </c>
      <c r="U7" s="15" t="str">
        <f>[3]Junho!$I$24</f>
        <v>SE</v>
      </c>
      <c r="V7" s="15" t="str">
        <f>[3]Junho!$I$25</f>
        <v>SE</v>
      </c>
      <c r="W7" s="15" t="str">
        <f>[3]Junho!$I$26</f>
        <v>L</v>
      </c>
      <c r="X7" s="15" t="str">
        <f>[3]Junho!$I$27</f>
        <v>L</v>
      </c>
      <c r="Y7" s="15" t="str">
        <f>[3]Junho!$I$28</f>
        <v>L</v>
      </c>
      <c r="Z7" s="15" t="str">
        <f>[3]Junho!$I$29</f>
        <v>NE</v>
      </c>
      <c r="AA7" s="15" t="str">
        <f>[3]Junho!$I$30</f>
        <v>NE</v>
      </c>
      <c r="AB7" s="15" t="str">
        <f>[3]Junho!$I$31</f>
        <v>NE</v>
      </c>
      <c r="AC7" s="15" t="str">
        <f>[3]Junho!$I$32</f>
        <v>SE</v>
      </c>
      <c r="AD7" s="15" t="str">
        <f>[3]Junho!$I$33</f>
        <v>S</v>
      </c>
      <c r="AE7" s="15" t="str">
        <f>[3]Junho!$I$34</f>
        <v>S</v>
      </c>
      <c r="AF7" s="101" t="str">
        <f>[3]Junho!$I$35</f>
        <v>SE</v>
      </c>
      <c r="AG7" s="2"/>
    </row>
    <row r="8" spans="1:33" ht="12" customHeight="1" x14ac:dyDescent="0.2">
      <c r="A8" s="85" t="s">
        <v>55</v>
      </c>
      <c r="B8" s="14" t="str">
        <f>[4]Junho!$I$5</f>
        <v>O</v>
      </c>
      <c r="C8" s="14" t="str">
        <f>[4]Junho!$I$6</f>
        <v>S</v>
      </c>
      <c r="D8" s="14" t="str">
        <f>[4]Junho!$I$7</f>
        <v>L</v>
      </c>
      <c r="E8" s="14" t="str">
        <f>[4]Junho!$I$8</f>
        <v>L</v>
      </c>
      <c r="F8" s="14" t="str">
        <f>[4]Junho!$I$9</f>
        <v>NO</v>
      </c>
      <c r="G8" s="14" t="str">
        <f>[4]Junho!$I$10</f>
        <v>NO</v>
      </c>
      <c r="H8" s="14" t="str">
        <f>[4]Junho!$I$11</f>
        <v>L</v>
      </c>
      <c r="I8" s="14" t="str">
        <f>[4]Junho!$I$12</f>
        <v>NO</v>
      </c>
      <c r="J8" s="14" t="str">
        <f>[4]Junho!$I$13</f>
        <v>SO</v>
      </c>
      <c r="K8" s="14" t="str">
        <f>[4]Junho!$I$14</f>
        <v>S</v>
      </c>
      <c r="L8" s="14" t="str">
        <f>[4]Junho!$I$15</f>
        <v>L</v>
      </c>
      <c r="M8" s="14" t="str">
        <f>[4]Junho!$I$16</f>
        <v>NE</v>
      </c>
      <c r="N8" s="14" t="str">
        <f>[4]Junho!$I$17</f>
        <v>L</v>
      </c>
      <c r="O8" s="14" t="str">
        <f>[4]Junho!$I$18</f>
        <v>L</v>
      </c>
      <c r="P8" s="14" t="str">
        <f>[4]Junho!$I$19</f>
        <v>L</v>
      </c>
      <c r="Q8" s="14" t="str">
        <f>[4]Junho!$I$20</f>
        <v>L</v>
      </c>
      <c r="R8" s="14" t="str">
        <f>[4]Junho!$I$21</f>
        <v>L</v>
      </c>
      <c r="S8" s="14" t="str">
        <f>[4]Junho!$I$22</f>
        <v>NE</v>
      </c>
      <c r="T8" s="15" t="str">
        <f>[4]Junho!$I$23</f>
        <v>SO</v>
      </c>
      <c r="U8" s="15" t="str">
        <f>[4]Junho!$I$24</f>
        <v>SO</v>
      </c>
      <c r="V8" s="15" t="str">
        <f>[4]Junho!$I$25</f>
        <v>L</v>
      </c>
      <c r="W8" s="15" t="str">
        <f>[4]Junho!$I$26</f>
        <v>L</v>
      </c>
      <c r="X8" s="15" t="str">
        <f>[4]Junho!$I$27</f>
        <v>L</v>
      </c>
      <c r="Y8" s="15" t="str">
        <f>[4]Junho!$I$28</f>
        <v>L</v>
      </c>
      <c r="Z8" s="15" t="str">
        <f>[4]Junho!$I$29</f>
        <v>L</v>
      </c>
      <c r="AA8" s="15" t="str">
        <f>[4]Junho!$I$30</f>
        <v>L</v>
      </c>
      <c r="AB8" s="15" t="str">
        <f>[4]Junho!$I$31</f>
        <v>L</v>
      </c>
      <c r="AC8" s="15" t="str">
        <f>[4]Junho!$I$32</f>
        <v>L</v>
      </c>
      <c r="AD8" s="15" t="str">
        <f>[4]Junho!$I$33</f>
        <v>L</v>
      </c>
      <c r="AE8" s="15" t="str">
        <f>[4]Junho!$I$34</f>
        <v>L</v>
      </c>
      <c r="AF8" s="101" t="str">
        <f>[4]Junho!$I$35</f>
        <v>L</v>
      </c>
      <c r="AG8" s="2"/>
    </row>
    <row r="9" spans="1:33" ht="11.25" customHeight="1" x14ac:dyDescent="0.2">
      <c r="A9" s="85" t="s">
        <v>48</v>
      </c>
      <c r="B9" s="16" t="str">
        <f>[5]Junho!$I$5</f>
        <v>SO</v>
      </c>
      <c r="C9" s="16" t="str">
        <f>[5]Junho!$I$6</f>
        <v>NE</v>
      </c>
      <c r="D9" s="16" t="str">
        <f>[5]Junho!$I$7</f>
        <v>NE</v>
      </c>
      <c r="E9" s="16" t="str">
        <f>[5]Junho!$I$8</f>
        <v>NE</v>
      </c>
      <c r="F9" s="16" t="str">
        <f>[5]Junho!$I$9</f>
        <v>NE</v>
      </c>
      <c r="G9" s="16" t="str">
        <f>[5]Junho!$I$10</f>
        <v>SO</v>
      </c>
      <c r="H9" s="16" t="str">
        <f>[5]Junho!$I$11</f>
        <v>N</v>
      </c>
      <c r="I9" s="16" t="str">
        <f>[5]Junho!$I$12</f>
        <v>N</v>
      </c>
      <c r="J9" s="16" t="str">
        <f>[5]Junho!$I$13</f>
        <v>S</v>
      </c>
      <c r="K9" s="16" t="str">
        <f>[5]Junho!$I$14</f>
        <v>NE</v>
      </c>
      <c r="L9" s="16" t="str">
        <f>[5]Junho!$I$15</f>
        <v>NE</v>
      </c>
      <c r="M9" s="16" t="str">
        <f>[5]Junho!$I$16</f>
        <v>N</v>
      </c>
      <c r="N9" s="16" t="str">
        <f>[5]Junho!$I$17</f>
        <v>NE</v>
      </c>
      <c r="O9" s="16" t="str">
        <f>[5]Junho!$I$18</f>
        <v>NE</v>
      </c>
      <c r="P9" s="16" t="str">
        <f>[5]Junho!$I$19</f>
        <v>NE</v>
      </c>
      <c r="Q9" s="16" t="str">
        <f>[5]Junho!$I$20</f>
        <v>NE</v>
      </c>
      <c r="R9" s="16" t="str">
        <f>[5]Junho!$I$21</f>
        <v>N</v>
      </c>
      <c r="S9" s="16" t="str">
        <f>[5]Junho!$I$22</f>
        <v>N</v>
      </c>
      <c r="T9" s="15" t="str">
        <f>[5]Junho!$I$23</f>
        <v>SO</v>
      </c>
      <c r="U9" s="15" t="str">
        <f>[5]Junho!$I$24</f>
        <v>SO</v>
      </c>
      <c r="V9" s="15" t="str">
        <f>[5]Junho!$I$25</f>
        <v>NE</v>
      </c>
      <c r="W9" s="15" t="str">
        <f>[5]Junho!$I$26</f>
        <v>NE</v>
      </c>
      <c r="X9" s="15" t="str">
        <f>[5]Junho!$I$27</f>
        <v>NE</v>
      </c>
      <c r="Y9" s="15" t="str">
        <f>[5]Junho!$I$28</f>
        <v>NE</v>
      </c>
      <c r="Z9" s="15" t="str">
        <f>[5]Junho!$I$29</f>
        <v>NE</v>
      </c>
      <c r="AA9" s="15" t="str">
        <f>[5]Junho!$I$30</f>
        <v>NE</v>
      </c>
      <c r="AB9" s="15" t="str">
        <f>[5]Junho!$I$31</f>
        <v>NE</v>
      </c>
      <c r="AC9" s="15" t="str">
        <f>[5]Junho!$I$32</f>
        <v>NE</v>
      </c>
      <c r="AD9" s="15" t="str">
        <f>[5]Junho!$I$33</f>
        <v>NE</v>
      </c>
      <c r="AE9" s="15" t="str">
        <f>[5]Junho!$I$34</f>
        <v>SO</v>
      </c>
      <c r="AF9" s="101" t="str">
        <f>[5]Junho!$I$35</f>
        <v>NE</v>
      </c>
      <c r="AG9" s="2"/>
    </row>
    <row r="10" spans="1:33" ht="12.75" customHeight="1" x14ac:dyDescent="0.2">
      <c r="A10" s="85" t="s">
        <v>2</v>
      </c>
      <c r="B10" s="16" t="str">
        <f>[6]Junho!$I$5</f>
        <v>N</v>
      </c>
      <c r="C10" s="16" t="str">
        <f>[6]Junho!$I$6</f>
        <v>SE</v>
      </c>
      <c r="D10" s="16" t="str">
        <f>[6]Junho!$I$7</f>
        <v>L</v>
      </c>
      <c r="E10" s="16" t="str">
        <f>[6]Junho!$I$8</f>
        <v>NE</v>
      </c>
      <c r="F10" s="16" t="str">
        <f>[6]Junho!$I$9</f>
        <v>N</v>
      </c>
      <c r="G10" s="16" t="str">
        <f>[6]Junho!$I$10</f>
        <v>N</v>
      </c>
      <c r="H10" s="16" t="str">
        <f>[6]Junho!$I$11</f>
        <v>L</v>
      </c>
      <c r="I10" s="16" t="str">
        <f>[6]Junho!$I$12</f>
        <v>N</v>
      </c>
      <c r="J10" s="16" t="str">
        <f>[6]Junho!$I$13</f>
        <v>N</v>
      </c>
      <c r="K10" s="16" t="str">
        <f>[6]Junho!$I$14</f>
        <v>SE</v>
      </c>
      <c r="L10" s="16" t="str">
        <f>[6]Junho!$I$15</f>
        <v>L</v>
      </c>
      <c r="M10" s="16" t="str">
        <f>[6]Junho!$I$16</f>
        <v>L</v>
      </c>
      <c r="N10" s="16" t="str">
        <f>[6]Junho!$I$17</f>
        <v>L</v>
      </c>
      <c r="O10" s="16" t="str">
        <f>[6]Junho!$I$18</f>
        <v>L</v>
      </c>
      <c r="P10" s="16" t="str">
        <f>[6]Junho!$I$19</f>
        <v>L</v>
      </c>
      <c r="Q10" s="16" t="str">
        <f>[6]Junho!$I$20</f>
        <v>L</v>
      </c>
      <c r="R10" s="16" t="str">
        <f>[6]Junho!$I$21</f>
        <v>NE</v>
      </c>
      <c r="S10" s="16" t="str">
        <f>[6]Junho!$I$22</f>
        <v>NE</v>
      </c>
      <c r="T10" s="15" t="str">
        <f>[6]Junho!$I$23</f>
        <v>N</v>
      </c>
      <c r="U10" s="15" t="str">
        <f>[6]Junho!$I$24</f>
        <v>N</v>
      </c>
      <c r="V10" s="16" t="str">
        <f>[6]Junho!$I$25</f>
        <v>L</v>
      </c>
      <c r="W10" s="15" t="str">
        <f>[6]Junho!$I$26</f>
        <v>L</v>
      </c>
      <c r="X10" s="15" t="str">
        <f>[6]Junho!$I$27</f>
        <v>L</v>
      </c>
      <c r="Y10" s="15" t="str">
        <f>[6]Junho!$I$28</f>
        <v>L</v>
      </c>
      <c r="Z10" s="15" t="str">
        <f>[6]Junho!$I$29</f>
        <v>L</v>
      </c>
      <c r="AA10" s="15" t="str">
        <f>[6]Junho!$I$30</f>
        <v>L</v>
      </c>
      <c r="AB10" s="15" t="str">
        <f>[6]Junho!$I$31</f>
        <v>L</v>
      </c>
      <c r="AC10" s="15" t="str">
        <f>[6]Junho!$I$32</f>
        <v>L</v>
      </c>
      <c r="AD10" s="15" t="str">
        <f>[6]Junho!$I$33</f>
        <v>L</v>
      </c>
      <c r="AE10" s="15" t="str">
        <f>[6]Junho!$I$34</f>
        <v>L</v>
      </c>
      <c r="AF10" s="101" t="str">
        <f>[6]Junho!$I$35</f>
        <v>L</v>
      </c>
      <c r="AG10" s="2"/>
    </row>
    <row r="11" spans="1:33" ht="11.25" customHeight="1" x14ac:dyDescent="0.2">
      <c r="A11" s="85" t="s">
        <v>3</v>
      </c>
      <c r="B11" s="16" t="str">
        <f>[7]Junho!$I$5</f>
        <v>O</v>
      </c>
      <c r="C11" s="16" t="str">
        <f>[7]Junho!$I$6</f>
        <v>L</v>
      </c>
      <c r="D11" s="16" t="str">
        <f>[7]Junho!$I$7</f>
        <v>L</v>
      </c>
      <c r="E11" s="16" t="str">
        <f>[7]Junho!$I$8</f>
        <v>L</v>
      </c>
      <c r="F11" s="16" t="str">
        <f>[7]Junho!$I$9</f>
        <v>NO</v>
      </c>
      <c r="G11" s="16" t="str">
        <f>[7]Junho!$I$10</f>
        <v>O</v>
      </c>
      <c r="H11" s="16" t="str">
        <f>[7]Junho!$I$11</f>
        <v>O</v>
      </c>
      <c r="I11" s="16" t="str">
        <f>[7]Junho!$I$12</f>
        <v>NO</v>
      </c>
      <c r="J11" s="16" t="str">
        <f>[7]Junho!$I$13</f>
        <v>SO</v>
      </c>
      <c r="K11" s="16" t="str">
        <f>[7]Junho!$I$14</f>
        <v>SE</v>
      </c>
      <c r="L11" s="16" t="str">
        <f>[7]Junho!$I$15</f>
        <v>O</v>
      </c>
      <c r="M11" s="16" t="str">
        <f>[7]Junho!$I$16</f>
        <v>SE</v>
      </c>
      <c r="N11" s="16" t="str">
        <f>[7]Junho!$I$17</f>
        <v>SO</v>
      </c>
      <c r="O11" s="16" t="str">
        <f>[7]Junho!$I$18</f>
        <v>L</v>
      </c>
      <c r="P11" s="16" t="str">
        <f>[7]Junho!$I$19</f>
        <v>L</v>
      </c>
      <c r="Q11" s="16" t="str">
        <f>[7]Junho!$I$20</f>
        <v>SE</v>
      </c>
      <c r="R11" s="16" t="str">
        <f>[7]Junho!$I$21</f>
        <v>O</v>
      </c>
      <c r="S11" s="16" t="str">
        <f>[7]Junho!$I$22</f>
        <v>SO</v>
      </c>
      <c r="T11" s="15" t="str">
        <f>[7]Junho!$I$23</f>
        <v>SO</v>
      </c>
      <c r="U11" s="15" t="str">
        <f>[7]Junho!$I$24</f>
        <v>SO</v>
      </c>
      <c r="V11" s="15" t="str">
        <f>[7]Junho!$I$25</f>
        <v>L</v>
      </c>
      <c r="W11" s="15" t="str">
        <f>[7]Junho!$I$26</f>
        <v>L</v>
      </c>
      <c r="X11" s="15" t="str">
        <f>[7]Junho!$I$27</f>
        <v>L</v>
      </c>
      <c r="Y11" s="15" t="str">
        <f>[7]Junho!$I$28</f>
        <v>L</v>
      </c>
      <c r="Z11" s="15" t="str">
        <f>[7]Junho!$I$29</f>
        <v>L</v>
      </c>
      <c r="AA11" s="15" t="str">
        <f>[7]Junho!$I$30</f>
        <v>L</v>
      </c>
      <c r="AB11" s="15" t="str">
        <f>[7]Junho!$I$31</f>
        <v>L</v>
      </c>
      <c r="AC11" s="15" t="str">
        <f>[7]Junho!$I$32</f>
        <v>L</v>
      </c>
      <c r="AD11" s="15" t="str">
        <f>[7]Junho!$I$33</f>
        <v>L</v>
      </c>
      <c r="AE11" s="15" t="str">
        <f>[7]Junho!$I$34</f>
        <v>SE</v>
      </c>
      <c r="AF11" s="101" t="str">
        <f>[7]Junho!$I$35</f>
        <v>L</v>
      </c>
      <c r="AG11" s="2"/>
    </row>
    <row r="12" spans="1:33" ht="10.5" customHeight="1" x14ac:dyDescent="0.2">
      <c r="A12" s="85" t="s">
        <v>4</v>
      </c>
      <c r="B12" s="16" t="str">
        <f>[8]Junho!$I$5</f>
        <v>SE</v>
      </c>
      <c r="C12" s="16" t="str">
        <f>[8]Junho!$I$6</f>
        <v>O</v>
      </c>
      <c r="D12" s="16" t="str">
        <f>[8]Junho!$I$7</f>
        <v>O</v>
      </c>
      <c r="E12" s="16" t="str">
        <f>[8]Junho!$I$8</f>
        <v>O</v>
      </c>
      <c r="F12" s="16" t="str">
        <f>[8]Junho!$I$9</f>
        <v>S</v>
      </c>
      <c r="G12" s="16" t="str">
        <f>[8]Junho!$I$10</f>
        <v>S</v>
      </c>
      <c r="H12" s="16" t="str">
        <f>[8]Junho!$I$11</f>
        <v>SO</v>
      </c>
      <c r="I12" s="16" t="str">
        <f>[8]Junho!$I$12</f>
        <v>S</v>
      </c>
      <c r="J12" s="16" t="str">
        <f>[8]Junho!$I$13</f>
        <v>NE</v>
      </c>
      <c r="K12" s="16" t="str">
        <f>[8]Junho!$I$14</f>
        <v>N</v>
      </c>
      <c r="L12" s="16" t="str">
        <f>[8]Junho!$I$15</f>
        <v>O</v>
      </c>
      <c r="M12" s="16" t="str">
        <f>[8]Junho!$I$16</f>
        <v>O</v>
      </c>
      <c r="N12" s="16" t="str">
        <f>[8]Junho!$I$17</f>
        <v>O</v>
      </c>
      <c r="O12" s="16" t="str">
        <f>[8]Junho!$I$18</f>
        <v>NO</v>
      </c>
      <c r="P12" s="16" t="str">
        <f>[8]Junho!$I$19</f>
        <v>NO</v>
      </c>
      <c r="Q12" s="16" t="str">
        <f>[8]Junho!$I$20</f>
        <v>NO</v>
      </c>
      <c r="R12" s="16" t="str">
        <f>[8]Junho!$I$21</f>
        <v>SO</v>
      </c>
      <c r="S12" s="16" t="str">
        <f>[8]Junho!$I$22</f>
        <v>S</v>
      </c>
      <c r="T12" s="15" t="str">
        <f>[8]Junho!$I$23</f>
        <v>SE</v>
      </c>
      <c r="U12" s="15" t="str">
        <f>[8]Junho!$I$24</f>
        <v>NE</v>
      </c>
      <c r="V12" s="15" t="str">
        <f>[8]Junho!$I$25</f>
        <v>NO</v>
      </c>
      <c r="W12" s="15" t="str">
        <f>[8]Junho!$I$26</f>
        <v>NO</v>
      </c>
      <c r="X12" s="15" t="str">
        <f>[8]Junho!$I$27</f>
        <v>O</v>
      </c>
      <c r="Y12" s="15" t="str">
        <f>[8]Junho!$I$28</f>
        <v>*</v>
      </c>
      <c r="Z12" s="15" t="str">
        <f>[8]Junho!$I$29</f>
        <v>*</v>
      </c>
      <c r="AA12" s="15" t="str">
        <f>[8]Junho!$I$30</f>
        <v>*</v>
      </c>
      <c r="AB12" s="15" t="str">
        <f>[8]Junho!$I$31</f>
        <v>*</v>
      </c>
      <c r="AC12" s="15" t="str">
        <f>[8]Junho!$I$32</f>
        <v>*</v>
      </c>
      <c r="AD12" s="15" t="str">
        <f>[8]Junho!$I$33</f>
        <v>*</v>
      </c>
      <c r="AE12" s="15" t="str">
        <f>[8]Junho!$I$34</f>
        <v>*</v>
      </c>
      <c r="AF12" s="101" t="str">
        <f>[8]Junho!$I$35</f>
        <v>O</v>
      </c>
      <c r="AG12" s="2"/>
    </row>
    <row r="13" spans="1:33" ht="10.5" customHeight="1" x14ac:dyDescent="0.2">
      <c r="A13" s="85" t="s">
        <v>5</v>
      </c>
      <c r="B13" s="15" t="str">
        <f>[9]Junho!$I$5</f>
        <v>SO</v>
      </c>
      <c r="C13" s="15" t="str">
        <f>[9]Junho!$I$6</f>
        <v>NE</v>
      </c>
      <c r="D13" s="15" t="str">
        <f>[9]Junho!$I$7</f>
        <v>L</v>
      </c>
      <c r="E13" s="15" t="str">
        <f>[9]Junho!$I$8</f>
        <v>L</v>
      </c>
      <c r="F13" s="15" t="str">
        <f>[9]Junho!$I$9</f>
        <v>NE</v>
      </c>
      <c r="G13" s="15" t="str">
        <f>[9]Junho!$I$10</f>
        <v>O</v>
      </c>
      <c r="H13" s="15" t="str">
        <f>[9]Junho!$I$11</f>
        <v>NE</v>
      </c>
      <c r="I13" s="15" t="str">
        <f>[9]Junho!$I$12</f>
        <v>NO</v>
      </c>
      <c r="J13" s="15" t="str">
        <f>[9]Junho!$I$13</f>
        <v>S</v>
      </c>
      <c r="K13" s="15" t="str">
        <f>[9]Junho!$I$14</f>
        <v>SE</v>
      </c>
      <c r="L13" s="15" t="str">
        <f>[9]Junho!$I$15</f>
        <v>SE</v>
      </c>
      <c r="M13" s="15" t="str">
        <f>[9]Junho!$I$16</f>
        <v>L</v>
      </c>
      <c r="N13" s="15" t="str">
        <f>[9]Junho!$I$17</f>
        <v>L</v>
      </c>
      <c r="O13" s="15" t="str">
        <f>[9]Junho!$I$18</f>
        <v>L</v>
      </c>
      <c r="P13" s="15" t="str">
        <f>[9]Junho!$I$19</f>
        <v>L</v>
      </c>
      <c r="Q13" s="15" t="str">
        <f>[9]Junho!$I$20</f>
        <v>L</v>
      </c>
      <c r="R13" s="15" t="str">
        <f>[9]Junho!$I$21</f>
        <v>L</v>
      </c>
      <c r="S13" s="15" t="str">
        <f>[9]Junho!$I$22</f>
        <v>L</v>
      </c>
      <c r="T13" s="15" t="str">
        <f>[9]Junho!$I$23</f>
        <v>SO</v>
      </c>
      <c r="U13" s="15" t="str">
        <f>[9]Junho!$I$24</f>
        <v>SO</v>
      </c>
      <c r="V13" s="15" t="str">
        <f>[9]Junho!$I$25</f>
        <v>L</v>
      </c>
      <c r="W13" s="15" t="str">
        <f>[9]Junho!$I$26</f>
        <v>L</v>
      </c>
      <c r="X13" s="15" t="str">
        <f>[9]Junho!$I$27</f>
        <v>L</v>
      </c>
      <c r="Y13" s="15" t="str">
        <f>[9]Junho!$I$28</f>
        <v>SE</v>
      </c>
      <c r="Z13" s="15" t="str">
        <f>[9]Junho!$I$29</f>
        <v>L</v>
      </c>
      <c r="AA13" s="15" t="str">
        <f>[9]Junho!$I$30</f>
        <v>L</v>
      </c>
      <c r="AB13" s="15" t="str">
        <f>[9]Junho!$I$31</f>
        <v>L</v>
      </c>
      <c r="AC13" s="15" t="str">
        <f>[9]Junho!$I$32</f>
        <v>SE</v>
      </c>
      <c r="AD13" s="15" t="str">
        <f>[9]Junho!$I$33</f>
        <v>SE</v>
      </c>
      <c r="AE13" s="15" t="str">
        <f>[9]Junho!$I$34</f>
        <v>NO</v>
      </c>
      <c r="AF13" s="101" t="str">
        <f>[9]Junho!$I$35</f>
        <v>L</v>
      </c>
      <c r="AG13" s="2"/>
    </row>
    <row r="14" spans="1:33" ht="12" customHeight="1" x14ac:dyDescent="0.2">
      <c r="A14" s="85" t="s">
        <v>50</v>
      </c>
      <c r="B14" s="15" t="str">
        <f>[10]Junho!$I$5</f>
        <v>O</v>
      </c>
      <c r="C14" s="15" t="str">
        <f>[10]Junho!$I$6</f>
        <v>NE</v>
      </c>
      <c r="D14" s="15" t="str">
        <f>[10]Junho!$I$7</f>
        <v>NE</v>
      </c>
      <c r="E14" s="15" t="str">
        <f>[10]Junho!$I$8</f>
        <v>NE</v>
      </c>
      <c r="F14" s="15" t="str">
        <f>[10]Junho!$I$9</f>
        <v>NE</v>
      </c>
      <c r="G14" s="15" t="str">
        <f>[10]Junho!$I$10</f>
        <v>NE</v>
      </c>
      <c r="H14" s="15" t="str">
        <f>[10]Junho!$I$11</f>
        <v>NE</v>
      </c>
      <c r="I14" s="15" t="str">
        <f>[10]Junho!$I$12</f>
        <v>N</v>
      </c>
      <c r="J14" s="15" t="str">
        <f>[10]Junho!$I$13</f>
        <v>NE</v>
      </c>
      <c r="K14" s="15" t="str">
        <f>[10]Junho!$I$14</f>
        <v>SE</v>
      </c>
      <c r="L14" s="15" t="str">
        <f>[10]Junho!$I$15</f>
        <v>NE</v>
      </c>
      <c r="M14" s="15" t="str">
        <f>[10]Junho!$I$16</f>
        <v>NE</v>
      </c>
      <c r="N14" s="15" t="str">
        <f>[10]Junho!$I$17</f>
        <v>NE</v>
      </c>
      <c r="O14" s="15" t="str">
        <f>[10]Junho!$I$18</f>
        <v>L</v>
      </c>
      <c r="P14" s="15" t="str">
        <f>[10]Junho!$I$19</f>
        <v>L</v>
      </c>
      <c r="Q14" s="15" t="str">
        <f>[10]Junho!$I$20</f>
        <v>NE</v>
      </c>
      <c r="R14" s="15" t="str">
        <f>[10]Junho!$I$21</f>
        <v>NE</v>
      </c>
      <c r="S14" s="15" t="str">
        <f>[10]Junho!$I$22</f>
        <v>NE</v>
      </c>
      <c r="T14" s="15" t="str">
        <f>[10]Junho!$I$23</f>
        <v>NE</v>
      </c>
      <c r="U14" s="15" t="str">
        <f>[10]Junho!$I$24</f>
        <v>SO</v>
      </c>
      <c r="V14" s="15" t="str">
        <f>[10]Junho!$I$25</f>
        <v>L</v>
      </c>
      <c r="W14" s="15" t="str">
        <f>[10]Junho!$I$26</f>
        <v>L</v>
      </c>
      <c r="X14" s="15" t="str">
        <f>[10]Junho!$I$27</f>
        <v>NE</v>
      </c>
      <c r="Y14" s="15" t="str">
        <f>[10]Junho!$I$28</f>
        <v>L</v>
      </c>
      <c r="Z14" s="15" t="str">
        <f>[10]Junho!$I$29</f>
        <v>L</v>
      </c>
      <c r="AA14" s="15" t="str">
        <f>[10]Junho!$I$30</f>
        <v>NE</v>
      </c>
      <c r="AB14" s="15" t="str">
        <f>[10]Junho!$I$31</f>
        <v>NE</v>
      </c>
      <c r="AC14" s="15" t="str">
        <f>[10]Junho!$I$32</f>
        <v>L</v>
      </c>
      <c r="AD14" s="15" t="str">
        <f>[10]Junho!$I$33</f>
        <v>NE</v>
      </c>
      <c r="AE14" s="15" t="str">
        <f>[10]Junho!$I$34</f>
        <v>NE</v>
      </c>
      <c r="AF14" s="101" t="str">
        <f>[10]Junho!$I$35</f>
        <v>NE</v>
      </c>
      <c r="AG14" s="2"/>
    </row>
    <row r="15" spans="1:33" ht="9.75" customHeight="1" x14ac:dyDescent="0.2">
      <c r="A15" s="85" t="s">
        <v>6</v>
      </c>
      <c r="B15" s="15" t="str">
        <f>[11]Junho!$I$5</f>
        <v>SO</v>
      </c>
      <c r="C15" s="15" t="str">
        <f>[11]Junho!$I$6</f>
        <v>SE</v>
      </c>
      <c r="D15" s="15" t="str">
        <f>[11]Junho!$I$7</f>
        <v>L</v>
      </c>
      <c r="E15" s="15" t="str">
        <f>[11]Junho!$I$8</f>
        <v>L</v>
      </c>
      <c r="F15" s="15" t="str">
        <f>[11]Junho!$I$9</f>
        <v>NO</v>
      </c>
      <c r="G15" s="15" t="str">
        <f>[11]Junho!$I$10</f>
        <v>NO</v>
      </c>
      <c r="H15" s="15" t="str">
        <f>[11]Junho!$I$11</f>
        <v>L</v>
      </c>
      <c r="I15" s="15" t="str">
        <f>[11]Junho!$I$12</f>
        <v>NO</v>
      </c>
      <c r="J15" s="15" t="str">
        <f>[11]Junho!$I$13</f>
        <v>S</v>
      </c>
      <c r="K15" s="15" t="str">
        <f>[11]Junho!$I$14</f>
        <v>SE</v>
      </c>
      <c r="L15" s="15" t="str">
        <f>[11]Junho!$I$15</f>
        <v>SE</v>
      </c>
      <c r="M15" s="15" t="str">
        <f>[11]Junho!$I$16</f>
        <v>L</v>
      </c>
      <c r="N15" s="15" t="str">
        <f>[11]Junho!$I$17</f>
        <v>SE</v>
      </c>
      <c r="O15" s="15" t="str">
        <f>[11]Junho!$I$18</f>
        <v>SE</v>
      </c>
      <c r="P15" s="15" t="str">
        <f>[11]Junho!$I$19</f>
        <v>SE</v>
      </c>
      <c r="Q15" s="15" t="str">
        <f>[11]Junho!$I$20</f>
        <v>SE</v>
      </c>
      <c r="R15" s="15" t="str">
        <f>[11]Junho!$I$21</f>
        <v>SE</v>
      </c>
      <c r="S15" s="15" t="str">
        <f>[11]Junho!$I$22</f>
        <v>SE</v>
      </c>
      <c r="T15" s="15" t="str">
        <f>[11]Junho!$I$23</f>
        <v>O</v>
      </c>
      <c r="U15" s="15" t="str">
        <f>[11]Junho!$I$24</f>
        <v>NO</v>
      </c>
      <c r="V15" s="15" t="str">
        <f>[11]Junho!$I$25</f>
        <v>SE</v>
      </c>
      <c r="W15" s="15" t="str">
        <f>[11]Junho!$I$26</f>
        <v>SE</v>
      </c>
      <c r="X15" s="15" t="str">
        <f>[11]Junho!$I$27</f>
        <v>SE</v>
      </c>
      <c r="Y15" s="15" t="str">
        <f>[11]Junho!$I$28</f>
        <v>SE</v>
      </c>
      <c r="Z15" s="15" t="str">
        <f>[11]Junho!$I$29</f>
        <v>SE</v>
      </c>
      <c r="AA15" s="15" t="str">
        <f>[11]Junho!$I$30</f>
        <v>SE</v>
      </c>
      <c r="AB15" s="15" t="str">
        <f>[11]Junho!$I$31</f>
        <v>SE</v>
      </c>
      <c r="AC15" s="15" t="str">
        <f>[11]Junho!$I$32</f>
        <v>SE</v>
      </c>
      <c r="AD15" s="15" t="str">
        <f>[11]Junho!$I$33</f>
        <v>SE</v>
      </c>
      <c r="AE15" s="15" t="str">
        <f>[11]Junho!$I$34</f>
        <v>SE</v>
      </c>
      <c r="AF15" s="101" t="str">
        <f>[11]Junho!$I$35</f>
        <v>SE</v>
      </c>
      <c r="AG15" s="2"/>
    </row>
    <row r="16" spans="1:33" ht="10.5" customHeight="1" x14ac:dyDescent="0.2">
      <c r="A16" s="85" t="s">
        <v>7</v>
      </c>
      <c r="B16" s="16" t="str">
        <f>[12]Junho!$I$5</f>
        <v>N</v>
      </c>
      <c r="C16" s="16" t="str">
        <f>[12]Junho!$I$6</f>
        <v>N</v>
      </c>
      <c r="D16" s="16" t="str">
        <f>[12]Junho!$I$7</f>
        <v>N</v>
      </c>
      <c r="E16" s="16" t="str">
        <f>[12]Junho!$I$8</f>
        <v>N</v>
      </c>
      <c r="F16" s="16" t="str">
        <f>[12]Junho!$I$9</f>
        <v>N</v>
      </c>
      <c r="G16" s="16" t="str">
        <f>[12]Junho!$I$10</f>
        <v>N</v>
      </c>
      <c r="H16" s="16" t="str">
        <f>[12]Junho!$I$11</f>
        <v>N</v>
      </c>
      <c r="I16" s="16" t="str">
        <f>[12]Junho!$I$12</f>
        <v>N</v>
      </c>
      <c r="J16" s="16" t="str">
        <f>[12]Junho!$I$13</f>
        <v>N</v>
      </c>
      <c r="K16" s="16" t="str">
        <f>[12]Junho!$I$14</f>
        <v>N</v>
      </c>
      <c r="L16" s="16" t="str">
        <f>[12]Junho!$I$15</f>
        <v>N</v>
      </c>
      <c r="M16" s="16" t="str">
        <f>[12]Junho!$I$16</f>
        <v>N</v>
      </c>
      <c r="N16" s="16" t="str">
        <f>[12]Junho!$I$17</f>
        <v>N</v>
      </c>
      <c r="O16" s="16" t="str">
        <f>[12]Junho!$I$18</f>
        <v>N</v>
      </c>
      <c r="P16" s="16" t="str">
        <f>[12]Junho!$I$19</f>
        <v>N</v>
      </c>
      <c r="Q16" s="16" t="str">
        <f>[12]Junho!$I$20</f>
        <v>N</v>
      </c>
      <c r="R16" s="16" t="str">
        <f>[12]Junho!$I$21</f>
        <v>N</v>
      </c>
      <c r="S16" s="16" t="str">
        <f>[12]Junho!$I$22</f>
        <v>N</v>
      </c>
      <c r="T16" s="15" t="str">
        <f>[12]Junho!$I$23</f>
        <v>N</v>
      </c>
      <c r="U16" s="15" t="str">
        <f>[12]Junho!$I$24</f>
        <v>N</v>
      </c>
      <c r="V16" s="15" t="str">
        <f>[12]Junho!$I$25</f>
        <v>N</v>
      </c>
      <c r="W16" s="15" t="str">
        <f>[12]Junho!$I$26</f>
        <v>N</v>
      </c>
      <c r="X16" s="15" t="str">
        <f>[12]Junho!$I$27</f>
        <v>N</v>
      </c>
      <c r="Y16" s="15" t="str">
        <f>[12]Junho!$I$28</f>
        <v>N</v>
      </c>
      <c r="Z16" s="15" t="str">
        <f>[12]Junho!$I$29</f>
        <v>N</v>
      </c>
      <c r="AA16" s="15" t="str">
        <f>[12]Junho!$I$30</f>
        <v>N</v>
      </c>
      <c r="AB16" s="15" t="str">
        <f>[12]Junho!$I$31</f>
        <v>N</v>
      </c>
      <c r="AC16" s="15" t="str">
        <f>[12]Junho!$I$32</f>
        <v>N</v>
      </c>
      <c r="AD16" s="15" t="str">
        <f>[12]Junho!$I$33</f>
        <v>N</v>
      </c>
      <c r="AE16" s="15" t="str">
        <f>[12]Junho!$I$34</f>
        <v>N</v>
      </c>
      <c r="AF16" s="101" t="str">
        <f>[12]Junho!$I$35</f>
        <v>N</v>
      </c>
      <c r="AG16" s="2"/>
    </row>
    <row r="17" spans="1:37" ht="11.25" customHeight="1" x14ac:dyDescent="0.2">
      <c r="A17" s="85" t="s">
        <v>8</v>
      </c>
      <c r="B17" s="16" t="str">
        <f>[13]Junho!$I$5</f>
        <v>SO</v>
      </c>
      <c r="C17" s="16" t="str">
        <f>[13]Junho!$I$6</f>
        <v>S</v>
      </c>
      <c r="D17" s="16" t="str">
        <f>[13]Junho!$I$7</f>
        <v>NE</v>
      </c>
      <c r="E17" s="16" t="str">
        <f>[13]Junho!$I$8</f>
        <v>N</v>
      </c>
      <c r="F17" s="16" t="str">
        <f>[13]Junho!$I$9</f>
        <v>O</v>
      </c>
      <c r="G17" s="16" t="str">
        <f>[13]Junho!$I$10</f>
        <v>N</v>
      </c>
      <c r="H17" s="16" t="str">
        <f>[13]Junho!$I$11</f>
        <v>N</v>
      </c>
      <c r="I17" s="16" t="str">
        <f>[13]Junho!$I$12</f>
        <v>N</v>
      </c>
      <c r="J17" s="16" t="str">
        <f>[13]Junho!$I$13</f>
        <v>SO</v>
      </c>
      <c r="K17" s="16" t="str">
        <f>[13]Junho!$I$14</f>
        <v>L</v>
      </c>
      <c r="L17" s="16" t="str">
        <f>[13]Junho!$I$15</f>
        <v>NE</v>
      </c>
      <c r="M17" s="16" t="str">
        <f>[13]Junho!$I$16</f>
        <v>SE</v>
      </c>
      <c r="N17" s="16" t="str">
        <f>[13]Junho!$I$17</f>
        <v>NE</v>
      </c>
      <c r="O17" s="16" t="str">
        <f>[13]Junho!$I$18</f>
        <v>NE</v>
      </c>
      <c r="P17" s="16" t="str">
        <f>[13]Junho!$I$19</f>
        <v>NE</v>
      </c>
      <c r="Q17" s="15" t="str">
        <f>[13]Junho!$I$20</f>
        <v>NE</v>
      </c>
      <c r="R17" s="15" t="str">
        <f>[13]Junho!$I$21</f>
        <v>NE</v>
      </c>
      <c r="S17" s="15" t="str">
        <f>[13]Junho!$I$22</f>
        <v>N</v>
      </c>
      <c r="T17" s="15" t="str">
        <f>[13]Junho!$I$23</f>
        <v>S</v>
      </c>
      <c r="U17" s="15" t="str">
        <f>[13]Junho!$I$24</f>
        <v>S</v>
      </c>
      <c r="V17" s="15" t="str">
        <f>[13]Junho!$I$25</f>
        <v>NE</v>
      </c>
      <c r="W17" s="15" t="str">
        <f>[13]Junho!$I$26</f>
        <v>NE</v>
      </c>
      <c r="X17" s="15" t="str">
        <f>[13]Junho!$I$27</f>
        <v>NE</v>
      </c>
      <c r="Y17" s="15" t="str">
        <f>[13]Junho!$I$28</f>
        <v>NE</v>
      </c>
      <c r="Z17" s="15" t="str">
        <f>[13]Junho!$I$29</f>
        <v>NE</v>
      </c>
      <c r="AA17" s="15" t="str">
        <f>[13]Junho!$I$30</f>
        <v>NE</v>
      </c>
      <c r="AB17" s="15" t="str">
        <f>[13]Junho!$I$31</f>
        <v>NE</v>
      </c>
      <c r="AC17" s="15" t="str">
        <f>[13]Junho!$I$32</f>
        <v>NE</v>
      </c>
      <c r="AD17" s="15" t="str">
        <f>[13]Junho!$I$33</f>
        <v>NE</v>
      </c>
      <c r="AE17" s="15" t="str">
        <f>[13]Junho!$I$34</f>
        <v>SE</v>
      </c>
      <c r="AF17" s="101" t="str">
        <f>[13]Junho!$I$35</f>
        <v>NE</v>
      </c>
      <c r="AG17" s="2"/>
      <c r="AI17" s="30" t="s">
        <v>54</v>
      </c>
    </row>
    <row r="18" spans="1:37" ht="11.25" customHeight="1" x14ac:dyDescent="0.2">
      <c r="A18" s="85" t="s">
        <v>9</v>
      </c>
      <c r="B18" s="16" t="str">
        <f>[14]Junho!$I$5</f>
        <v>O</v>
      </c>
      <c r="C18" s="16" t="str">
        <f>[14]Junho!$I$6</f>
        <v>S</v>
      </c>
      <c r="D18" s="16" t="str">
        <f>[14]Junho!$I$7</f>
        <v>L</v>
      </c>
      <c r="E18" s="16" t="str">
        <f>[14]Junho!$I$8</f>
        <v>L</v>
      </c>
      <c r="F18" s="16" t="str">
        <f>[14]Junho!$I$9</f>
        <v>NO</v>
      </c>
      <c r="G18" s="16" t="str">
        <f>[14]Junho!$I$10</f>
        <v>NO</v>
      </c>
      <c r="H18" s="16" t="str">
        <f>[14]Junho!$I$11</f>
        <v>NE</v>
      </c>
      <c r="I18" s="16" t="str">
        <f>[14]Junho!$I$12</f>
        <v>N</v>
      </c>
      <c r="J18" s="16" t="str">
        <f>[14]Junho!$I$13</f>
        <v>S</v>
      </c>
      <c r="K18" s="16" t="str">
        <f>[14]Junho!$I$14</f>
        <v>S</v>
      </c>
      <c r="L18" s="16" t="str">
        <f>[14]Junho!$I$15</f>
        <v>L</v>
      </c>
      <c r="M18" s="16" t="str">
        <f>[14]Junho!$I$16</f>
        <v>NE</v>
      </c>
      <c r="N18" s="16" t="str">
        <f>[14]Junho!$I$17</f>
        <v>L</v>
      </c>
      <c r="O18" s="16" t="str">
        <f>[14]Junho!$I$18</f>
        <v>L</v>
      </c>
      <c r="P18" s="16" t="str">
        <f>[14]Junho!$I$19</f>
        <v>L</v>
      </c>
      <c r="Q18" s="16" t="str">
        <f>[14]Junho!$I$20</f>
        <v>L</v>
      </c>
      <c r="R18" s="16" t="str">
        <f>[14]Junho!$I$21</f>
        <v>NE</v>
      </c>
      <c r="S18" s="16" t="str">
        <f>[14]Junho!$I$22</f>
        <v>NE</v>
      </c>
      <c r="T18" s="15" t="str">
        <f>[14]Junho!$I$23</f>
        <v>SO</v>
      </c>
      <c r="U18" s="15" t="str">
        <f>[14]Junho!$I$24</f>
        <v>S</v>
      </c>
      <c r="V18" s="15" t="str">
        <f>[14]Junho!$I$25</f>
        <v>L</v>
      </c>
      <c r="W18" s="15" t="str">
        <f>[14]Junho!$I$26</f>
        <v>NE</v>
      </c>
      <c r="X18" s="15" t="str">
        <f>[14]Junho!$I$27</f>
        <v>NE</v>
      </c>
      <c r="Y18" s="15" t="str">
        <f>[14]Junho!$I$28</f>
        <v>NE</v>
      </c>
      <c r="Z18" s="15" t="str">
        <f>[14]Junho!$I$29</f>
        <v>NE</v>
      </c>
      <c r="AA18" s="15" t="str">
        <f>[14]Junho!$I$30</f>
        <v>NE</v>
      </c>
      <c r="AB18" s="15" t="str">
        <f>[14]Junho!$I$31</f>
        <v>NE</v>
      </c>
      <c r="AC18" s="15" t="str">
        <f>[14]Junho!$I$32</f>
        <v>NE</v>
      </c>
      <c r="AD18" s="15" t="str">
        <f>[14]Junho!$I$33</f>
        <v>*</v>
      </c>
      <c r="AE18" s="15" t="str">
        <f>[14]Junho!$I$34</f>
        <v>*</v>
      </c>
      <c r="AF18" s="101" t="str">
        <f>[14]Junho!$I$35</f>
        <v>NE</v>
      </c>
      <c r="AG18" s="2"/>
      <c r="AH18" s="30" t="s">
        <v>54</v>
      </c>
    </row>
    <row r="19" spans="1:37" ht="12" customHeight="1" x14ac:dyDescent="0.2">
      <c r="A19" s="85" t="s">
        <v>49</v>
      </c>
      <c r="B19" s="16" t="str">
        <f>[15]Junho!$I$5</f>
        <v>O</v>
      </c>
      <c r="C19" s="16" t="str">
        <f>[15]Junho!$I$6</f>
        <v>SE</v>
      </c>
      <c r="D19" s="16" t="str">
        <f>[15]Junho!$I$7</f>
        <v>N</v>
      </c>
      <c r="E19" s="16" t="str">
        <f>[15]Junho!$I$8</f>
        <v>N</v>
      </c>
      <c r="F19" s="16" t="str">
        <f>[15]Junho!$I$9</f>
        <v>NO</v>
      </c>
      <c r="G19" s="16" t="str">
        <f>[15]Junho!$I$10</f>
        <v>SE</v>
      </c>
      <c r="H19" s="16" t="str">
        <f>[15]Junho!$I$11</f>
        <v>N</v>
      </c>
      <c r="I19" s="16" t="str">
        <f>[15]Junho!$I$12</f>
        <v>N</v>
      </c>
      <c r="J19" s="16" t="str">
        <f>[15]Junho!$I$13</f>
        <v>S</v>
      </c>
      <c r="K19" s="16" t="str">
        <f>[15]Junho!$I$14</f>
        <v>S</v>
      </c>
      <c r="L19" s="16" t="str">
        <f>[15]Junho!$I$15</f>
        <v>SE</v>
      </c>
      <c r="M19" s="16" t="str">
        <f>[15]Junho!$I$16</f>
        <v>SE</v>
      </c>
      <c r="N19" s="16" t="str">
        <f>[15]Junho!$I$17</f>
        <v>L</v>
      </c>
      <c r="O19" s="16" t="str">
        <f>[15]Junho!$I$18</f>
        <v>SE</v>
      </c>
      <c r="P19" s="16" t="str">
        <f>[15]Junho!$I$19</f>
        <v>SE</v>
      </c>
      <c r="Q19" s="16" t="str">
        <f>[15]Junho!$I$20</f>
        <v>NE</v>
      </c>
      <c r="R19" s="16" t="str">
        <f>[15]Junho!$I$21</f>
        <v>N</v>
      </c>
      <c r="S19" s="16" t="str">
        <f>[15]Junho!$I$22</f>
        <v>N</v>
      </c>
      <c r="T19" s="15" t="str">
        <f>[15]Junho!$I$23</f>
        <v>SO</v>
      </c>
      <c r="U19" s="15" t="str">
        <f>[15]Junho!$I$24</f>
        <v>S</v>
      </c>
      <c r="V19" s="15" t="str">
        <f>[15]Junho!$I$25</f>
        <v>SE</v>
      </c>
      <c r="W19" s="15" t="str">
        <f>[15]Junho!$I$26</f>
        <v>NE</v>
      </c>
      <c r="X19" s="15" t="str">
        <f>[15]Junho!$I$27</f>
        <v>SE</v>
      </c>
      <c r="Y19" s="15" t="str">
        <f>[15]Junho!$I$28</f>
        <v>NE</v>
      </c>
      <c r="Z19" s="15" t="str">
        <f>[15]Junho!$I$29</f>
        <v>NE</v>
      </c>
      <c r="AA19" s="15" t="str">
        <f>[15]Junho!$I$30</f>
        <v>NE</v>
      </c>
      <c r="AB19" s="15" t="str">
        <f>[15]Junho!$I$31</f>
        <v>SE</v>
      </c>
      <c r="AC19" s="15" t="str">
        <f>[15]Junho!$I$32</f>
        <v>NE</v>
      </c>
      <c r="AD19" s="15" t="str">
        <f>[15]Junho!$I$33</f>
        <v>S</v>
      </c>
      <c r="AE19" s="15" t="str">
        <f>[15]Junho!$I$34</f>
        <v>SE</v>
      </c>
      <c r="AF19" s="101" t="str">
        <f>[15]Junho!$I$35</f>
        <v>SE</v>
      </c>
      <c r="AG19" s="2"/>
    </row>
    <row r="20" spans="1:37" ht="11.25" customHeight="1" x14ac:dyDescent="0.2">
      <c r="A20" s="85" t="s">
        <v>10</v>
      </c>
      <c r="B20" s="14" t="str">
        <f>[16]Junho!$I$5</f>
        <v>L</v>
      </c>
      <c r="C20" s="14" t="str">
        <f>[16]Junho!$I$6</f>
        <v>N</v>
      </c>
      <c r="D20" s="14" t="str">
        <f>[16]Junho!$I$7</f>
        <v>O</v>
      </c>
      <c r="E20" s="14" t="str">
        <f>[16]Junho!$I$8</f>
        <v>SO</v>
      </c>
      <c r="F20" s="14" t="str">
        <f>[16]Junho!$I$9</f>
        <v>L</v>
      </c>
      <c r="G20" s="14" t="str">
        <f>[16]Junho!$I$10</f>
        <v>S</v>
      </c>
      <c r="H20" s="14" t="str">
        <f>[16]Junho!$I$11</f>
        <v>SO</v>
      </c>
      <c r="I20" s="14" t="str">
        <f>[16]Junho!$I$12</f>
        <v>SO</v>
      </c>
      <c r="J20" s="14" t="str">
        <f>[16]Junho!$I$13</f>
        <v>NE</v>
      </c>
      <c r="K20" s="14" t="str">
        <f>[16]Junho!$I$14</f>
        <v>NO</v>
      </c>
      <c r="L20" s="14" t="str">
        <f>[16]Junho!$I$15</f>
        <v>O</v>
      </c>
      <c r="M20" s="14" t="str">
        <f>[16]Junho!$I$16</f>
        <v>N</v>
      </c>
      <c r="N20" s="14" t="str">
        <f>[16]Junho!$I$17</f>
        <v>NO</v>
      </c>
      <c r="O20" s="14" t="str">
        <f>[16]Junho!$I$18</f>
        <v>O</v>
      </c>
      <c r="P20" s="14" t="str">
        <f>[16]Junho!$I$19</f>
        <v>O</v>
      </c>
      <c r="Q20" s="14" t="str">
        <f>[16]Junho!$I$20</f>
        <v>O</v>
      </c>
      <c r="R20" s="14" t="str">
        <f>[16]Junho!$I$21</f>
        <v>SO</v>
      </c>
      <c r="S20" s="14" t="str">
        <f>[16]Junho!$I$22</f>
        <v>SO</v>
      </c>
      <c r="T20" s="15" t="str">
        <f>[16]Junho!$I$23</f>
        <v>NE</v>
      </c>
      <c r="U20" s="15" t="str">
        <f>[16]Junho!$I$24</f>
        <v>NE</v>
      </c>
      <c r="V20" s="15" t="str">
        <f>[16]Junho!$I$25</f>
        <v>O</v>
      </c>
      <c r="W20" s="15" t="str">
        <f>[16]Junho!$I$26</f>
        <v>O</v>
      </c>
      <c r="X20" s="15" t="str">
        <f>[16]Junho!$I$27</f>
        <v>O</v>
      </c>
      <c r="Y20" s="15" t="str">
        <f>[16]Junho!$I$28</f>
        <v>O</v>
      </c>
      <c r="Z20" s="15" t="str">
        <f>[16]Junho!$I$29</f>
        <v>O</v>
      </c>
      <c r="AA20" s="15" t="str">
        <f>[16]Junho!$I$30</f>
        <v>O</v>
      </c>
      <c r="AB20" s="15" t="str">
        <f>[16]Junho!$I$31</f>
        <v>O</v>
      </c>
      <c r="AC20" s="15" t="str">
        <f>[16]Junho!$I$32</f>
        <v>O</v>
      </c>
      <c r="AD20" s="15" t="str">
        <f>[16]Junho!$I$33</f>
        <v>O</v>
      </c>
      <c r="AE20" s="15" t="str">
        <f>[16]Junho!$I$34</f>
        <v>L</v>
      </c>
      <c r="AF20" s="101" t="str">
        <f>[16]Junho!$I$35</f>
        <v>O</v>
      </c>
      <c r="AG20" s="2"/>
    </row>
    <row r="21" spans="1:37" ht="12.75" customHeight="1" x14ac:dyDescent="0.2">
      <c r="A21" s="85" t="s">
        <v>11</v>
      </c>
      <c r="B21" s="16" t="str">
        <f>[17]Junho!$I$5</f>
        <v>NE</v>
      </c>
      <c r="C21" s="16" t="str">
        <f>[17]Junho!$I$6</f>
        <v>NE</v>
      </c>
      <c r="D21" s="16" t="str">
        <f>[17]Junho!$I$7</f>
        <v>SO</v>
      </c>
      <c r="E21" s="16" t="str">
        <f>[17]Junho!$I$8</f>
        <v>NE</v>
      </c>
      <c r="F21" s="16" t="str">
        <f>[17]Junho!$I$9</f>
        <v>NE</v>
      </c>
      <c r="G21" s="16" t="str">
        <f>[17]Junho!$I$10</f>
        <v>NE</v>
      </c>
      <c r="H21" s="16" t="str">
        <f>[17]Junho!$I$11</f>
        <v>S</v>
      </c>
      <c r="I21" s="16" t="str">
        <f>[17]Junho!$I$12</f>
        <v>L</v>
      </c>
      <c r="J21" s="16" t="str">
        <f>[17]Junho!$I$13</f>
        <v>NO</v>
      </c>
      <c r="K21" s="16" t="str">
        <f>[17]Junho!$I$14</f>
        <v>NE</v>
      </c>
      <c r="L21" s="16" t="str">
        <f>[17]Junho!$I$15</f>
        <v>NE</v>
      </c>
      <c r="M21" s="16" t="str">
        <f>[17]Junho!$I$16</f>
        <v>SO</v>
      </c>
      <c r="N21" s="16" t="str">
        <f>[17]Junho!$I$17</f>
        <v>SO</v>
      </c>
      <c r="O21" s="16" t="str">
        <f>[17]Junho!$I$18</f>
        <v>SO</v>
      </c>
      <c r="P21" s="16" t="str">
        <f>[17]Junho!$I$19</f>
        <v>SO</v>
      </c>
      <c r="Q21" s="16" t="str">
        <f>[17]Junho!$I$20</f>
        <v>SO</v>
      </c>
      <c r="R21" s="16" t="str">
        <f>[17]Junho!$I$21</f>
        <v>L</v>
      </c>
      <c r="S21" s="16" t="str">
        <f>[17]Junho!$I$22</f>
        <v>NE</v>
      </c>
      <c r="T21" s="15" t="str">
        <f>[17]Junho!$I$23</f>
        <v>NE</v>
      </c>
      <c r="U21" s="15" t="str">
        <f>[17]Junho!$I$24</f>
        <v>SO</v>
      </c>
      <c r="V21" s="15" t="str">
        <f>[17]Junho!$I$25</f>
        <v>SO</v>
      </c>
      <c r="W21" s="15" t="str">
        <f>[17]Junho!$I$26</f>
        <v>SO</v>
      </c>
      <c r="X21" s="15" t="str">
        <f>[17]Junho!$I$27</f>
        <v>SO</v>
      </c>
      <c r="Y21" s="15" t="str">
        <f>[17]Junho!$I$28</f>
        <v>SO</v>
      </c>
      <c r="Z21" s="15" t="str">
        <f>[17]Junho!$I$29</f>
        <v>SO</v>
      </c>
      <c r="AA21" s="15" t="str">
        <f>[17]Junho!$I$30</f>
        <v>SO</v>
      </c>
      <c r="AB21" s="15" t="str">
        <f>[17]Junho!$I$31</f>
        <v>SO</v>
      </c>
      <c r="AC21" s="15" t="str">
        <f>[17]Junho!$I$32</f>
        <v>SO</v>
      </c>
      <c r="AD21" s="15" t="str">
        <f>[17]Junho!$I$33</f>
        <v>O</v>
      </c>
      <c r="AE21" s="15" t="str">
        <f>[17]Junho!$I$34</f>
        <v>NE</v>
      </c>
      <c r="AF21" s="101" t="str">
        <f>[17]Junho!$I$35</f>
        <v>SO</v>
      </c>
      <c r="AG21" s="2"/>
      <c r="AH21" s="30" t="s">
        <v>54</v>
      </c>
    </row>
    <row r="22" spans="1:37" ht="12.75" customHeight="1" x14ac:dyDescent="0.2">
      <c r="A22" s="85" t="s">
        <v>12</v>
      </c>
      <c r="B22" s="16" t="str">
        <f>[18]Junho!$I$5</f>
        <v>*</v>
      </c>
      <c r="C22" s="16" t="str">
        <f>[18]Junho!$I$6</f>
        <v>*</v>
      </c>
      <c r="D22" s="16" t="str">
        <f>[18]Junho!$I$7</f>
        <v>*</v>
      </c>
      <c r="E22" s="16" t="str">
        <f>[18]Junho!$I$8</f>
        <v>*</v>
      </c>
      <c r="F22" s="16" t="str">
        <f>[18]Junho!$I$9</f>
        <v>*</v>
      </c>
      <c r="G22" s="16" t="str">
        <f>[18]Junho!$I$10</f>
        <v>*</v>
      </c>
      <c r="H22" s="16" t="str">
        <f>[18]Junho!$I$11</f>
        <v>*</v>
      </c>
      <c r="I22" s="16" t="str">
        <f>[18]Junho!$I$12</f>
        <v>*</v>
      </c>
      <c r="J22" s="16" t="str">
        <f>[18]Junho!$I$13</f>
        <v>*</v>
      </c>
      <c r="K22" s="16" t="str">
        <f>[18]Junho!$I$14</f>
        <v>S</v>
      </c>
      <c r="L22" s="16" t="str">
        <f>[18]Junho!$I$15</f>
        <v>S</v>
      </c>
      <c r="M22" s="16" t="str">
        <f>[18]Junho!$I$16</f>
        <v>S</v>
      </c>
      <c r="N22" s="16" t="str">
        <f>[18]Junho!$I$17</f>
        <v>S</v>
      </c>
      <c r="O22" s="16" t="str">
        <f>[18]Junho!$I$18</f>
        <v>S</v>
      </c>
      <c r="P22" s="16" t="str">
        <f>[18]Junho!$I$19</f>
        <v>S</v>
      </c>
      <c r="Q22" s="16" t="str">
        <f>[18]Junho!$I$20</f>
        <v>S</v>
      </c>
      <c r="R22" s="16" t="str">
        <f>[18]Junho!$I$21</f>
        <v>O</v>
      </c>
      <c r="S22" s="16" t="str">
        <f>[18]Junho!$I$22</f>
        <v>N</v>
      </c>
      <c r="T22" s="16" t="str">
        <f>[18]Junho!$I$23</f>
        <v>S</v>
      </c>
      <c r="U22" s="16" t="str">
        <f>[18]Junho!$I$24</f>
        <v>S</v>
      </c>
      <c r="V22" s="16" t="str">
        <f>[18]Junho!$I$25</f>
        <v>S</v>
      </c>
      <c r="W22" s="16" t="str">
        <f>[18]Junho!$I$26</f>
        <v>SO</v>
      </c>
      <c r="X22" s="16" t="str">
        <f>[18]Junho!$I$27</f>
        <v>SE</v>
      </c>
      <c r="Y22" s="16" t="str">
        <f>[18]Junho!$I$28</f>
        <v>S</v>
      </c>
      <c r="Z22" s="16" t="str">
        <f>[18]Junho!$I$29</f>
        <v>S</v>
      </c>
      <c r="AA22" s="16" t="str">
        <f>[18]Junho!$I$30</f>
        <v>SE</v>
      </c>
      <c r="AB22" s="16" t="str">
        <f>[18]Junho!$I$31</f>
        <v>SE</v>
      </c>
      <c r="AC22" s="16" t="str">
        <f>[18]Junho!$I$32</f>
        <v>O</v>
      </c>
      <c r="AD22" s="16" t="str">
        <f>[18]Junho!$I$33</f>
        <v>S</v>
      </c>
      <c r="AE22" s="16" t="str">
        <f>[18]Junho!$I$34</f>
        <v>S</v>
      </c>
      <c r="AF22" s="101" t="str">
        <f>[18]Junho!$I$35</f>
        <v>S</v>
      </c>
      <c r="AG22" s="2"/>
    </row>
    <row r="23" spans="1:37" ht="12" customHeight="1" x14ac:dyDescent="0.2">
      <c r="A23" s="85" t="s">
        <v>13</v>
      </c>
      <c r="B23" s="15" t="str">
        <f>[19]Junho!$I$5</f>
        <v>S</v>
      </c>
      <c r="C23" s="15" t="str">
        <f>[19]Junho!$I$6</f>
        <v>S</v>
      </c>
      <c r="D23" s="15" t="str">
        <f>[19]Junho!$I$7</f>
        <v>NE</v>
      </c>
      <c r="E23" s="15" t="str">
        <f>[19]Junho!$I$8</f>
        <v>NE</v>
      </c>
      <c r="F23" s="15" t="str">
        <f>[19]Junho!$I$9</f>
        <v>NO</v>
      </c>
      <c r="G23" s="15" t="str">
        <f>[19]Junho!$I$10</f>
        <v>O</v>
      </c>
      <c r="H23" s="15" t="str">
        <f>[19]Junho!$I$11</f>
        <v>N</v>
      </c>
      <c r="I23" s="15" t="str">
        <f>[19]Junho!$I$12</f>
        <v>NO</v>
      </c>
      <c r="J23" s="15" t="str">
        <f>[19]Junho!$I$13</f>
        <v>S</v>
      </c>
      <c r="K23" s="15" t="str">
        <f>[19]Junho!$I$14</f>
        <v>S</v>
      </c>
      <c r="L23" s="15" t="str">
        <f>[19]Junho!$I$15</f>
        <v>N</v>
      </c>
      <c r="M23" s="15" t="str">
        <f>[19]Junho!$I$16</f>
        <v>SE</v>
      </c>
      <c r="N23" s="15" t="str">
        <f>[19]Junho!$I$17</f>
        <v>SE</v>
      </c>
      <c r="O23" s="15" t="str">
        <f>[19]Junho!$I$18</f>
        <v>L</v>
      </c>
      <c r="P23" s="15" t="str">
        <f>[19]Junho!$I$19</f>
        <v>NE</v>
      </c>
      <c r="Q23" s="15" t="str">
        <f>[19]Junho!$I$20</f>
        <v>NE</v>
      </c>
      <c r="R23" s="15" t="str">
        <f>[19]Junho!$I$21</f>
        <v>NO</v>
      </c>
      <c r="S23" s="15" t="str">
        <f>[19]Junho!$I$22</f>
        <v>NO</v>
      </c>
      <c r="T23" s="15" t="str">
        <f>[19]Junho!$I$23</f>
        <v>S</v>
      </c>
      <c r="U23" s="15" t="str">
        <f>[19]Junho!$I$24</f>
        <v>S</v>
      </c>
      <c r="V23" s="15" t="str">
        <f>[19]Junho!$I$25</f>
        <v>NE</v>
      </c>
      <c r="W23" s="15" t="str">
        <f>[19]Junho!$I$26</f>
        <v>NE</v>
      </c>
      <c r="X23" s="15" t="str">
        <f>[19]Junho!$I$27</f>
        <v>NE</v>
      </c>
      <c r="Y23" s="15" t="str">
        <f>[19]Junho!$I$28</f>
        <v>NE</v>
      </c>
      <c r="Z23" s="15" t="str">
        <f>[19]Junho!$I$29</f>
        <v>N</v>
      </c>
      <c r="AA23" s="15" t="str">
        <f>[19]Junho!$I$30</f>
        <v>NE</v>
      </c>
      <c r="AB23" s="15" t="str">
        <f>[19]Junho!$I$31</f>
        <v>N</v>
      </c>
      <c r="AC23" s="15" t="str">
        <f>[19]Junho!$I$32</f>
        <v>NE</v>
      </c>
      <c r="AD23" s="15" t="str">
        <f>[19]Junho!$I$33</f>
        <v>SE</v>
      </c>
      <c r="AE23" s="15" t="str">
        <f>[19]Junho!$I$34</f>
        <v>SE</v>
      </c>
      <c r="AF23" s="101" t="str">
        <f>[19]Junho!$I$35</f>
        <v>NE</v>
      </c>
      <c r="AG23" s="2"/>
    </row>
    <row r="24" spans="1:37" ht="11.25" customHeight="1" x14ac:dyDescent="0.2">
      <c r="A24" s="85" t="s">
        <v>14</v>
      </c>
      <c r="B24" s="16" t="str">
        <f>[20]Junho!$I$5</f>
        <v>SO</v>
      </c>
      <c r="C24" s="16" t="str">
        <f>[20]Junho!$I$6</f>
        <v>S</v>
      </c>
      <c r="D24" s="16" t="str">
        <f>[20]Junho!$I$7</f>
        <v>NE</v>
      </c>
      <c r="E24" s="16" t="str">
        <f>[20]Junho!$I$8</f>
        <v>NE</v>
      </c>
      <c r="F24" s="16" t="str">
        <f>[20]Junho!$I$9</f>
        <v>N</v>
      </c>
      <c r="G24" s="16" t="str">
        <f>[20]Junho!$I$10</f>
        <v>N</v>
      </c>
      <c r="H24" s="16" t="str">
        <f>[20]Junho!$I$11</f>
        <v>NE</v>
      </c>
      <c r="I24" s="16" t="str">
        <f>[20]Junho!$I$12</f>
        <v>NO</v>
      </c>
      <c r="J24" s="16" t="str">
        <f>[20]Junho!$I$13</f>
        <v>SO</v>
      </c>
      <c r="K24" s="16" t="str">
        <f>[20]Junho!$I$14</f>
        <v>SO</v>
      </c>
      <c r="L24" s="16" t="str">
        <f>[20]Junho!$I$15</f>
        <v>SO</v>
      </c>
      <c r="M24" s="16" t="str">
        <f>[20]Junho!$I$16</f>
        <v>SE</v>
      </c>
      <c r="N24" s="16" t="str">
        <f>[20]Junho!$I$17</f>
        <v>NE</v>
      </c>
      <c r="O24" s="16" t="str">
        <f>[20]Junho!$I$18</f>
        <v>SE</v>
      </c>
      <c r="P24" s="16" t="str">
        <f>[20]Junho!$I$19</f>
        <v>SE</v>
      </c>
      <c r="Q24" s="16" t="str">
        <f>[20]Junho!$I$20</f>
        <v>SE</v>
      </c>
      <c r="R24" s="16" t="str">
        <f>[20]Junho!$I$21</f>
        <v>NE</v>
      </c>
      <c r="S24" s="16" t="str">
        <f>[20]Junho!$I$22</f>
        <v>NE</v>
      </c>
      <c r="T24" s="16" t="str">
        <f>[20]Junho!$I$23</f>
        <v>NE</v>
      </c>
      <c r="U24" s="16" t="str">
        <f>[20]Junho!$I$24</f>
        <v>SO</v>
      </c>
      <c r="V24" s="16" t="str">
        <f>[20]Junho!$I$25</f>
        <v>SO</v>
      </c>
      <c r="W24" s="16" t="str">
        <f>[20]Junho!$I$26</f>
        <v>L</v>
      </c>
      <c r="X24" s="16" t="str">
        <f>[20]Junho!$I$27</f>
        <v>L</v>
      </c>
      <c r="Y24" s="16" t="str">
        <f>[20]Junho!$I$28</f>
        <v>L</v>
      </c>
      <c r="Z24" s="16" t="str">
        <f>[20]Junho!$I$29</f>
        <v>SE</v>
      </c>
      <c r="AA24" s="16" t="str">
        <f>[20]Junho!$I$30</f>
        <v>NE</v>
      </c>
      <c r="AB24" s="16" t="str">
        <f>[20]Junho!$I$31</f>
        <v>NE</v>
      </c>
      <c r="AC24" s="16" t="str">
        <f>[20]Junho!$I$32</f>
        <v>SE</v>
      </c>
      <c r="AD24" s="16" t="str">
        <f>[20]Junho!$I$33</f>
        <v>SE</v>
      </c>
      <c r="AE24" s="16" t="str">
        <f>[20]Junho!$I$34</f>
        <v>NE</v>
      </c>
      <c r="AF24" s="100" t="str">
        <f>[20]Junho!$I$35</f>
        <v>NE</v>
      </c>
      <c r="AG24" s="2"/>
      <c r="AI24" s="30" t="s">
        <v>54</v>
      </c>
    </row>
    <row r="25" spans="1:37" ht="12" customHeight="1" x14ac:dyDescent="0.2">
      <c r="A25" s="85" t="s">
        <v>15</v>
      </c>
      <c r="B25" s="16" t="str">
        <f>[21]Junho!$I$5</f>
        <v>O</v>
      </c>
      <c r="C25" s="16" t="str">
        <f>[21]Junho!$I$6</f>
        <v>NO</v>
      </c>
      <c r="D25" s="16" t="str">
        <f>[21]Junho!$I$7</f>
        <v>NO</v>
      </c>
      <c r="E25" s="16" t="str">
        <f>[21]Junho!$I$8</f>
        <v>NO</v>
      </c>
      <c r="F25" s="16" t="str">
        <f>[21]Junho!$I$9</f>
        <v>NO</v>
      </c>
      <c r="G25" s="16" t="str">
        <f>[21]Junho!$I$10</f>
        <v>O</v>
      </c>
      <c r="H25" s="16" t="str">
        <f>[21]Junho!$I$11</f>
        <v>NO</v>
      </c>
      <c r="I25" s="16" t="str">
        <f>[21]Junho!$I$12</f>
        <v>NO</v>
      </c>
      <c r="J25" s="16" t="str">
        <f>[21]Junho!$I$13</f>
        <v>SO</v>
      </c>
      <c r="K25" s="16" t="str">
        <f>[21]Junho!$I$14</f>
        <v>SO</v>
      </c>
      <c r="L25" s="16" t="str">
        <f>[21]Junho!$I$15</f>
        <v>NO</v>
      </c>
      <c r="M25" s="16" t="str">
        <f>[21]Junho!$I$16</f>
        <v>NO</v>
      </c>
      <c r="N25" s="16" t="str">
        <f>[21]Junho!$I$17</f>
        <v>NO</v>
      </c>
      <c r="O25" s="16" t="str">
        <f>[21]Junho!$I$18</f>
        <v>NO</v>
      </c>
      <c r="P25" s="16" t="str">
        <f>[21]Junho!$I$19</f>
        <v>NO</v>
      </c>
      <c r="Q25" s="16" t="str">
        <f>[21]Junho!$I$20</f>
        <v>NO</v>
      </c>
      <c r="R25" s="16" t="str">
        <f>[21]Junho!$I$21</f>
        <v>NO</v>
      </c>
      <c r="S25" s="16" t="str">
        <f>[21]Junho!$I$22</f>
        <v>NO</v>
      </c>
      <c r="T25" s="16" t="str">
        <f>[21]Junho!$I$23</f>
        <v>SO</v>
      </c>
      <c r="U25" s="16" t="str">
        <f>[21]Junho!$I$24</f>
        <v>S</v>
      </c>
      <c r="V25" s="16" t="str">
        <f>[21]Junho!$I$25</f>
        <v>NO</v>
      </c>
      <c r="W25" s="16" t="str">
        <f>[21]Junho!$I$26</f>
        <v>NO</v>
      </c>
      <c r="X25" s="16" t="str">
        <f>[21]Junho!$I$27</f>
        <v>NO</v>
      </c>
      <c r="Y25" s="16" t="str">
        <f>[21]Junho!$I$28</f>
        <v>NO</v>
      </c>
      <c r="Z25" s="16" t="str">
        <f>[21]Junho!$I$29</f>
        <v>NO</v>
      </c>
      <c r="AA25" s="16" t="str">
        <f>[21]Junho!$I$30</f>
        <v>NO</v>
      </c>
      <c r="AB25" s="16" t="str">
        <f>[21]Junho!$I$31</f>
        <v>NO</v>
      </c>
      <c r="AC25" s="16" t="str">
        <f>[21]Junho!$I$32</f>
        <v>NO</v>
      </c>
      <c r="AD25" s="16" t="str">
        <f>[21]Junho!$I$33</f>
        <v>NO</v>
      </c>
      <c r="AE25" s="16" t="str">
        <f>[21]Junho!$I$34</f>
        <v>NO</v>
      </c>
      <c r="AF25" s="100" t="str">
        <f>[21]Junho!$I$35</f>
        <v>NO</v>
      </c>
      <c r="AG25" s="2"/>
    </row>
    <row r="26" spans="1:37" ht="12.75" customHeight="1" x14ac:dyDescent="0.2">
      <c r="A26" s="85" t="s">
        <v>16</v>
      </c>
      <c r="B26" s="17" t="str">
        <f>[22]Junho!$I$5</f>
        <v>SO</v>
      </c>
      <c r="C26" s="17" t="str">
        <f>[22]Junho!$I$6</f>
        <v>SE</v>
      </c>
      <c r="D26" s="17" t="str">
        <f>[22]Junho!$I$7</f>
        <v>N</v>
      </c>
      <c r="E26" s="17" t="str">
        <f>[22]Junho!$I$8</f>
        <v>N</v>
      </c>
      <c r="F26" s="17" t="str">
        <f>[22]Junho!$I$9</f>
        <v>NO</v>
      </c>
      <c r="G26" s="17" t="str">
        <f>[22]Junho!$I$10</f>
        <v>SO</v>
      </c>
      <c r="H26" s="17" t="str">
        <f>[22]Junho!$I$11</f>
        <v>S</v>
      </c>
      <c r="I26" s="17" t="str">
        <f>[22]Junho!$I$12</f>
        <v>N</v>
      </c>
      <c r="J26" s="17" t="str">
        <f>[22]Junho!$I$13</f>
        <v>S</v>
      </c>
      <c r="K26" s="17" t="str">
        <f>[22]Junho!$I$14</f>
        <v>SE</v>
      </c>
      <c r="L26" s="17" t="str">
        <f>[22]Junho!$I$15</f>
        <v>NE</v>
      </c>
      <c r="M26" s="17" t="str">
        <f>[22]Junho!$I$16</f>
        <v>N</v>
      </c>
      <c r="N26" s="17" t="str">
        <f>[22]Junho!$I$17</f>
        <v>NE</v>
      </c>
      <c r="O26" s="17" t="str">
        <f>[22]Junho!$I$18</f>
        <v>SE</v>
      </c>
      <c r="P26" s="17" t="str">
        <f>[22]Junho!$I$19</f>
        <v>NE</v>
      </c>
      <c r="Q26" s="17" t="str">
        <f>[22]Junho!$I$20</f>
        <v>NE</v>
      </c>
      <c r="R26" s="17" t="str">
        <f>[22]Junho!$I$21</f>
        <v>N</v>
      </c>
      <c r="S26" s="17" t="str">
        <f>[22]Junho!$I$22</f>
        <v>NE</v>
      </c>
      <c r="T26" s="17" t="str">
        <f>[22]Junho!$I$23</f>
        <v>S</v>
      </c>
      <c r="U26" s="17" t="str">
        <f>[22]Junho!$I$24</f>
        <v>S</v>
      </c>
      <c r="V26" s="17" t="str">
        <f>[22]Junho!$I$25</f>
        <v>S</v>
      </c>
      <c r="W26" s="17" t="str">
        <f>[22]Junho!$I$26</f>
        <v>N</v>
      </c>
      <c r="X26" s="17" t="str">
        <f>[22]Junho!$I$27</f>
        <v>NE</v>
      </c>
      <c r="Y26" s="17" t="str">
        <f>[22]Junho!$I$28</f>
        <v>NE</v>
      </c>
      <c r="Z26" s="17" t="str">
        <f>[22]Junho!$I$29</f>
        <v>NE</v>
      </c>
      <c r="AA26" s="17" t="str">
        <f>[22]Junho!$I$30</f>
        <v>NE</v>
      </c>
      <c r="AB26" s="17" t="str">
        <f>[22]Junho!$I$31</f>
        <v>NE</v>
      </c>
      <c r="AC26" s="17" t="str">
        <f>[22]Junho!$I$32</f>
        <v>NO</v>
      </c>
      <c r="AD26" s="17" t="str">
        <f>[22]Junho!$I$33</f>
        <v>NO</v>
      </c>
      <c r="AE26" s="17" t="str">
        <f>[22]Junho!$I$34</f>
        <v>S</v>
      </c>
      <c r="AF26" s="102" t="str">
        <f>[22]Junho!$I$35</f>
        <v>NE</v>
      </c>
      <c r="AG26" s="2"/>
      <c r="AK26" s="30" t="s">
        <v>54</v>
      </c>
    </row>
    <row r="27" spans="1:37" ht="11.25" customHeight="1" x14ac:dyDescent="0.2">
      <c r="A27" s="85" t="s">
        <v>17</v>
      </c>
      <c r="B27" s="16" t="str">
        <f>[23]Junho!$I$5</f>
        <v>SO</v>
      </c>
      <c r="C27" s="16" t="str">
        <f>[23]Junho!$I$6</f>
        <v>SE</v>
      </c>
      <c r="D27" s="16" t="str">
        <f>[23]Junho!$I$7</f>
        <v>N</v>
      </c>
      <c r="E27" s="16" t="str">
        <f>[23]Junho!$I$8</f>
        <v>N</v>
      </c>
      <c r="F27" s="16" t="str">
        <f>[23]Junho!$I$9</f>
        <v>O</v>
      </c>
      <c r="G27" s="16" t="str">
        <f>[23]Junho!$I$10</f>
        <v>NO</v>
      </c>
      <c r="H27" s="16" t="str">
        <f>[23]Junho!$I$11</f>
        <v>NO</v>
      </c>
      <c r="I27" s="16" t="str">
        <f>[23]Junho!$I$12</f>
        <v>O</v>
      </c>
      <c r="J27" s="16" t="str">
        <f>[23]Junho!$I$13</f>
        <v>SE</v>
      </c>
      <c r="K27" s="16" t="str">
        <f>[23]Junho!$I$14</f>
        <v>L</v>
      </c>
      <c r="L27" s="16" t="str">
        <f>[23]Junho!$I$15</f>
        <v>NE</v>
      </c>
      <c r="M27" s="16" t="str">
        <f>[23]Junho!$I$16</f>
        <v>N</v>
      </c>
      <c r="N27" s="16" t="str">
        <f>[23]Junho!$I$17</f>
        <v>L</v>
      </c>
      <c r="O27" s="16" t="str">
        <f>[23]Junho!$I$18</f>
        <v>NE</v>
      </c>
      <c r="P27" s="16" t="str">
        <f>[23]Junho!$I$19</f>
        <v>NE</v>
      </c>
      <c r="Q27" s="16" t="str">
        <f>[23]Junho!$I$20</f>
        <v>N</v>
      </c>
      <c r="R27" s="16" t="str">
        <f>[23]Junho!$I$21</f>
        <v>N</v>
      </c>
      <c r="S27" s="16" t="str">
        <f>[23]Junho!$I$22</f>
        <v>O</v>
      </c>
      <c r="T27" s="16" t="str">
        <f>[23]Junho!$I$23</f>
        <v>SE</v>
      </c>
      <c r="U27" s="16" t="str">
        <f>[23]Junho!$I$24</f>
        <v>S</v>
      </c>
      <c r="V27" s="16" t="str">
        <f>[23]Junho!$I$25</f>
        <v>NE</v>
      </c>
      <c r="W27" s="16" t="str">
        <f>[23]Junho!$I$26</f>
        <v>N</v>
      </c>
      <c r="X27" s="16" t="str">
        <f>[23]Junho!$I$27</f>
        <v>N</v>
      </c>
      <c r="Y27" s="16" t="str">
        <f>[23]Junho!$I$28</f>
        <v>N</v>
      </c>
      <c r="Z27" s="16" t="str">
        <f>[23]Junho!$I$29</f>
        <v>N</v>
      </c>
      <c r="AA27" s="16" t="str">
        <f>[23]Junho!$I$30</f>
        <v>N</v>
      </c>
      <c r="AB27" s="16" t="str">
        <f>[23]Junho!$I$31</f>
        <v>N</v>
      </c>
      <c r="AC27" s="16" t="str">
        <f>[23]Junho!$I$32</f>
        <v>N</v>
      </c>
      <c r="AD27" s="16" t="str">
        <f>[23]Junho!$I$33</f>
        <v>N</v>
      </c>
      <c r="AE27" s="16" t="str">
        <f>[23]Junho!$I$34</f>
        <v>L</v>
      </c>
      <c r="AF27" s="100" t="str">
        <f>[23]Junho!$I$35</f>
        <v>N</v>
      </c>
      <c r="AG27" s="2"/>
    </row>
    <row r="28" spans="1:37" ht="12" customHeight="1" x14ac:dyDescent="0.2">
      <c r="A28" s="85" t="s">
        <v>18</v>
      </c>
      <c r="B28" s="16" t="str">
        <f>[24]Junho!$I$5</f>
        <v>SO</v>
      </c>
      <c r="C28" s="16" t="str">
        <f>[24]Junho!$I$6</f>
        <v>L</v>
      </c>
      <c r="D28" s="16" t="str">
        <f>[24]Junho!$I$7</f>
        <v>L</v>
      </c>
      <c r="E28" s="16" t="str">
        <f>[24]Junho!$I$8</f>
        <v>N</v>
      </c>
      <c r="F28" s="16" t="str">
        <f>[24]Junho!$I$9</f>
        <v>NO</v>
      </c>
      <c r="G28" s="16" t="str">
        <f>[24]Junho!$I$10</f>
        <v>NO</v>
      </c>
      <c r="H28" s="16" t="str">
        <f>[24]Junho!$I$11</f>
        <v>L</v>
      </c>
      <c r="I28" s="16" t="str">
        <f>[24]Junho!$I$12</f>
        <v>NO</v>
      </c>
      <c r="J28" s="16" t="str">
        <f>[24]Junho!$I$13</f>
        <v>S</v>
      </c>
      <c r="K28" s="16" t="str">
        <f>[24]Junho!$I$14</f>
        <v>L</v>
      </c>
      <c r="L28" s="16" t="str">
        <f>[24]Junho!$I$15</f>
        <v>L</v>
      </c>
      <c r="M28" s="16" t="str">
        <f>[24]Junho!$I$16</f>
        <v>O</v>
      </c>
      <c r="N28" s="16" t="str">
        <f>[24]Junho!$I$17</f>
        <v>L</v>
      </c>
      <c r="O28" s="16" t="str">
        <f>[24]Junho!$I$18</f>
        <v>L</v>
      </c>
      <c r="P28" s="16" t="str">
        <f>[24]Junho!$I$19</f>
        <v>L</v>
      </c>
      <c r="Q28" s="16" t="str">
        <f>[24]Junho!$I$20</f>
        <v>L</v>
      </c>
      <c r="R28" s="16" t="str">
        <f>[24]Junho!$I$21</f>
        <v>N</v>
      </c>
      <c r="S28" s="16" t="str">
        <f>[24]Junho!$I$22</f>
        <v>NO</v>
      </c>
      <c r="T28" s="16" t="str">
        <f>[24]Junho!$I$23</f>
        <v>SO</v>
      </c>
      <c r="U28" s="16" t="str">
        <f>[24]Junho!$I$24</f>
        <v>S</v>
      </c>
      <c r="V28" s="16" t="str">
        <f>[24]Junho!$I$25</f>
        <v>L</v>
      </c>
      <c r="W28" s="16" t="str">
        <f>[24]Junho!$I$26</f>
        <v>L</v>
      </c>
      <c r="X28" s="16" t="str">
        <f>[24]Junho!$I$27</f>
        <v>L</v>
      </c>
      <c r="Y28" s="16" t="str">
        <f>[24]Junho!$I$28</f>
        <v>L</v>
      </c>
      <c r="Z28" s="16" t="str">
        <f>[24]Junho!$I$29</f>
        <v>L</v>
      </c>
      <c r="AA28" s="16" t="str">
        <f>[24]Junho!$I$30</f>
        <v>NE</v>
      </c>
      <c r="AB28" s="16" t="str">
        <f>[24]Junho!$I$31</f>
        <v>NE</v>
      </c>
      <c r="AC28" s="16" t="str">
        <f>[24]Junho!$I$32</f>
        <v>*</v>
      </c>
      <c r="AD28" s="16" t="str">
        <f>[24]Junho!$I$33</f>
        <v>NE</v>
      </c>
      <c r="AE28" s="16" t="str">
        <f>[24]Junho!$I$34</f>
        <v>S</v>
      </c>
      <c r="AF28" s="100" t="str">
        <f>[24]Junho!$I$35</f>
        <v>L</v>
      </c>
      <c r="AG28" s="2"/>
    </row>
    <row r="29" spans="1:37" ht="12.75" customHeight="1" x14ac:dyDescent="0.2">
      <c r="A29" s="85" t="s">
        <v>19</v>
      </c>
      <c r="B29" s="16" t="str">
        <f>[25]Junho!$I$5</f>
        <v>O</v>
      </c>
      <c r="C29" s="16" t="str">
        <f>[25]Junho!$I$6</f>
        <v>L</v>
      </c>
      <c r="D29" s="16" t="str">
        <f>[25]Junho!$I$7</f>
        <v>NE</v>
      </c>
      <c r="E29" s="16" t="str">
        <f>[25]Junho!$I$8</f>
        <v>NE</v>
      </c>
      <c r="F29" s="16" t="str">
        <f>[25]Junho!$I$9</f>
        <v>NO</v>
      </c>
      <c r="G29" s="16" t="str">
        <f>[25]Junho!$I$10</f>
        <v>NO</v>
      </c>
      <c r="H29" s="16" t="str">
        <f>[25]Junho!$I$11</f>
        <v>N</v>
      </c>
      <c r="I29" s="16" t="str">
        <f>[25]Junho!$I$12</f>
        <v>N</v>
      </c>
      <c r="J29" s="16" t="str">
        <f>[25]Junho!$I$13</f>
        <v>SO</v>
      </c>
      <c r="K29" s="16" t="str">
        <f>[25]Junho!$I$14</f>
        <v>SE</v>
      </c>
      <c r="L29" s="16" t="str">
        <f>[25]Junho!$I$15</f>
        <v>NE</v>
      </c>
      <c r="M29" s="16" t="str">
        <f>[25]Junho!$I$16</f>
        <v>L</v>
      </c>
      <c r="N29" s="16" t="str">
        <f>[25]Junho!$I$17</f>
        <v>NE</v>
      </c>
      <c r="O29" s="16" t="str">
        <f>[25]Junho!$I$18</f>
        <v>NE</v>
      </c>
      <c r="P29" s="16" t="str">
        <f>[25]Junho!$I$19</f>
        <v>NE</v>
      </c>
      <c r="Q29" s="16" t="str">
        <f>[25]Junho!$I$20</f>
        <v>NE</v>
      </c>
      <c r="R29" s="16" t="str">
        <f>[25]Junho!$I$21</f>
        <v>NE</v>
      </c>
      <c r="S29" s="16" t="str">
        <f>[25]Junho!$I$22</f>
        <v>NE</v>
      </c>
      <c r="T29" s="16" t="str">
        <f>[25]Junho!$I$23</f>
        <v>S</v>
      </c>
      <c r="U29" s="16" t="str">
        <f>[25]Junho!$I$24</f>
        <v>S</v>
      </c>
      <c r="V29" s="16" t="str">
        <f>[25]Junho!$I$25</f>
        <v>NE</v>
      </c>
      <c r="W29" s="16" t="str">
        <f>[25]Junho!$I$26</f>
        <v>NE</v>
      </c>
      <c r="X29" s="16" t="str">
        <f>[25]Junho!$I$27</f>
        <v>NE</v>
      </c>
      <c r="Y29" s="16" t="str">
        <f>[25]Junho!$I$28</f>
        <v>L</v>
      </c>
      <c r="Z29" s="16" t="str">
        <f>[25]Junho!$I$29</f>
        <v>NE</v>
      </c>
      <c r="AA29" s="16" t="str">
        <f>[25]Junho!$I$30</f>
        <v>NE</v>
      </c>
      <c r="AB29" s="16" t="str">
        <f>[25]Junho!$I$31</f>
        <v>NE</v>
      </c>
      <c r="AC29" s="16" t="str">
        <f>[25]Junho!$I$32</f>
        <v>NE</v>
      </c>
      <c r="AD29" s="16" t="str">
        <f>[25]Junho!$I$33</f>
        <v>L</v>
      </c>
      <c r="AE29" s="16" t="str">
        <f>[25]Junho!$I$34</f>
        <v>NE</v>
      </c>
      <c r="AF29" s="100" t="str">
        <f>[25]Junho!$I$35</f>
        <v>NE</v>
      </c>
      <c r="AG29" s="2"/>
    </row>
    <row r="30" spans="1:37" ht="11.25" customHeight="1" x14ac:dyDescent="0.2">
      <c r="A30" s="85" t="s">
        <v>31</v>
      </c>
      <c r="B30" s="16" t="str">
        <f>[26]Junho!$I$5</f>
        <v>NO</v>
      </c>
      <c r="C30" s="16" t="str">
        <f>[26]Junho!$I$6</f>
        <v>SE</v>
      </c>
      <c r="D30" s="16" t="str">
        <f>[26]Junho!$I$7</f>
        <v>N</v>
      </c>
      <c r="E30" s="16" t="str">
        <f>[26]Junho!$I$8</f>
        <v>NO</v>
      </c>
      <c r="F30" s="16" t="str">
        <f>[26]Junho!$I$9</f>
        <v>NO</v>
      </c>
      <c r="G30" s="16" t="str">
        <f>[26]Junho!$I$10</f>
        <v>NO</v>
      </c>
      <c r="H30" s="16" t="str">
        <f>[26]Junho!$I$11</f>
        <v>N</v>
      </c>
      <c r="I30" s="16" t="str">
        <f>[26]Junho!$I$12</f>
        <v>NO</v>
      </c>
      <c r="J30" s="16" t="str">
        <f>[26]Junho!$I$13</f>
        <v>*</v>
      </c>
      <c r="K30" s="16" t="str">
        <f>[26]Junho!$I$14</f>
        <v>SE</v>
      </c>
      <c r="L30" s="16" t="str">
        <f>[26]Junho!$I$15</f>
        <v>SE</v>
      </c>
      <c r="M30" s="16" t="str">
        <f>[26]Junho!$I$16</f>
        <v>NO</v>
      </c>
      <c r="N30" s="16" t="str">
        <f>[26]Junho!$I$17</f>
        <v>O</v>
      </c>
      <c r="O30" s="16" t="str">
        <f>[26]Junho!$I$18</f>
        <v>NE</v>
      </c>
      <c r="P30" s="16" t="str">
        <f>[26]Junho!$I$19</f>
        <v>NE</v>
      </c>
      <c r="Q30" s="16" t="str">
        <f>[26]Junho!$I$20</f>
        <v>NE</v>
      </c>
      <c r="R30" s="16" t="str">
        <f>[26]Junho!$I$21</f>
        <v>N</v>
      </c>
      <c r="S30" s="16" t="str">
        <f>[26]Junho!$I$22</f>
        <v>N</v>
      </c>
      <c r="T30" s="16" t="str">
        <f>[26]Junho!$I$23</f>
        <v>*</v>
      </c>
      <c r="U30" s="16" t="str">
        <f>[26]Junho!$I$24</f>
        <v>SE</v>
      </c>
      <c r="V30" s="16" t="str">
        <f>[26]Junho!$I$25</f>
        <v>L</v>
      </c>
      <c r="W30" s="16" t="str">
        <f>[26]Junho!$I$26</f>
        <v>NE</v>
      </c>
      <c r="X30" s="16" t="str">
        <f>[26]Junho!$I$27</f>
        <v>NE</v>
      </c>
      <c r="Y30" s="16" t="str">
        <f>[26]Junho!$I$28</f>
        <v>NE</v>
      </c>
      <c r="Z30" s="16" t="str">
        <f>[26]Junho!$I$29</f>
        <v>NE</v>
      </c>
      <c r="AA30" s="16" t="str">
        <f>[26]Junho!$I$30</f>
        <v>NE</v>
      </c>
      <c r="AB30" s="16" t="str">
        <f>[26]Junho!$I$31</f>
        <v>NE</v>
      </c>
      <c r="AC30" s="16" t="str">
        <f>[26]Junho!$I$32</f>
        <v>NE</v>
      </c>
      <c r="AD30" s="16" t="str">
        <f>[26]Junho!$I$33</f>
        <v>NE</v>
      </c>
      <c r="AE30" s="16" t="str">
        <f>[26]Junho!$I$34</f>
        <v>NO</v>
      </c>
      <c r="AF30" s="100" t="str">
        <f>[26]Junho!$I$35</f>
        <v>NE</v>
      </c>
      <c r="AG30" s="2"/>
    </row>
    <row r="31" spans="1:37" ht="11.25" customHeight="1" x14ac:dyDescent="0.2">
      <c r="A31" s="85" t="s">
        <v>51</v>
      </c>
      <c r="B31" s="16" t="str">
        <f>[27]Junho!$I$5</f>
        <v>SO</v>
      </c>
      <c r="C31" s="16" t="str">
        <f>[27]Junho!$I$6</f>
        <v>SE</v>
      </c>
      <c r="D31" s="16" t="str">
        <f>[27]Junho!$I$7</f>
        <v>SE</v>
      </c>
      <c r="E31" s="16" t="str">
        <f>[27]Junho!$I$8</f>
        <v>L</v>
      </c>
      <c r="F31" s="16" t="str">
        <f>[27]Junho!$I$9</f>
        <v>L</v>
      </c>
      <c r="G31" s="16" t="str">
        <f>[27]Junho!$I$10</f>
        <v>L</v>
      </c>
      <c r="H31" s="16" t="str">
        <f>[27]Junho!$I$11</f>
        <v>L</v>
      </c>
      <c r="I31" s="16" t="str">
        <f>[27]Junho!$I$12</f>
        <v>NE</v>
      </c>
      <c r="J31" s="16" t="str">
        <f>[27]Junho!$I$13</f>
        <v>S</v>
      </c>
      <c r="K31" s="16" t="str">
        <f>[27]Junho!$I$14</f>
        <v>SE</v>
      </c>
      <c r="L31" s="16" t="str">
        <f>[27]Junho!$I$15</f>
        <v>NE</v>
      </c>
      <c r="M31" s="16" t="str">
        <f>[27]Junho!$I$16</f>
        <v>SE</v>
      </c>
      <c r="N31" s="16" t="str">
        <f>[27]Junho!$I$17</f>
        <v>L</v>
      </c>
      <c r="O31" s="16" t="str">
        <f>[27]Junho!$I$18</f>
        <v>SE</v>
      </c>
      <c r="P31" s="16" t="str">
        <f>[27]Junho!$I$19</f>
        <v>SE</v>
      </c>
      <c r="Q31" s="16" t="str">
        <f>[27]Junho!$I$20</f>
        <v>L</v>
      </c>
      <c r="R31" s="16" t="str">
        <f>[27]Junho!$I$21</f>
        <v>L</v>
      </c>
      <c r="S31" s="16" t="str">
        <f>[27]Junho!$I$22</f>
        <v>L</v>
      </c>
      <c r="T31" s="16" t="str">
        <f>[27]Junho!$I$23</f>
        <v>SO</v>
      </c>
      <c r="U31" s="16" t="str">
        <f>[27]Junho!$I$24</f>
        <v>SO</v>
      </c>
      <c r="V31" s="16" t="str">
        <f>[27]Junho!$I$25</f>
        <v>SE</v>
      </c>
      <c r="W31" s="16" t="str">
        <f>[27]Junho!$I$26</f>
        <v>SE</v>
      </c>
      <c r="X31" s="16" t="str">
        <f>[27]Junho!$I$27</f>
        <v>L</v>
      </c>
      <c r="Y31" s="16" t="str">
        <f>[27]Junho!$I$28</f>
        <v>L</v>
      </c>
      <c r="Z31" s="16" t="str">
        <f>[27]Junho!$I$29</f>
        <v>L</v>
      </c>
      <c r="AA31" s="16" t="str">
        <f>[27]Junho!$I$30</f>
        <v>L</v>
      </c>
      <c r="AB31" s="16" t="str">
        <f>[27]Junho!$I$31</f>
        <v>L</v>
      </c>
      <c r="AC31" s="16" t="str">
        <f>[27]Junho!$I$32</f>
        <v>SE</v>
      </c>
      <c r="AD31" s="16" t="str">
        <f>[27]Junho!$I$33</f>
        <v>SE</v>
      </c>
      <c r="AE31" s="16" t="str">
        <f>[27]Junho!$I$34</f>
        <v>SE</v>
      </c>
      <c r="AF31" s="100" t="str">
        <f>[27]Junho!$I$35</f>
        <v>L</v>
      </c>
      <c r="AG31" s="2"/>
      <c r="AJ31" s="30" t="s">
        <v>54</v>
      </c>
    </row>
    <row r="32" spans="1:37" ht="11.25" customHeight="1" x14ac:dyDescent="0.2">
      <c r="A32" s="85" t="s">
        <v>20</v>
      </c>
      <c r="B32" s="15" t="str">
        <f>[28]Junho!$I$5</f>
        <v>SO</v>
      </c>
      <c r="C32" s="15" t="str">
        <f>[28]Junho!$I$6</f>
        <v>S</v>
      </c>
      <c r="D32" s="15" t="str">
        <f>[28]Junho!$I$7</f>
        <v>S</v>
      </c>
      <c r="E32" s="15" t="str">
        <f>[28]Junho!$I$8</f>
        <v>NE</v>
      </c>
      <c r="F32" s="15" t="str">
        <f>[28]Junho!$I$9</f>
        <v>N</v>
      </c>
      <c r="G32" s="15" t="str">
        <f>[28]Junho!$I$10</f>
        <v>N</v>
      </c>
      <c r="H32" s="15" t="str">
        <f>[28]Junho!$I$11</f>
        <v>NE</v>
      </c>
      <c r="I32" s="15" t="str">
        <f>[28]Junho!$I$12</f>
        <v>N</v>
      </c>
      <c r="J32" s="15" t="str">
        <f>[28]Junho!$I$13</f>
        <v>SO</v>
      </c>
      <c r="K32" s="15" t="str">
        <f>[28]Junho!$I$14</f>
        <v>S</v>
      </c>
      <c r="L32" s="15" t="str">
        <f>[28]Junho!$I$15</f>
        <v>SO</v>
      </c>
      <c r="M32" s="15" t="str">
        <f>[28]Junho!$I$16</f>
        <v>NE</v>
      </c>
      <c r="N32" s="15" t="str">
        <f>[28]Junho!$I$17</f>
        <v>S</v>
      </c>
      <c r="O32" s="15" t="str">
        <f>[28]Junho!$I$18</f>
        <v>SE</v>
      </c>
      <c r="P32" s="15" t="str">
        <f>[28]Junho!$I$19</f>
        <v>SE</v>
      </c>
      <c r="Q32" s="15" t="str">
        <f>[28]Junho!$I$20</f>
        <v>NE</v>
      </c>
      <c r="R32" s="15" t="str">
        <f>[28]Junho!$I$21</f>
        <v>NE</v>
      </c>
      <c r="S32" s="15" t="str">
        <f>[28]Junho!$I$22</f>
        <v>N</v>
      </c>
      <c r="T32" s="15" t="str">
        <f>[28]Junho!$I$23</f>
        <v>N</v>
      </c>
      <c r="U32" s="15" t="str">
        <f>[28]Junho!$I$24</f>
        <v>SO</v>
      </c>
      <c r="V32" s="15" t="str">
        <f>[28]Junho!$I$25</f>
        <v>S</v>
      </c>
      <c r="W32" s="15" t="str">
        <f>[28]Junho!$I$26</f>
        <v>SE</v>
      </c>
      <c r="X32" s="15" t="str">
        <f>[28]Junho!$I$27</f>
        <v>NE</v>
      </c>
      <c r="Y32" s="15" t="str">
        <f>[28]Junho!$I$28</f>
        <v>L</v>
      </c>
      <c r="Z32" s="15" t="str">
        <f>[28]Junho!$I$29</f>
        <v>L</v>
      </c>
      <c r="AA32" s="15" t="str">
        <f>[28]Junho!$I$30</f>
        <v>L</v>
      </c>
      <c r="AB32" s="15" t="str">
        <f>[28]Junho!$I$31</f>
        <v>NE</v>
      </c>
      <c r="AC32" s="15" t="str">
        <f>[28]Junho!$I$32</f>
        <v>SO</v>
      </c>
      <c r="AD32" s="15" t="str">
        <f>[28]Junho!$I$33</f>
        <v>NE</v>
      </c>
      <c r="AE32" s="15" t="str">
        <f>[28]Junho!$I$34</f>
        <v>N</v>
      </c>
      <c r="AF32" s="101" t="str">
        <f>[28]Junho!$I$35</f>
        <v>NE</v>
      </c>
      <c r="AG32" s="2"/>
    </row>
    <row r="33" spans="1:35" s="5" customFormat="1" ht="13.5" customHeight="1" x14ac:dyDescent="0.2">
      <c r="A33" s="88" t="s">
        <v>38</v>
      </c>
      <c r="B33" s="21" t="s">
        <v>136</v>
      </c>
      <c r="C33" s="21" t="s">
        <v>58</v>
      </c>
      <c r="D33" s="21" t="s">
        <v>56</v>
      </c>
      <c r="E33" s="21" t="s">
        <v>56</v>
      </c>
      <c r="F33" s="21" t="s">
        <v>141</v>
      </c>
      <c r="G33" s="21" t="s">
        <v>141</v>
      </c>
      <c r="H33" s="21" t="s">
        <v>142</v>
      </c>
      <c r="I33" s="21" t="s">
        <v>142</v>
      </c>
      <c r="J33" s="21" t="s">
        <v>136</v>
      </c>
      <c r="K33" s="21" t="s">
        <v>143</v>
      </c>
      <c r="L33" s="21" t="s">
        <v>56</v>
      </c>
      <c r="M33" s="21" t="s">
        <v>143</v>
      </c>
      <c r="N33" s="21" t="s">
        <v>144</v>
      </c>
      <c r="O33" s="21" t="s">
        <v>144</v>
      </c>
      <c r="P33" s="22" t="s">
        <v>56</v>
      </c>
      <c r="Q33" s="22" t="s">
        <v>56</v>
      </c>
      <c r="R33" s="22" t="s">
        <v>142</v>
      </c>
      <c r="S33" s="22" t="s">
        <v>142</v>
      </c>
      <c r="T33" s="22" t="s">
        <v>136</v>
      </c>
      <c r="U33" s="22" t="s">
        <v>136</v>
      </c>
      <c r="V33" s="22" t="s">
        <v>144</v>
      </c>
      <c r="W33" s="22" t="s">
        <v>56</v>
      </c>
      <c r="X33" s="22" t="s">
        <v>56</v>
      </c>
      <c r="Y33" s="22" t="s">
        <v>56</v>
      </c>
      <c r="Z33" s="22" t="s">
        <v>56</v>
      </c>
      <c r="AA33" s="22" t="s">
        <v>56</v>
      </c>
      <c r="AB33" s="22" t="s">
        <v>56</v>
      </c>
      <c r="AC33" s="22" t="s">
        <v>56</v>
      </c>
      <c r="AD33" s="22" t="s">
        <v>56</v>
      </c>
      <c r="AE33" s="22" t="s">
        <v>143</v>
      </c>
      <c r="AF33" s="103"/>
      <c r="AG33" s="10"/>
    </row>
    <row r="34" spans="1:35" ht="13.5" thickBot="1" x14ac:dyDescent="0.25">
      <c r="A34" s="145" t="s">
        <v>37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32" t="s">
        <v>56</v>
      </c>
      <c r="AG34" s="2"/>
      <c r="AH34" s="79"/>
    </row>
    <row r="35" spans="1:35" x14ac:dyDescent="0.2">
      <c r="A35" s="62"/>
      <c r="B35" s="63"/>
      <c r="C35" s="63"/>
      <c r="D35" s="63" t="s">
        <v>145</v>
      </c>
      <c r="E35" s="63"/>
      <c r="F35" s="63"/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5"/>
      <c r="AE35" s="66"/>
      <c r="AF35" s="68"/>
      <c r="AG35" s="67"/>
      <c r="AH35" s="80"/>
    </row>
    <row r="36" spans="1:35" x14ac:dyDescent="0.2">
      <c r="A36" s="62"/>
      <c r="B36" s="69" t="s">
        <v>138</v>
      </c>
      <c r="C36" s="69"/>
      <c r="D36" s="69"/>
      <c r="E36" s="69"/>
      <c r="F36" s="69"/>
      <c r="G36" s="69"/>
      <c r="H36" s="69"/>
      <c r="I36" s="69"/>
      <c r="J36" s="64"/>
      <c r="K36" s="64"/>
      <c r="L36" s="64"/>
      <c r="M36" s="64" t="s">
        <v>52</v>
      </c>
      <c r="N36" s="64"/>
      <c r="O36" s="64"/>
      <c r="P36" s="64"/>
      <c r="Q36" s="64"/>
      <c r="R36" s="64"/>
      <c r="S36" s="64"/>
      <c r="T36" s="133" t="s">
        <v>139</v>
      </c>
      <c r="U36" s="133"/>
      <c r="V36" s="133"/>
      <c r="W36" s="133"/>
      <c r="X36" s="133"/>
      <c r="Y36" s="64"/>
      <c r="Z36" s="64"/>
      <c r="AA36" s="64"/>
      <c r="AB36" s="64"/>
      <c r="AC36" s="64"/>
      <c r="AD36" s="65"/>
      <c r="AE36" s="64"/>
      <c r="AF36" s="73"/>
      <c r="AG36" s="65"/>
      <c r="AH36" s="80"/>
      <c r="AI36" s="2"/>
    </row>
    <row r="37" spans="1:35" x14ac:dyDescent="0.2">
      <c r="A37" s="71"/>
      <c r="B37" s="64"/>
      <c r="C37" s="64"/>
      <c r="D37" s="64"/>
      <c r="E37" s="64"/>
      <c r="F37" s="64"/>
      <c r="G37" s="64"/>
      <c r="H37" s="64"/>
      <c r="I37" s="64"/>
      <c r="J37" s="72"/>
      <c r="K37" s="72"/>
      <c r="L37" s="72"/>
      <c r="M37" s="72" t="s">
        <v>53</v>
      </c>
      <c r="N37" s="72"/>
      <c r="O37" s="72"/>
      <c r="P37" s="72"/>
      <c r="Q37" s="64"/>
      <c r="R37" s="64"/>
      <c r="S37" s="64"/>
      <c r="T37" s="134" t="s">
        <v>140</v>
      </c>
      <c r="U37" s="134"/>
      <c r="V37" s="134"/>
      <c r="W37" s="134"/>
      <c r="X37" s="134"/>
      <c r="Y37" s="64"/>
      <c r="Z37" s="64"/>
      <c r="AA37" s="64"/>
      <c r="AB37" s="64"/>
      <c r="AC37" s="64"/>
      <c r="AD37" s="65"/>
      <c r="AE37" s="66"/>
      <c r="AF37" s="68"/>
      <c r="AG37" s="64"/>
      <c r="AH37" s="81"/>
    </row>
    <row r="38" spans="1:35" x14ac:dyDescent="0.2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5"/>
      <c r="AE38" s="66"/>
      <c r="AF38" s="68"/>
      <c r="AG38" s="72"/>
      <c r="AH38" s="97" t="s">
        <v>54</v>
      </c>
    </row>
    <row r="39" spans="1:35" ht="12" customHeight="1" thickBot="1" x14ac:dyDescent="0.2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89"/>
      <c r="AG39" s="65"/>
      <c r="AH39" s="79"/>
    </row>
    <row r="40" spans="1:35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98"/>
      <c r="AG40" s="83"/>
      <c r="AH40" s="79"/>
    </row>
    <row r="41" spans="1:35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98"/>
      <c r="AG41" s="83"/>
      <c r="AH41" s="79"/>
    </row>
    <row r="42" spans="1:35" x14ac:dyDescent="0.2">
      <c r="AI42" s="30" t="s">
        <v>54</v>
      </c>
    </row>
    <row r="43" spans="1:35" x14ac:dyDescent="0.2">
      <c r="G43" s="2" t="s">
        <v>54</v>
      </c>
    </row>
    <row r="44" spans="1:35" x14ac:dyDescent="0.2">
      <c r="AB44" s="2" t="s">
        <v>54</v>
      </c>
    </row>
  </sheetData>
  <sheetProtection password="C6EC" sheet="1" objects="1" scenarios="1"/>
  <mergeCells count="36"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E3:AE4"/>
    <mergeCell ref="AA3:AA4"/>
    <mergeCell ref="AB3:AB4"/>
    <mergeCell ref="AC3:AC4"/>
    <mergeCell ref="AD3:AD4"/>
    <mergeCell ref="T36:X36"/>
    <mergeCell ref="T37:X37"/>
    <mergeCell ref="W3:W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AF8" sqref="AF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5" ht="20.100000000000001" customHeight="1" x14ac:dyDescent="0.2">
      <c r="A1" s="138" t="s">
        <v>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</row>
    <row r="2" spans="1:35" s="4" customFormat="1" ht="20.100000000000001" customHeight="1" x14ac:dyDescent="0.2">
      <c r="A2" s="141" t="s">
        <v>21</v>
      </c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  <c r="AG2" s="7"/>
    </row>
    <row r="3" spans="1:35" s="5" customFormat="1" ht="20.100000000000001" customHeight="1" x14ac:dyDescent="0.2">
      <c r="A3" s="141"/>
      <c r="B3" s="135">
        <v>1</v>
      </c>
      <c r="C3" s="135">
        <f>SUM(B3+1)</f>
        <v>2</v>
      </c>
      <c r="D3" s="135">
        <f t="shared" ref="D3:AD3" si="0">SUM(C3+1)</f>
        <v>3</v>
      </c>
      <c r="E3" s="135">
        <f t="shared" si="0"/>
        <v>4</v>
      </c>
      <c r="F3" s="135">
        <f t="shared" si="0"/>
        <v>5</v>
      </c>
      <c r="G3" s="135">
        <f t="shared" si="0"/>
        <v>6</v>
      </c>
      <c r="H3" s="135">
        <f t="shared" si="0"/>
        <v>7</v>
      </c>
      <c r="I3" s="135">
        <f t="shared" si="0"/>
        <v>8</v>
      </c>
      <c r="J3" s="135">
        <f t="shared" si="0"/>
        <v>9</v>
      </c>
      <c r="K3" s="135">
        <f t="shared" si="0"/>
        <v>10</v>
      </c>
      <c r="L3" s="135">
        <f t="shared" si="0"/>
        <v>11</v>
      </c>
      <c r="M3" s="135">
        <f t="shared" si="0"/>
        <v>12</v>
      </c>
      <c r="N3" s="135">
        <f t="shared" si="0"/>
        <v>13</v>
      </c>
      <c r="O3" s="135">
        <f t="shared" si="0"/>
        <v>14</v>
      </c>
      <c r="P3" s="135">
        <f t="shared" si="0"/>
        <v>15</v>
      </c>
      <c r="Q3" s="135">
        <f t="shared" si="0"/>
        <v>16</v>
      </c>
      <c r="R3" s="135">
        <f t="shared" si="0"/>
        <v>17</v>
      </c>
      <c r="S3" s="135">
        <f t="shared" si="0"/>
        <v>18</v>
      </c>
      <c r="T3" s="135">
        <f t="shared" si="0"/>
        <v>19</v>
      </c>
      <c r="U3" s="135">
        <f t="shared" si="0"/>
        <v>20</v>
      </c>
      <c r="V3" s="135">
        <f t="shared" si="0"/>
        <v>21</v>
      </c>
      <c r="W3" s="135">
        <f t="shared" si="0"/>
        <v>22</v>
      </c>
      <c r="X3" s="135">
        <f t="shared" si="0"/>
        <v>23</v>
      </c>
      <c r="Y3" s="135">
        <f t="shared" si="0"/>
        <v>24</v>
      </c>
      <c r="Z3" s="135">
        <f t="shared" si="0"/>
        <v>25</v>
      </c>
      <c r="AA3" s="135">
        <f t="shared" si="0"/>
        <v>26</v>
      </c>
      <c r="AB3" s="135">
        <f t="shared" si="0"/>
        <v>27</v>
      </c>
      <c r="AC3" s="135">
        <f t="shared" si="0"/>
        <v>28</v>
      </c>
      <c r="AD3" s="135">
        <f t="shared" si="0"/>
        <v>29</v>
      </c>
      <c r="AE3" s="135">
        <v>30</v>
      </c>
      <c r="AF3" s="84" t="s">
        <v>41</v>
      </c>
      <c r="AG3" s="10"/>
    </row>
    <row r="4" spans="1:35" s="5" customFormat="1" ht="20.100000000000001" customHeight="1" x14ac:dyDescent="0.2">
      <c r="A4" s="14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84" t="s">
        <v>39</v>
      </c>
      <c r="AG4" s="10"/>
    </row>
    <row r="5" spans="1:35" s="5" customFormat="1" ht="20.100000000000001" customHeight="1" x14ac:dyDescent="0.2">
      <c r="A5" s="85" t="s">
        <v>47</v>
      </c>
      <c r="B5" s="14">
        <f>[1]Junho!$J$5</f>
        <v>24.840000000000003</v>
      </c>
      <c r="C5" s="14">
        <f>[1]Junho!$J$6</f>
        <v>17.64</v>
      </c>
      <c r="D5" s="14">
        <f>[1]Junho!$J$7</f>
        <v>21.96</v>
      </c>
      <c r="E5" s="14">
        <f>[1]Junho!$J$8</f>
        <v>28.44</v>
      </c>
      <c r="F5" s="14">
        <f>[1]Junho!$J$9</f>
        <v>27.720000000000002</v>
      </c>
      <c r="G5" s="14">
        <f>[1]Junho!$J$10</f>
        <v>21.96</v>
      </c>
      <c r="H5" s="14">
        <f>[1]Junho!$J$11</f>
        <v>26.64</v>
      </c>
      <c r="I5" s="14">
        <f>[1]Junho!$J$12</f>
        <v>47.88</v>
      </c>
      <c r="J5" s="14">
        <f>[1]Junho!$J$13</f>
        <v>36.72</v>
      </c>
      <c r="K5" s="14">
        <f>[1]Junho!$J$14</f>
        <v>18</v>
      </c>
      <c r="L5" s="14">
        <f>[1]Junho!$J$15</f>
        <v>19.079999999999998</v>
      </c>
      <c r="M5" s="14">
        <f>[1]Junho!$J$16</f>
        <v>19.079999999999998</v>
      </c>
      <c r="N5" s="14">
        <f>[1]Junho!$J$17</f>
        <v>18.720000000000002</v>
      </c>
      <c r="O5" s="14">
        <f>[1]Junho!$J$18</f>
        <v>25.56</v>
      </c>
      <c r="P5" s="14">
        <f>[1]Junho!$J$19</f>
        <v>27.720000000000002</v>
      </c>
      <c r="Q5" s="14">
        <f>[1]Junho!$J$20</f>
        <v>30.96</v>
      </c>
      <c r="R5" s="14">
        <f>[1]Junho!$J$21</f>
        <v>33.840000000000003</v>
      </c>
      <c r="S5" s="14">
        <f>[1]Junho!$J$22</f>
        <v>23.400000000000002</v>
      </c>
      <c r="T5" s="14">
        <f>[1]Junho!$J$23</f>
        <v>34.56</v>
      </c>
      <c r="U5" s="14">
        <f>[1]Junho!$J$24</f>
        <v>28.08</v>
      </c>
      <c r="V5" s="14">
        <f>[1]Junho!$J$25</f>
        <v>19.8</v>
      </c>
      <c r="W5" s="14">
        <f>[1]Junho!$J$26</f>
        <v>30.240000000000002</v>
      </c>
      <c r="X5" s="14">
        <f>[1]Junho!$J$27</f>
        <v>42.12</v>
      </c>
      <c r="Y5" s="14">
        <f>[1]Junho!$J$28</f>
        <v>28.44</v>
      </c>
      <c r="Z5" s="14">
        <f>[1]Junho!$J$29</f>
        <v>27.36</v>
      </c>
      <c r="AA5" s="14">
        <f>[1]Junho!$J$30</f>
        <v>34.56</v>
      </c>
      <c r="AB5" s="14">
        <f>[1]Junho!$J$31</f>
        <v>35.64</v>
      </c>
      <c r="AC5" s="14">
        <f>[1]Junho!$J$32</f>
        <v>30.240000000000002</v>
      </c>
      <c r="AD5" s="14">
        <f>[1]Junho!$J$33</f>
        <v>28.44</v>
      </c>
      <c r="AE5" s="14">
        <f>[1]Junho!$J$34</f>
        <v>22.68</v>
      </c>
      <c r="AF5" s="86">
        <f t="shared" ref="AF5:AF14" si="1">MAX(B5:AE5)</f>
        <v>47.88</v>
      </c>
      <c r="AG5" s="10"/>
    </row>
    <row r="6" spans="1:35" s="1" customFormat="1" ht="17.100000000000001" customHeight="1" x14ac:dyDescent="0.2">
      <c r="A6" s="85" t="s">
        <v>0</v>
      </c>
      <c r="B6" s="14">
        <f>[2]Junho!$J$5</f>
        <v>29.16</v>
      </c>
      <c r="C6" s="14">
        <f>[2]Junho!$J$6</f>
        <v>20.88</v>
      </c>
      <c r="D6" s="14">
        <f>[2]Junho!$J$7</f>
        <v>34.92</v>
      </c>
      <c r="E6" s="14">
        <f>[2]Junho!$J$8</f>
        <v>43.56</v>
      </c>
      <c r="F6" s="14">
        <f>[2]Junho!$J$9</f>
        <v>32.4</v>
      </c>
      <c r="G6" s="14">
        <f>[2]Junho!$J$10</f>
        <v>27.36</v>
      </c>
      <c r="H6" s="14">
        <f>[2]Junho!$J$11</f>
        <v>44.28</v>
      </c>
      <c r="I6" s="14">
        <f>[2]Junho!$J$12</f>
        <v>51.12</v>
      </c>
      <c r="J6" s="14">
        <f>[2]Junho!$J$13</f>
        <v>37.800000000000004</v>
      </c>
      <c r="K6" s="14">
        <f>[2]Junho!$J$14</f>
        <v>17.28</v>
      </c>
      <c r="L6" s="14">
        <f>[2]Junho!$J$15</f>
        <v>27.36</v>
      </c>
      <c r="M6" s="14">
        <f>[2]Junho!$J$16</f>
        <v>34.92</v>
      </c>
      <c r="N6" s="14">
        <f>[2]Junho!$J$17</f>
        <v>13.32</v>
      </c>
      <c r="O6" s="14">
        <f>[2]Junho!$J$18</f>
        <v>27.36</v>
      </c>
      <c r="P6" s="14">
        <f>[2]Junho!$J$19</f>
        <v>33.840000000000003</v>
      </c>
      <c r="Q6" s="14">
        <f>[2]Junho!$J$20</f>
        <v>35.28</v>
      </c>
      <c r="R6" s="14">
        <f>[2]Junho!$J$21</f>
        <v>42.12</v>
      </c>
      <c r="S6" s="14">
        <f>[2]Junho!$J$22</f>
        <v>33.840000000000003</v>
      </c>
      <c r="T6" s="14">
        <f>[2]Junho!$J$23</f>
        <v>33.840000000000003</v>
      </c>
      <c r="U6" s="14">
        <f>[2]Junho!$J$24</f>
        <v>19.079999999999998</v>
      </c>
      <c r="V6" s="14">
        <f>[2]Junho!$J$25</f>
        <v>29.16</v>
      </c>
      <c r="W6" s="14">
        <f>[2]Junho!$J$26</f>
        <v>43.56</v>
      </c>
      <c r="X6" s="14">
        <f>[2]Junho!$J$27</f>
        <v>45.72</v>
      </c>
      <c r="Y6" s="14">
        <f>[2]Junho!$J$28</f>
        <v>33.480000000000004</v>
      </c>
      <c r="Z6" s="14">
        <f>[2]Junho!$J$29</f>
        <v>39.24</v>
      </c>
      <c r="AA6" s="14">
        <f>[2]Junho!$J$30</f>
        <v>39.24</v>
      </c>
      <c r="AB6" s="14">
        <f>[2]Junho!$J$31</f>
        <v>32.04</v>
      </c>
      <c r="AC6" s="14">
        <f>[2]Junho!$J$32</f>
        <v>32.4</v>
      </c>
      <c r="AD6" s="14">
        <f>[2]Junho!$J$33</f>
        <v>16.2</v>
      </c>
      <c r="AE6" s="14">
        <f>[2]Junho!$J$34</f>
        <v>17.64</v>
      </c>
      <c r="AF6" s="87">
        <f t="shared" si="1"/>
        <v>51.12</v>
      </c>
      <c r="AG6" s="2"/>
    </row>
    <row r="7" spans="1:35" ht="17.100000000000001" customHeight="1" x14ac:dyDescent="0.2">
      <c r="A7" s="85" t="s">
        <v>1</v>
      </c>
      <c r="B7" s="14">
        <f>[3]Junho!$J$5</f>
        <v>14.76</v>
      </c>
      <c r="C7" s="14">
        <f>[3]Junho!$J$6</f>
        <v>21.96</v>
      </c>
      <c r="D7" s="14">
        <f>[3]Junho!$J$7</f>
        <v>19.440000000000001</v>
      </c>
      <c r="E7" s="14">
        <f>[3]Junho!$J$8</f>
        <v>33.480000000000004</v>
      </c>
      <c r="F7" s="14">
        <f>[3]Junho!$J$9</f>
        <v>31.319999999999997</v>
      </c>
      <c r="G7" s="14">
        <f>[3]Junho!$J$10</f>
        <v>36</v>
      </c>
      <c r="H7" s="14">
        <f>[3]Junho!$J$11</f>
        <v>32.4</v>
      </c>
      <c r="I7" s="14">
        <f>[3]Junho!$J$12</f>
        <v>37.800000000000004</v>
      </c>
      <c r="J7" s="14">
        <f>[3]Junho!$J$13</f>
        <v>23.759999999999998</v>
      </c>
      <c r="K7" s="14">
        <f>[3]Junho!$J$14</f>
        <v>24.48</v>
      </c>
      <c r="L7" s="14">
        <f>[3]Junho!$J$15</f>
        <v>12.24</v>
      </c>
      <c r="M7" s="14">
        <f>[3]Junho!$J$16</f>
        <v>6.84</v>
      </c>
      <c r="N7" s="14">
        <f>[3]Junho!$J$17</f>
        <v>15.840000000000002</v>
      </c>
      <c r="O7" s="14">
        <f>[3]Junho!$J$18</f>
        <v>24.48</v>
      </c>
      <c r="P7" s="14">
        <f>[3]Junho!$J$19</f>
        <v>21.6</v>
      </c>
      <c r="Q7" s="14">
        <f>[3]Junho!$J$20</f>
        <v>28.8</v>
      </c>
      <c r="R7" s="14">
        <f>[3]Junho!$J$21</f>
        <v>40.680000000000007</v>
      </c>
      <c r="S7" s="14">
        <f>[3]Junho!$J$22</f>
        <v>27</v>
      </c>
      <c r="T7" s="14" t="str">
        <f>[3]Junho!$J$23</f>
        <v>*</v>
      </c>
      <c r="U7" s="14">
        <f>[3]Junho!$J$24</f>
        <v>18.720000000000002</v>
      </c>
      <c r="V7" s="14">
        <f>[3]Junho!$J$25</f>
        <v>23.040000000000003</v>
      </c>
      <c r="W7" s="14">
        <f>[3]Junho!$J$26</f>
        <v>42.84</v>
      </c>
      <c r="X7" s="14">
        <f>[3]Junho!$J$27</f>
        <v>40.32</v>
      </c>
      <c r="Y7" s="14">
        <f>[3]Junho!$J$28</f>
        <v>27</v>
      </c>
      <c r="Z7" s="14">
        <f>[3]Junho!$J$29</f>
        <v>36</v>
      </c>
      <c r="AA7" s="14">
        <f>[3]Junho!$J$30</f>
        <v>36</v>
      </c>
      <c r="AB7" s="14">
        <f>[3]Junho!$J$31</f>
        <v>27</v>
      </c>
      <c r="AC7" s="14">
        <f>[3]Junho!$J$32</f>
        <v>25.92</v>
      </c>
      <c r="AD7" s="14">
        <f>[3]Junho!$J$33</f>
        <v>12.24</v>
      </c>
      <c r="AE7" s="14">
        <f>[3]Junho!$J$34</f>
        <v>16.920000000000002</v>
      </c>
      <c r="AF7" s="87">
        <f t="shared" si="1"/>
        <v>42.84</v>
      </c>
      <c r="AG7" s="2"/>
    </row>
    <row r="8" spans="1:35" ht="17.100000000000001" customHeight="1" x14ac:dyDescent="0.2">
      <c r="A8" s="85" t="s">
        <v>55</v>
      </c>
      <c r="B8" s="14">
        <f>[4]Junho!$J$5</f>
        <v>32.76</v>
      </c>
      <c r="C8" s="14">
        <f>[4]Junho!$J$6</f>
        <v>24.12</v>
      </c>
      <c r="D8" s="14">
        <f>[4]Junho!$J$7</f>
        <v>33.480000000000004</v>
      </c>
      <c r="E8" s="14">
        <f>[4]Junho!$J$8</f>
        <v>27.720000000000002</v>
      </c>
      <c r="F8" s="14">
        <f>[4]Junho!$J$9</f>
        <v>33.840000000000003</v>
      </c>
      <c r="G8" s="14">
        <f>[4]Junho!$J$10</f>
        <v>27</v>
      </c>
      <c r="H8" s="14">
        <f>[4]Junho!$J$11</f>
        <v>28.44</v>
      </c>
      <c r="I8" s="14">
        <f>[4]Junho!$J$12</f>
        <v>47.88</v>
      </c>
      <c r="J8" s="14">
        <f>[4]Junho!$J$13</f>
        <v>45</v>
      </c>
      <c r="K8" s="14">
        <f>[4]Junho!$J$14</f>
        <v>25.92</v>
      </c>
      <c r="L8" s="14">
        <f>[4]Junho!$J$15</f>
        <v>29.16</v>
      </c>
      <c r="M8" s="14">
        <f>[4]Junho!$J$16</f>
        <v>27</v>
      </c>
      <c r="N8" s="14">
        <f>[4]Junho!$J$17</f>
        <v>31.319999999999997</v>
      </c>
      <c r="O8" s="14">
        <f>[4]Junho!$J$18</f>
        <v>32.04</v>
      </c>
      <c r="P8" s="14">
        <f>[4]Junho!$J$19</f>
        <v>37.800000000000004</v>
      </c>
      <c r="Q8" s="14">
        <f>[4]Junho!$J$20</f>
        <v>26.64</v>
      </c>
      <c r="R8" s="14">
        <f>[4]Junho!$J$21</f>
        <v>30.6</v>
      </c>
      <c r="S8" s="14">
        <f>[4]Junho!$J$22</f>
        <v>25.2</v>
      </c>
      <c r="T8" s="14">
        <f>[4]Junho!$J$23</f>
        <v>34.200000000000003</v>
      </c>
      <c r="U8" s="14">
        <f>[4]Junho!$J$24</f>
        <v>31.319999999999997</v>
      </c>
      <c r="V8" s="14">
        <f>[4]Junho!$J$25</f>
        <v>36</v>
      </c>
      <c r="W8" s="14">
        <f>[4]Junho!$J$26</f>
        <v>86.76</v>
      </c>
      <c r="X8" s="14">
        <f>[4]Junho!$J$27</f>
        <v>40.32</v>
      </c>
      <c r="Y8" s="14">
        <f>[4]Junho!$J$28</f>
        <v>34.200000000000003</v>
      </c>
      <c r="Z8" s="14">
        <f>[4]Junho!$J$29</f>
        <v>37.080000000000005</v>
      </c>
      <c r="AA8" s="14">
        <f>[4]Junho!$J$30</f>
        <v>37.080000000000005</v>
      </c>
      <c r="AB8" s="14">
        <f>[4]Junho!$J$31</f>
        <v>38.159999999999997</v>
      </c>
      <c r="AC8" s="14">
        <f>[4]Junho!$J$32</f>
        <v>30.6</v>
      </c>
      <c r="AD8" s="14">
        <f>[4]Junho!$J$33</f>
        <v>27.36</v>
      </c>
      <c r="AE8" s="14">
        <f>[4]Junho!$J$34</f>
        <v>19.8</v>
      </c>
      <c r="AF8" s="87">
        <f t="shared" ref="AF8" si="2">MAX(B8:AE8)</f>
        <v>86.76</v>
      </c>
      <c r="AG8" s="2"/>
    </row>
    <row r="9" spans="1:35" ht="17.100000000000001" customHeight="1" x14ac:dyDescent="0.2">
      <c r="A9" s="85" t="s">
        <v>48</v>
      </c>
      <c r="B9" s="14">
        <f>[5]Junho!$J$5</f>
        <v>25.56</v>
      </c>
      <c r="C9" s="14">
        <f>[5]Junho!$J$6</f>
        <v>14.4</v>
      </c>
      <c r="D9" s="14">
        <f>[5]Junho!$J$7</f>
        <v>37.080000000000005</v>
      </c>
      <c r="E9" s="14">
        <f>[5]Junho!$J$8</f>
        <v>45.36</v>
      </c>
      <c r="F9" s="14">
        <f>[5]Junho!$J$9</f>
        <v>29.16</v>
      </c>
      <c r="G9" s="14">
        <f>[5]Junho!$J$10</f>
        <v>22.68</v>
      </c>
      <c r="H9" s="14">
        <f>[5]Junho!$J$11</f>
        <v>40.680000000000007</v>
      </c>
      <c r="I9" s="14">
        <f>[5]Junho!$J$12</f>
        <v>36.72</v>
      </c>
      <c r="J9" s="14">
        <f>[5]Junho!$J$13</f>
        <v>35.64</v>
      </c>
      <c r="K9" s="14">
        <f>[5]Junho!$J$14</f>
        <v>13.32</v>
      </c>
      <c r="L9" s="14">
        <f>[5]Junho!$J$15</f>
        <v>23.400000000000002</v>
      </c>
      <c r="M9" s="14">
        <f>[5]Junho!$J$16</f>
        <v>25.92</v>
      </c>
      <c r="N9" s="14">
        <f>[5]Junho!$J$17</f>
        <v>12.6</v>
      </c>
      <c r="O9" s="14">
        <f>[5]Junho!$J$18</f>
        <v>23.759999999999998</v>
      </c>
      <c r="P9" s="14">
        <f>[5]Junho!$J$19</f>
        <v>28.44</v>
      </c>
      <c r="Q9" s="14">
        <f>[5]Junho!$J$20</f>
        <v>41.4</v>
      </c>
      <c r="R9" s="14">
        <f>[5]Junho!$J$21</f>
        <v>47.519999999999996</v>
      </c>
      <c r="S9" s="14">
        <f>[5]Junho!$J$22</f>
        <v>33.840000000000003</v>
      </c>
      <c r="T9" s="14">
        <f>[5]Junho!$J$23</f>
        <v>47.16</v>
      </c>
      <c r="U9" s="14">
        <f>[5]Junho!$J$24</f>
        <v>18.720000000000002</v>
      </c>
      <c r="V9" s="14">
        <f>[5]Junho!$J$25</f>
        <v>20.16</v>
      </c>
      <c r="W9" s="14">
        <f>[5]Junho!$J$26</f>
        <v>42.480000000000004</v>
      </c>
      <c r="X9" s="14">
        <f>[5]Junho!$J$27</f>
        <v>37.800000000000004</v>
      </c>
      <c r="Y9" s="14">
        <f>[5]Junho!$J$28</f>
        <v>37.800000000000004</v>
      </c>
      <c r="Z9" s="14">
        <f>[5]Junho!$J$29</f>
        <v>33.840000000000003</v>
      </c>
      <c r="AA9" s="14">
        <f>[5]Junho!$J$30</f>
        <v>39.6</v>
      </c>
      <c r="AB9" s="14">
        <f>[5]Junho!$J$31</f>
        <v>32.04</v>
      </c>
      <c r="AC9" s="14">
        <f>[5]Junho!$J$32</f>
        <v>30.6</v>
      </c>
      <c r="AD9" s="14">
        <f>[5]Junho!$J$33</f>
        <v>28.8</v>
      </c>
      <c r="AE9" s="14">
        <f>[5]Junho!$J$34</f>
        <v>20.16</v>
      </c>
      <c r="AF9" s="87">
        <f t="shared" si="1"/>
        <v>47.519999999999996</v>
      </c>
      <c r="AG9" s="2"/>
    </row>
    <row r="10" spans="1:35" ht="17.100000000000001" customHeight="1" x14ac:dyDescent="0.2">
      <c r="A10" s="85" t="s">
        <v>2</v>
      </c>
      <c r="B10" s="14">
        <f>[6]Junho!$J$5</f>
        <v>32.04</v>
      </c>
      <c r="C10" s="14">
        <f>[6]Junho!$J$6</f>
        <v>26.28</v>
      </c>
      <c r="D10" s="14">
        <f>[6]Junho!$J$7</f>
        <v>35.64</v>
      </c>
      <c r="E10" s="14">
        <f>[6]Junho!$J$8</f>
        <v>36.36</v>
      </c>
      <c r="F10" s="14">
        <f>[6]Junho!$J$9</f>
        <v>32.04</v>
      </c>
      <c r="G10" s="14">
        <f>[6]Junho!$J$10</f>
        <v>29.52</v>
      </c>
      <c r="H10" s="14">
        <f>[6]Junho!$J$11</f>
        <v>36</v>
      </c>
      <c r="I10" s="14">
        <f>[6]Junho!$J$12</f>
        <v>52.56</v>
      </c>
      <c r="J10" s="14">
        <f>[6]Junho!$J$13</f>
        <v>44.64</v>
      </c>
      <c r="K10" s="14">
        <f>[6]Junho!$J$14</f>
        <v>34.56</v>
      </c>
      <c r="L10" s="14">
        <f>[6]Junho!$J$15</f>
        <v>24.48</v>
      </c>
      <c r="M10" s="14">
        <f>[6]Junho!$J$16</f>
        <v>26.28</v>
      </c>
      <c r="N10" s="14">
        <f>[6]Junho!$J$17</f>
        <v>23.759999999999998</v>
      </c>
      <c r="O10" s="14">
        <f>[6]Junho!$J$18</f>
        <v>41.4</v>
      </c>
      <c r="P10" s="14">
        <f>[6]Junho!$J$19</f>
        <v>46.080000000000005</v>
      </c>
      <c r="Q10" s="14">
        <f>[6]Junho!$J$20</f>
        <v>45</v>
      </c>
      <c r="R10" s="14">
        <f>[6]Junho!$J$21</f>
        <v>38.159999999999997</v>
      </c>
      <c r="S10" s="14">
        <f>[6]Junho!$J$22</f>
        <v>40.680000000000007</v>
      </c>
      <c r="T10" s="14">
        <f>[6]Junho!$J$23</f>
        <v>28.44</v>
      </c>
      <c r="U10" s="14">
        <f>[6]Junho!$J$24</f>
        <v>30.6</v>
      </c>
      <c r="V10" s="14">
        <f>[6]Junho!$J$25</f>
        <v>36.36</v>
      </c>
      <c r="W10" s="14">
        <f>[6]Junho!$J$26</f>
        <v>46.080000000000005</v>
      </c>
      <c r="X10" s="14">
        <f>[6]Junho!$J$27</f>
        <v>51.84</v>
      </c>
      <c r="Y10" s="14">
        <f>[6]Junho!$J$28</f>
        <v>41.76</v>
      </c>
      <c r="Z10" s="14">
        <f>[6]Junho!$J$29</f>
        <v>38.880000000000003</v>
      </c>
      <c r="AA10" s="14">
        <f>[6]Junho!$J$30</f>
        <v>39.96</v>
      </c>
      <c r="AB10" s="14">
        <f>[6]Junho!$J$31</f>
        <v>35.28</v>
      </c>
      <c r="AC10" s="14">
        <f>[6]Junho!$J$32</f>
        <v>49.680000000000007</v>
      </c>
      <c r="AD10" s="14">
        <f>[6]Junho!$J$33</f>
        <v>36.72</v>
      </c>
      <c r="AE10" s="14">
        <f>[6]Junho!$J$34</f>
        <v>25.92</v>
      </c>
      <c r="AF10" s="87">
        <f t="shared" si="1"/>
        <v>52.56</v>
      </c>
      <c r="AG10" s="2"/>
    </row>
    <row r="11" spans="1:35" ht="17.100000000000001" customHeight="1" x14ac:dyDescent="0.2">
      <c r="A11" s="85" t="s">
        <v>3</v>
      </c>
      <c r="B11" s="14">
        <f>[7]Junho!$J$5</f>
        <v>26.28</v>
      </c>
      <c r="C11" s="14">
        <f>[7]Junho!$J$6</f>
        <v>18</v>
      </c>
      <c r="D11" s="14">
        <f>[7]Junho!$J$7</f>
        <v>21.96</v>
      </c>
      <c r="E11" s="14">
        <f>[7]Junho!$J$8</f>
        <v>23.400000000000002</v>
      </c>
      <c r="F11" s="14">
        <f>[7]Junho!$J$9</f>
        <v>25.56</v>
      </c>
      <c r="G11" s="14">
        <f>[7]Junho!$J$10</f>
        <v>23.400000000000002</v>
      </c>
      <c r="H11" s="14">
        <f>[7]Junho!$J$11</f>
        <v>23.040000000000003</v>
      </c>
      <c r="I11" s="14">
        <f>[7]Junho!$J$12</f>
        <v>40.32</v>
      </c>
      <c r="J11" s="14">
        <f>[7]Junho!$J$13</f>
        <v>31.680000000000003</v>
      </c>
      <c r="K11" s="14">
        <f>[7]Junho!$J$14</f>
        <v>18.36</v>
      </c>
      <c r="L11" s="14">
        <f>[7]Junho!$J$15</f>
        <v>18.36</v>
      </c>
      <c r="M11" s="14">
        <f>[7]Junho!$J$16</f>
        <v>13.68</v>
      </c>
      <c r="N11" s="14">
        <f>[7]Junho!$J$17</f>
        <v>16.920000000000002</v>
      </c>
      <c r="O11" s="14">
        <f>[7]Junho!$J$18</f>
        <v>22.68</v>
      </c>
      <c r="P11" s="14">
        <f>[7]Junho!$J$19</f>
        <v>27.36</v>
      </c>
      <c r="Q11" s="14">
        <f>[7]Junho!$J$20</f>
        <v>24.840000000000003</v>
      </c>
      <c r="R11" s="14">
        <f>[7]Junho!$J$21</f>
        <v>27</v>
      </c>
      <c r="S11" s="14">
        <f>[7]Junho!$J$22</f>
        <v>26.28</v>
      </c>
      <c r="T11" s="14">
        <f>[7]Junho!$J$23</f>
        <v>32.76</v>
      </c>
      <c r="U11" s="14">
        <f>[7]Junho!$J$24</f>
        <v>37.080000000000005</v>
      </c>
      <c r="V11" s="14">
        <f>[7]Junho!$J$25</f>
        <v>23.759999999999998</v>
      </c>
      <c r="W11" s="14">
        <f>[7]Junho!$J$26</f>
        <v>31.680000000000003</v>
      </c>
      <c r="X11" s="14">
        <f>[7]Junho!$J$27</f>
        <v>36.36</v>
      </c>
      <c r="Y11" s="14">
        <f>[7]Junho!$J$28</f>
        <v>30.240000000000002</v>
      </c>
      <c r="Z11" s="14">
        <f>[7]Junho!$J$29</f>
        <v>31.319999999999997</v>
      </c>
      <c r="AA11" s="14">
        <f>[7]Junho!$J$30</f>
        <v>35.28</v>
      </c>
      <c r="AB11" s="14">
        <f>[7]Junho!$J$31</f>
        <v>41.04</v>
      </c>
      <c r="AC11" s="14">
        <f>[7]Junho!$J$32</f>
        <v>32.76</v>
      </c>
      <c r="AD11" s="14">
        <f>[7]Junho!$J$33</f>
        <v>26.28</v>
      </c>
      <c r="AE11" s="14">
        <f>[7]Junho!$J$34</f>
        <v>15.840000000000002</v>
      </c>
      <c r="AF11" s="87">
        <f t="shared" si="1"/>
        <v>41.04</v>
      </c>
      <c r="AG11" s="2"/>
    </row>
    <row r="12" spans="1:35" ht="17.100000000000001" customHeight="1" x14ac:dyDescent="0.2">
      <c r="A12" s="85" t="s">
        <v>4</v>
      </c>
      <c r="B12" s="14">
        <f>[8]Junho!$J$5</f>
        <v>34.56</v>
      </c>
      <c r="C12" s="14">
        <f>[8]Junho!$J$6</f>
        <v>22.68</v>
      </c>
      <c r="D12" s="14">
        <f>[8]Junho!$J$7</f>
        <v>29.16</v>
      </c>
      <c r="E12" s="14">
        <f>[8]Junho!$J$8</f>
        <v>28.8</v>
      </c>
      <c r="F12" s="14">
        <f>[8]Junho!$J$9</f>
        <v>37.440000000000005</v>
      </c>
      <c r="G12" s="14">
        <f>[8]Junho!$J$10</f>
        <v>32.76</v>
      </c>
      <c r="H12" s="14">
        <f>[8]Junho!$J$11</f>
        <v>33.840000000000003</v>
      </c>
      <c r="I12" s="14">
        <f>[8]Junho!$J$12</f>
        <v>46.800000000000004</v>
      </c>
      <c r="J12" s="14">
        <f>[8]Junho!$J$13</f>
        <v>38.159999999999997</v>
      </c>
      <c r="K12" s="14">
        <f>[8]Junho!$J$14</f>
        <v>25.2</v>
      </c>
      <c r="L12" s="14">
        <f>[8]Junho!$J$15</f>
        <v>33.840000000000003</v>
      </c>
      <c r="M12" s="14">
        <f>[8]Junho!$J$16</f>
        <v>20.16</v>
      </c>
      <c r="N12" s="14">
        <f>[8]Junho!$J$17</f>
        <v>30.240000000000002</v>
      </c>
      <c r="O12" s="14">
        <f>[8]Junho!$J$18</f>
        <v>35.64</v>
      </c>
      <c r="P12" s="14">
        <f>[8]Junho!$J$19</f>
        <v>36.36</v>
      </c>
      <c r="Q12" s="14">
        <f>[8]Junho!$J$20</f>
        <v>39.96</v>
      </c>
      <c r="R12" s="14">
        <f>[8]Junho!$J$21</f>
        <v>35.28</v>
      </c>
      <c r="S12" s="14">
        <f>[8]Junho!$J$22</f>
        <v>34.92</v>
      </c>
      <c r="T12" s="14">
        <f>[8]Junho!$J$23</f>
        <v>34.56</v>
      </c>
      <c r="U12" s="14">
        <f>[8]Junho!$J$24</f>
        <v>27.720000000000002</v>
      </c>
      <c r="V12" s="14">
        <f>[8]Junho!$J$25</f>
        <v>37.080000000000005</v>
      </c>
      <c r="W12" s="14">
        <f>[8]Junho!$J$26</f>
        <v>48.24</v>
      </c>
      <c r="X12" s="14">
        <f>[8]Junho!$J$27</f>
        <v>45.36</v>
      </c>
      <c r="Y12" s="14" t="str">
        <f>[8]Junho!$J$28</f>
        <v>*</v>
      </c>
      <c r="Z12" s="14" t="str">
        <f>[8]Junho!$J$29</f>
        <v>*</v>
      </c>
      <c r="AA12" s="14" t="str">
        <f>[8]Junho!$J$30</f>
        <v>*</v>
      </c>
      <c r="AB12" s="14" t="str">
        <f>[8]Junho!$J$31</f>
        <v>*</v>
      </c>
      <c r="AC12" s="14" t="str">
        <f>[8]Junho!$J$32</f>
        <v>*</v>
      </c>
      <c r="AD12" s="14" t="str">
        <f>[8]Junho!$J$33</f>
        <v>*</v>
      </c>
      <c r="AE12" s="14" t="str">
        <f>[8]Junho!$J$34</f>
        <v>*</v>
      </c>
      <c r="AF12" s="87">
        <f t="shared" si="1"/>
        <v>48.24</v>
      </c>
      <c r="AG12" s="2"/>
    </row>
    <row r="13" spans="1:35" ht="17.100000000000001" customHeight="1" x14ac:dyDescent="0.2">
      <c r="A13" s="85" t="s">
        <v>5</v>
      </c>
      <c r="B13" s="14">
        <f>[9]Junho!$J$5</f>
        <v>26.28</v>
      </c>
      <c r="C13" s="14">
        <f>[9]Junho!$J$6</f>
        <v>21.240000000000002</v>
      </c>
      <c r="D13" s="14">
        <f>[9]Junho!$J$7</f>
        <v>24.12</v>
      </c>
      <c r="E13" s="14">
        <f>[9]Junho!$J$8</f>
        <v>24.48</v>
      </c>
      <c r="F13" s="14">
        <f>[9]Junho!$J$9</f>
        <v>15.48</v>
      </c>
      <c r="G13" s="14">
        <f>[9]Junho!$J$10</f>
        <v>20.16</v>
      </c>
      <c r="H13" s="14">
        <f>[9]Junho!$J$11</f>
        <v>23.400000000000002</v>
      </c>
      <c r="I13" s="14">
        <f>[9]Junho!$J$12</f>
        <v>27.36</v>
      </c>
      <c r="J13" s="14">
        <f>[9]Junho!$J$13</f>
        <v>57.960000000000008</v>
      </c>
      <c r="K13" s="14">
        <f>[9]Junho!$J$14</f>
        <v>24.48</v>
      </c>
      <c r="L13" s="14">
        <f>[9]Junho!$J$15</f>
        <v>23.759999999999998</v>
      </c>
      <c r="M13" s="14">
        <f>[9]Junho!$J$16</f>
        <v>19.8</v>
      </c>
      <c r="N13" s="14">
        <f>[9]Junho!$J$17</f>
        <v>14.76</v>
      </c>
      <c r="O13" s="14">
        <f>[9]Junho!$J$18</f>
        <v>20.88</v>
      </c>
      <c r="P13" s="14">
        <f>[9]Junho!$J$19</f>
        <v>29.16</v>
      </c>
      <c r="Q13" s="14">
        <f>[9]Junho!$J$20</f>
        <v>32.04</v>
      </c>
      <c r="R13" s="14">
        <f>[9]Junho!$J$21</f>
        <v>28.08</v>
      </c>
      <c r="S13" s="14">
        <f>[9]Junho!$J$22</f>
        <v>20.16</v>
      </c>
      <c r="T13" s="14">
        <f>[9]Junho!$J$23</f>
        <v>73.44</v>
      </c>
      <c r="U13" s="14">
        <f>[9]Junho!$J$24</f>
        <v>24.840000000000003</v>
      </c>
      <c r="V13" s="14">
        <f>[9]Junho!$J$25</f>
        <v>24.48</v>
      </c>
      <c r="W13" s="14">
        <f>[9]Junho!$J$26</f>
        <v>31.319999999999997</v>
      </c>
      <c r="X13" s="14">
        <f>[9]Junho!$J$27</f>
        <v>30.240000000000002</v>
      </c>
      <c r="Y13" s="14">
        <f>[9]Junho!$J$28</f>
        <v>28.8</v>
      </c>
      <c r="Z13" s="14">
        <f>[9]Junho!$J$29</f>
        <v>28.08</v>
      </c>
      <c r="AA13" s="14">
        <f>[9]Junho!$J$30</f>
        <v>32.04</v>
      </c>
      <c r="AB13" s="14">
        <f>[9]Junho!$J$31</f>
        <v>31.680000000000003</v>
      </c>
      <c r="AC13" s="14">
        <f>[9]Junho!$J$32</f>
        <v>29.52</v>
      </c>
      <c r="AD13" s="14">
        <f>[9]Junho!$J$33</f>
        <v>23.040000000000003</v>
      </c>
      <c r="AE13" s="14">
        <f>[9]Junho!$J$34</f>
        <v>24.12</v>
      </c>
      <c r="AF13" s="87">
        <f t="shared" si="1"/>
        <v>73.44</v>
      </c>
      <c r="AG13" s="2"/>
    </row>
    <row r="14" spans="1:35" ht="17.100000000000001" customHeight="1" x14ac:dyDescent="0.2">
      <c r="A14" s="85" t="s">
        <v>50</v>
      </c>
      <c r="B14" s="14">
        <f>[10]Junho!$J$5</f>
        <v>28.08</v>
      </c>
      <c r="C14" s="14">
        <f>[10]Junho!$J$6</f>
        <v>23.400000000000002</v>
      </c>
      <c r="D14" s="14">
        <f>[10]Junho!$J$7</f>
        <v>35.64</v>
      </c>
      <c r="E14" s="14">
        <f>[10]Junho!$J$8</f>
        <v>32.76</v>
      </c>
      <c r="F14" s="14">
        <f>[10]Junho!$J$9</f>
        <v>34.92</v>
      </c>
      <c r="G14" s="14">
        <f>[10]Junho!$J$10</f>
        <v>26.64</v>
      </c>
      <c r="H14" s="14">
        <f>[10]Junho!$J$11</f>
        <v>37.080000000000005</v>
      </c>
      <c r="I14" s="14">
        <f>[10]Junho!$J$12</f>
        <v>38.880000000000003</v>
      </c>
      <c r="J14" s="14">
        <f>[10]Junho!$J$13</f>
        <v>32.4</v>
      </c>
      <c r="K14" s="14">
        <f>[10]Junho!$J$14</f>
        <v>27</v>
      </c>
      <c r="L14" s="14">
        <f>[10]Junho!$J$15</f>
        <v>33.480000000000004</v>
      </c>
      <c r="M14" s="14">
        <f>[10]Junho!$J$16</f>
        <v>19.079999999999998</v>
      </c>
      <c r="N14" s="14">
        <f>[10]Junho!$J$17</f>
        <v>24.12</v>
      </c>
      <c r="O14" s="14">
        <f>[10]Junho!$J$18</f>
        <v>26.64</v>
      </c>
      <c r="P14" s="14">
        <f>[10]Junho!$J$19</f>
        <v>36</v>
      </c>
      <c r="Q14" s="14">
        <f>[10]Junho!$J$20</f>
        <v>36.72</v>
      </c>
      <c r="R14" s="14">
        <f>[10]Junho!$J$21</f>
        <v>49.680000000000007</v>
      </c>
      <c r="S14" s="14">
        <f>[10]Junho!$J$22</f>
        <v>36.36</v>
      </c>
      <c r="T14" s="14">
        <f>[10]Junho!$J$23</f>
        <v>38.159999999999997</v>
      </c>
      <c r="U14" s="14">
        <f>[10]Junho!$J$24</f>
        <v>25.92</v>
      </c>
      <c r="V14" s="14">
        <f>[10]Junho!$J$25</f>
        <v>32.4</v>
      </c>
      <c r="W14" s="14">
        <f>[10]Junho!$J$26</f>
        <v>42.12</v>
      </c>
      <c r="X14" s="14">
        <f>[10]Junho!$J$27</f>
        <v>43.92</v>
      </c>
      <c r="Y14" s="14">
        <f>[10]Junho!$J$28</f>
        <v>42.84</v>
      </c>
      <c r="Z14" s="14">
        <f>[10]Junho!$J$29</f>
        <v>31.680000000000003</v>
      </c>
      <c r="AA14" s="14">
        <f>[10]Junho!$J$30</f>
        <v>36</v>
      </c>
      <c r="AB14" s="14">
        <f>[10]Junho!$J$31</f>
        <v>36.72</v>
      </c>
      <c r="AC14" s="14">
        <f>[10]Junho!$J$32</f>
        <v>35.28</v>
      </c>
      <c r="AD14" s="14">
        <f>[10]Junho!$J$33</f>
        <v>33.480000000000004</v>
      </c>
      <c r="AE14" s="14">
        <f>[10]Junho!$J$34</f>
        <v>30.96</v>
      </c>
      <c r="AF14" s="87">
        <f t="shared" si="1"/>
        <v>49.680000000000007</v>
      </c>
      <c r="AG14" s="2"/>
      <c r="AI14" s="30" t="s">
        <v>54</v>
      </c>
    </row>
    <row r="15" spans="1:35" ht="17.100000000000001" customHeight="1" x14ac:dyDescent="0.2">
      <c r="A15" s="85" t="s">
        <v>6</v>
      </c>
      <c r="B15" s="14">
        <f>[11]Junho!$J$5</f>
        <v>30.240000000000002</v>
      </c>
      <c r="C15" s="14">
        <f>[11]Junho!$J$6</f>
        <v>16.920000000000002</v>
      </c>
      <c r="D15" s="14">
        <f>[11]Junho!$J$7</f>
        <v>17.28</v>
      </c>
      <c r="E15" s="14">
        <f>[11]Junho!$J$8</f>
        <v>27.720000000000002</v>
      </c>
      <c r="F15" s="14">
        <f>[11]Junho!$J$9</f>
        <v>27.720000000000002</v>
      </c>
      <c r="G15" s="14">
        <f>[11]Junho!$J$10</f>
        <v>24.840000000000003</v>
      </c>
      <c r="H15" s="14">
        <f>[11]Junho!$J$11</f>
        <v>26.64</v>
      </c>
      <c r="I15" s="14">
        <f>[11]Junho!$J$12</f>
        <v>38.519999999999996</v>
      </c>
      <c r="J15" s="14">
        <f>[11]Junho!$J$13</f>
        <v>42.84</v>
      </c>
      <c r="K15" s="14">
        <f>[11]Junho!$J$14</f>
        <v>29.880000000000003</v>
      </c>
      <c r="L15" s="14">
        <f>[11]Junho!$J$15</f>
        <v>14.04</v>
      </c>
      <c r="M15" s="14">
        <f>[11]Junho!$J$16</f>
        <v>15.840000000000002</v>
      </c>
      <c r="N15" s="14">
        <f>[11]Junho!$J$17</f>
        <v>14.04</v>
      </c>
      <c r="O15" s="14">
        <f>[11]Junho!$J$18</f>
        <v>24.840000000000003</v>
      </c>
      <c r="P15" s="14">
        <f>[11]Junho!$J$19</f>
        <v>20.52</v>
      </c>
      <c r="Q15" s="14">
        <f>[11]Junho!$J$20</f>
        <v>19.079999999999998</v>
      </c>
      <c r="R15" s="14">
        <f>[11]Junho!$J$21</f>
        <v>32.76</v>
      </c>
      <c r="S15" s="14">
        <f>[11]Junho!$J$22</f>
        <v>27.720000000000002</v>
      </c>
      <c r="T15" s="14">
        <f>[11]Junho!$J$23</f>
        <v>33.119999999999997</v>
      </c>
      <c r="U15" s="14">
        <f>[11]Junho!$J$24</f>
        <v>27.36</v>
      </c>
      <c r="V15" s="14">
        <f>[11]Junho!$J$25</f>
        <v>21.240000000000002</v>
      </c>
      <c r="W15" s="14">
        <f>[11]Junho!$J$26</f>
        <v>23.759999999999998</v>
      </c>
      <c r="X15" s="14">
        <f>[11]Junho!$J$27</f>
        <v>26.64</v>
      </c>
      <c r="Y15" s="14">
        <f>[11]Junho!$J$28</f>
        <v>25.2</v>
      </c>
      <c r="Z15" s="14">
        <f>[11]Junho!$J$29</f>
        <v>25.56</v>
      </c>
      <c r="AA15" s="14">
        <f>[11]Junho!$J$30</f>
        <v>27.36</v>
      </c>
      <c r="AB15" s="14">
        <f>[11]Junho!$J$31</f>
        <v>18</v>
      </c>
      <c r="AC15" s="14">
        <f>[11]Junho!$J$32</f>
        <v>13.68</v>
      </c>
      <c r="AD15" s="14">
        <f>[11]Junho!$J$33</f>
        <v>14.76</v>
      </c>
      <c r="AE15" s="14">
        <f>[11]Junho!$J$34</f>
        <v>12.6</v>
      </c>
      <c r="AF15" s="87">
        <f t="shared" ref="AF15:AF30" si="3">MAX(B15:AE15)</f>
        <v>42.84</v>
      </c>
      <c r="AG15" s="2"/>
    </row>
    <row r="16" spans="1:35" ht="17.100000000000001" customHeight="1" x14ac:dyDescent="0.2">
      <c r="A16" s="85" t="s">
        <v>7</v>
      </c>
      <c r="B16" s="14">
        <f>[12]Junho!$J$5</f>
        <v>28.8</v>
      </c>
      <c r="C16" s="14">
        <f>[12]Junho!$J$6</f>
        <v>15.48</v>
      </c>
      <c r="D16" s="14">
        <f>[12]Junho!$J$7</f>
        <v>30.96</v>
      </c>
      <c r="E16" s="14">
        <f>[12]Junho!$J$8</f>
        <v>38.159999999999997</v>
      </c>
      <c r="F16" s="14">
        <f>[12]Junho!$J$9</f>
        <v>36.72</v>
      </c>
      <c r="G16" s="14">
        <f>[12]Junho!$J$10</f>
        <v>32.04</v>
      </c>
      <c r="H16" s="14">
        <f>[12]Junho!$J$11</f>
        <v>37.800000000000004</v>
      </c>
      <c r="I16" s="14">
        <f>[12]Junho!$J$12</f>
        <v>60.839999999999996</v>
      </c>
      <c r="J16" s="14">
        <f>[12]Junho!$J$13</f>
        <v>41.4</v>
      </c>
      <c r="K16" s="14">
        <f>[12]Junho!$J$14</f>
        <v>16.2</v>
      </c>
      <c r="L16" s="14">
        <f>[12]Junho!$J$15</f>
        <v>27</v>
      </c>
      <c r="M16" s="14">
        <f>[12]Junho!$J$16</f>
        <v>27.36</v>
      </c>
      <c r="N16" s="14">
        <f>[12]Junho!$J$17</f>
        <v>46.800000000000004</v>
      </c>
      <c r="O16" s="14">
        <f>[12]Junho!$J$18</f>
        <v>27</v>
      </c>
      <c r="P16" s="14">
        <f>[12]Junho!$J$19</f>
        <v>31.680000000000003</v>
      </c>
      <c r="Q16" s="14">
        <f>[12]Junho!$J$20</f>
        <v>34.56</v>
      </c>
      <c r="R16" s="14">
        <f>[12]Junho!$J$21</f>
        <v>46.080000000000005</v>
      </c>
      <c r="S16" s="14">
        <f>[12]Junho!$J$22</f>
        <v>34.92</v>
      </c>
      <c r="T16" s="14">
        <f>[12]Junho!$J$23</f>
        <v>43.56</v>
      </c>
      <c r="U16" s="14">
        <f>[12]Junho!$J$24</f>
        <v>32.76</v>
      </c>
      <c r="V16" s="14">
        <f>[12]Junho!$J$25</f>
        <v>37.440000000000005</v>
      </c>
      <c r="W16" s="14">
        <f>[12]Junho!$J$26</f>
        <v>42.480000000000004</v>
      </c>
      <c r="X16" s="14">
        <f>[12]Junho!$J$27</f>
        <v>41.76</v>
      </c>
      <c r="Y16" s="14">
        <f>[12]Junho!$J$28</f>
        <v>35.28</v>
      </c>
      <c r="Z16" s="14">
        <f>[12]Junho!$J$29</f>
        <v>34.92</v>
      </c>
      <c r="AA16" s="14">
        <f>[12]Junho!$J$30</f>
        <v>36.36</v>
      </c>
      <c r="AB16" s="14">
        <f>[12]Junho!$J$31</f>
        <v>35.64</v>
      </c>
      <c r="AC16" s="14">
        <f>[12]Junho!$J$32</f>
        <v>32.4</v>
      </c>
      <c r="AD16" s="14">
        <f>[12]Junho!$J$33</f>
        <v>24.12</v>
      </c>
      <c r="AE16" s="14">
        <f>[12]Junho!$J$34</f>
        <v>21.96</v>
      </c>
      <c r="AF16" s="87">
        <f t="shared" si="3"/>
        <v>60.839999999999996</v>
      </c>
      <c r="AG16" s="2"/>
    </row>
    <row r="17" spans="1:33" ht="17.100000000000001" customHeight="1" x14ac:dyDescent="0.2">
      <c r="A17" s="85" t="s">
        <v>8</v>
      </c>
      <c r="B17" s="14">
        <f>[13]Junho!$J$5</f>
        <v>28.44</v>
      </c>
      <c r="C17" s="14">
        <f>[13]Junho!$J$6</f>
        <v>15.120000000000001</v>
      </c>
      <c r="D17" s="14">
        <f>[13]Junho!$J$7</f>
        <v>35.64</v>
      </c>
      <c r="E17" s="14">
        <f>[13]Junho!$J$8</f>
        <v>45</v>
      </c>
      <c r="F17" s="14">
        <f>[13]Junho!$J$9</f>
        <v>23.400000000000002</v>
      </c>
      <c r="G17" s="14">
        <f>[13]Junho!$J$10</f>
        <v>15.120000000000001</v>
      </c>
      <c r="H17" s="14">
        <f>[13]Junho!$J$11</f>
        <v>38.519999999999996</v>
      </c>
      <c r="I17" s="14">
        <f>[13]Junho!$J$12</f>
        <v>46.080000000000005</v>
      </c>
      <c r="J17" s="14">
        <f>[13]Junho!$J$13</f>
        <v>38.880000000000003</v>
      </c>
      <c r="K17" s="14">
        <f>[13]Junho!$J$14</f>
        <v>17.64</v>
      </c>
      <c r="L17" s="14">
        <f>[13]Junho!$J$15</f>
        <v>24.12</v>
      </c>
      <c r="M17" s="14">
        <f>[13]Junho!$J$16</f>
        <v>19.8</v>
      </c>
      <c r="N17" s="14">
        <f>[13]Junho!$J$17</f>
        <v>11.16</v>
      </c>
      <c r="O17" s="14">
        <f>[13]Junho!$J$18</f>
        <v>21.6</v>
      </c>
      <c r="P17" s="14">
        <f>[13]Junho!$J$19</f>
        <v>34.92</v>
      </c>
      <c r="Q17" s="14">
        <f>[13]Junho!$J$20</f>
        <v>35.64</v>
      </c>
      <c r="R17" s="14">
        <f>[13]Junho!$J$21</f>
        <v>33.840000000000003</v>
      </c>
      <c r="S17" s="14">
        <f>[13]Junho!$J$22</f>
        <v>27.720000000000002</v>
      </c>
      <c r="T17" s="14">
        <f>[13]Junho!$J$23</f>
        <v>37.440000000000005</v>
      </c>
      <c r="U17" s="14">
        <f>[13]Junho!$J$24</f>
        <v>25.92</v>
      </c>
      <c r="V17" s="14">
        <f>[13]Junho!$J$25</f>
        <v>28.08</v>
      </c>
      <c r="W17" s="14">
        <f>[13]Junho!$J$26</f>
        <v>41.76</v>
      </c>
      <c r="X17" s="14">
        <f>[13]Junho!$J$27</f>
        <v>42.480000000000004</v>
      </c>
      <c r="Y17" s="14">
        <f>[13]Junho!$J$28</f>
        <v>36.36</v>
      </c>
      <c r="Z17" s="14">
        <f>[13]Junho!$J$29</f>
        <v>41.76</v>
      </c>
      <c r="AA17" s="14">
        <f>[13]Junho!$J$30</f>
        <v>37.440000000000005</v>
      </c>
      <c r="AB17" s="14">
        <f>[13]Junho!$J$31</f>
        <v>28.08</v>
      </c>
      <c r="AC17" s="14">
        <f>[13]Junho!$J$32</f>
        <v>33.480000000000004</v>
      </c>
      <c r="AD17" s="14">
        <f>[13]Junho!$J$33</f>
        <v>24.12</v>
      </c>
      <c r="AE17" s="14">
        <f>[13]Junho!$J$34</f>
        <v>10.8</v>
      </c>
      <c r="AF17" s="87">
        <f t="shared" si="3"/>
        <v>46.080000000000005</v>
      </c>
      <c r="AG17" s="2"/>
    </row>
    <row r="18" spans="1:33" ht="17.100000000000001" customHeight="1" x14ac:dyDescent="0.2">
      <c r="A18" s="85" t="s">
        <v>9</v>
      </c>
      <c r="B18" s="14">
        <f>[14]Junho!$J$5</f>
        <v>32.4</v>
      </c>
      <c r="C18" s="14">
        <f>[14]Junho!$J$6</f>
        <v>22.68</v>
      </c>
      <c r="D18" s="14">
        <f>[14]Junho!$J$7</f>
        <v>32.4</v>
      </c>
      <c r="E18" s="14">
        <f>[14]Junho!$J$8</f>
        <v>33.840000000000003</v>
      </c>
      <c r="F18" s="14">
        <f>[14]Junho!$J$9</f>
        <v>37.800000000000004</v>
      </c>
      <c r="G18" s="14">
        <f>[14]Junho!$J$10</f>
        <v>33.840000000000003</v>
      </c>
      <c r="H18" s="14">
        <f>[14]Junho!$J$11</f>
        <v>37.080000000000005</v>
      </c>
      <c r="I18" s="14">
        <f>[14]Junho!$J$12</f>
        <v>57.960000000000008</v>
      </c>
      <c r="J18" s="14">
        <f>[14]Junho!$J$13</f>
        <v>43.2</v>
      </c>
      <c r="K18" s="14">
        <f>[14]Junho!$J$14</f>
        <v>22.68</v>
      </c>
      <c r="L18" s="14">
        <f>[14]Junho!$J$15</f>
        <v>24.48</v>
      </c>
      <c r="M18" s="14">
        <f>[14]Junho!$J$16</f>
        <v>29.16</v>
      </c>
      <c r="N18" s="14">
        <f>[14]Junho!$J$17</f>
        <v>19.8</v>
      </c>
      <c r="O18" s="14">
        <f>[14]Junho!$J$18</f>
        <v>24.12</v>
      </c>
      <c r="P18" s="14">
        <f>[14]Junho!$J$19</f>
        <v>31.319999999999997</v>
      </c>
      <c r="Q18" s="14">
        <f>[14]Junho!$J$20</f>
        <v>28.44</v>
      </c>
      <c r="R18" s="14">
        <f>[14]Junho!$J$21</f>
        <v>36.72</v>
      </c>
      <c r="S18" s="14">
        <f>[14]Junho!$J$22</f>
        <v>26.28</v>
      </c>
      <c r="T18" s="14">
        <f>[14]Junho!$J$23</f>
        <v>42.480000000000004</v>
      </c>
      <c r="U18" s="14">
        <f>[14]Junho!$J$24</f>
        <v>25.92</v>
      </c>
      <c r="V18" s="14">
        <f>[14]Junho!$J$25</f>
        <v>28.08</v>
      </c>
      <c r="W18" s="14">
        <f>[14]Junho!$J$26</f>
        <v>32.4</v>
      </c>
      <c r="X18" s="14">
        <f>[14]Junho!$J$27</f>
        <v>39.96</v>
      </c>
      <c r="Y18" s="14">
        <f>[14]Junho!$J$28</f>
        <v>34.56</v>
      </c>
      <c r="Z18" s="14">
        <f>[14]Junho!$J$29</f>
        <v>37.800000000000004</v>
      </c>
      <c r="AA18" s="14">
        <f>[14]Junho!$J$30</f>
        <v>33.480000000000004</v>
      </c>
      <c r="AB18" s="14">
        <f>[14]Junho!$J$31</f>
        <v>30.96</v>
      </c>
      <c r="AC18" s="14">
        <f>[14]Junho!$J$32</f>
        <v>27.720000000000002</v>
      </c>
      <c r="AD18" s="14" t="str">
        <f>[14]Junho!$J$33</f>
        <v>*</v>
      </c>
      <c r="AE18" s="14" t="str">
        <f>[14]Junho!$J$34</f>
        <v>*</v>
      </c>
      <c r="AF18" s="87">
        <f t="shared" si="3"/>
        <v>57.960000000000008</v>
      </c>
      <c r="AG18" s="2"/>
    </row>
    <row r="19" spans="1:33" ht="17.100000000000001" customHeight="1" x14ac:dyDescent="0.2">
      <c r="A19" s="85" t="s">
        <v>49</v>
      </c>
      <c r="B19" s="14">
        <f>[15]Junho!$J$5</f>
        <v>27</v>
      </c>
      <c r="C19" s="14">
        <f>[15]Junho!$J$6</f>
        <v>18</v>
      </c>
      <c r="D19" s="14">
        <f>[15]Junho!$J$7</f>
        <v>30.6</v>
      </c>
      <c r="E19" s="14">
        <f>[15]Junho!$J$8</f>
        <v>34.92</v>
      </c>
      <c r="F19" s="14">
        <f>[15]Junho!$J$9</f>
        <v>27</v>
      </c>
      <c r="G19" s="14">
        <f>[15]Junho!$J$10</f>
        <v>19.8</v>
      </c>
      <c r="H19" s="14">
        <f>[15]Junho!$J$11</f>
        <v>33.480000000000004</v>
      </c>
      <c r="I19" s="14">
        <f>[15]Junho!$J$12</f>
        <v>45.72</v>
      </c>
      <c r="J19" s="14">
        <f>[15]Junho!$J$13</f>
        <v>33.480000000000004</v>
      </c>
      <c r="K19" s="14">
        <f>[15]Junho!$J$14</f>
        <v>16.559999999999999</v>
      </c>
      <c r="L19" s="14">
        <f>[15]Junho!$J$15</f>
        <v>19.079999999999998</v>
      </c>
      <c r="M19" s="14">
        <f>[15]Junho!$J$16</f>
        <v>16.920000000000002</v>
      </c>
      <c r="N19" s="14">
        <f>[15]Junho!$J$17</f>
        <v>10.8</v>
      </c>
      <c r="O19" s="14">
        <f>[15]Junho!$J$18</f>
        <v>22.32</v>
      </c>
      <c r="P19" s="14">
        <f>[15]Junho!$J$19</f>
        <v>24.12</v>
      </c>
      <c r="Q19" s="14">
        <f>[15]Junho!$J$20</f>
        <v>34.200000000000003</v>
      </c>
      <c r="R19" s="14">
        <f>[15]Junho!$J$21</f>
        <v>43.2</v>
      </c>
      <c r="S19" s="14">
        <f>[15]Junho!$J$22</f>
        <v>27.36</v>
      </c>
      <c r="T19" s="14">
        <f>[15]Junho!$J$23</f>
        <v>34.200000000000003</v>
      </c>
      <c r="U19" s="14">
        <f>[15]Junho!$J$24</f>
        <v>18</v>
      </c>
      <c r="V19" s="14">
        <f>[15]Junho!$J$25</f>
        <v>20.52</v>
      </c>
      <c r="W19" s="14">
        <f>[15]Junho!$J$26</f>
        <v>41.04</v>
      </c>
      <c r="X19" s="14">
        <f>[15]Junho!$J$27</f>
        <v>41.4</v>
      </c>
      <c r="Y19" s="14">
        <f>[15]Junho!$J$28</f>
        <v>29.16</v>
      </c>
      <c r="Z19" s="14">
        <f>[15]Junho!$J$29</f>
        <v>38.159999999999997</v>
      </c>
      <c r="AA19" s="14">
        <f>[15]Junho!$J$30</f>
        <v>36.72</v>
      </c>
      <c r="AB19" s="14">
        <f>[15]Junho!$J$31</f>
        <v>30.6</v>
      </c>
      <c r="AC19" s="14">
        <f>[15]Junho!$J$32</f>
        <v>33.480000000000004</v>
      </c>
      <c r="AD19" s="14">
        <f>[15]Junho!$J$33</f>
        <v>12.6</v>
      </c>
      <c r="AE19" s="14">
        <f>[15]Junho!$J$34</f>
        <v>15.120000000000001</v>
      </c>
      <c r="AF19" s="87">
        <f t="shared" si="3"/>
        <v>45.72</v>
      </c>
      <c r="AG19" s="2"/>
    </row>
    <row r="20" spans="1:33" ht="17.100000000000001" customHeight="1" x14ac:dyDescent="0.2">
      <c r="A20" s="85" t="s">
        <v>10</v>
      </c>
      <c r="B20" s="14">
        <f>[16]Junho!$J$5</f>
        <v>24.48</v>
      </c>
      <c r="C20" s="14">
        <f>[16]Junho!$J$6</f>
        <v>15.48</v>
      </c>
      <c r="D20" s="14">
        <f>[16]Junho!$J$7</f>
        <v>32.76</v>
      </c>
      <c r="E20" s="14">
        <f>[16]Junho!$J$8</f>
        <v>37.440000000000005</v>
      </c>
      <c r="F20" s="14">
        <f>[16]Junho!$J$9</f>
        <v>30.96</v>
      </c>
      <c r="G20" s="14">
        <f>[16]Junho!$J$10</f>
        <v>30.6</v>
      </c>
      <c r="H20" s="14">
        <f>[16]Junho!$J$11</f>
        <v>36.36</v>
      </c>
      <c r="I20" s="14">
        <f>[16]Junho!$J$12</f>
        <v>49.32</v>
      </c>
      <c r="J20" s="14">
        <f>[16]Junho!$J$13</f>
        <v>40.680000000000007</v>
      </c>
      <c r="K20" s="14">
        <f>[16]Junho!$J$14</f>
        <v>14.76</v>
      </c>
      <c r="L20" s="14">
        <f>[16]Junho!$J$15</f>
        <v>23.759999999999998</v>
      </c>
      <c r="M20" s="14">
        <f>[16]Junho!$J$16</f>
        <v>18.720000000000002</v>
      </c>
      <c r="N20" s="14">
        <f>[16]Junho!$J$17</f>
        <v>16.559999999999999</v>
      </c>
      <c r="O20" s="14">
        <f>[16]Junho!$J$18</f>
        <v>22.32</v>
      </c>
      <c r="P20" s="14">
        <f>[16]Junho!$J$19</f>
        <v>33.480000000000004</v>
      </c>
      <c r="Q20" s="14">
        <f>[16]Junho!$J$20</f>
        <v>36.36</v>
      </c>
      <c r="R20" s="14">
        <f>[16]Junho!$J$21</f>
        <v>34.200000000000003</v>
      </c>
      <c r="S20" s="14">
        <f>[16]Junho!$J$22</f>
        <v>27</v>
      </c>
      <c r="T20" s="14">
        <f>[16]Junho!$J$23</f>
        <v>36.36</v>
      </c>
      <c r="U20" s="14">
        <f>[16]Junho!$J$24</f>
        <v>22.68</v>
      </c>
      <c r="V20" s="14">
        <f>[16]Junho!$J$25</f>
        <v>28.8</v>
      </c>
      <c r="W20" s="14">
        <f>[16]Junho!$J$26</f>
        <v>40.680000000000007</v>
      </c>
      <c r="X20" s="14">
        <f>[16]Junho!$J$27</f>
        <v>43.2</v>
      </c>
      <c r="Y20" s="14">
        <f>[16]Junho!$J$28</f>
        <v>36.36</v>
      </c>
      <c r="Z20" s="14">
        <f>[16]Junho!$J$29</f>
        <v>39.96</v>
      </c>
      <c r="AA20" s="14">
        <f>[16]Junho!$J$30</f>
        <v>46.800000000000004</v>
      </c>
      <c r="AB20" s="14">
        <f>[16]Junho!$J$31</f>
        <v>33.119999999999997</v>
      </c>
      <c r="AC20" s="14">
        <f>[16]Junho!$J$32</f>
        <v>36.36</v>
      </c>
      <c r="AD20" s="14">
        <f>[16]Junho!$J$33</f>
        <v>20.16</v>
      </c>
      <c r="AE20" s="14">
        <f>[16]Junho!$J$34</f>
        <v>19.079999999999998</v>
      </c>
      <c r="AF20" s="87">
        <f t="shared" si="3"/>
        <v>49.32</v>
      </c>
      <c r="AG20" s="2"/>
    </row>
    <row r="21" spans="1:33" ht="17.100000000000001" customHeight="1" x14ac:dyDescent="0.2">
      <c r="A21" s="85" t="s">
        <v>11</v>
      </c>
      <c r="B21" s="14">
        <f>[17]Junho!$J$5</f>
        <v>25.92</v>
      </c>
      <c r="C21" s="14">
        <f>[17]Junho!$J$6</f>
        <v>15.48</v>
      </c>
      <c r="D21" s="14">
        <f>[17]Junho!$J$7</f>
        <v>20.52</v>
      </c>
      <c r="E21" s="14">
        <f>[17]Junho!$J$8</f>
        <v>34.200000000000003</v>
      </c>
      <c r="F21" s="14">
        <f>[17]Junho!$J$9</f>
        <v>32.4</v>
      </c>
      <c r="G21" s="14">
        <f>[17]Junho!$J$10</f>
        <v>43.2</v>
      </c>
      <c r="H21" s="14">
        <f>[17]Junho!$J$11</f>
        <v>25.56</v>
      </c>
      <c r="I21" s="14">
        <f>[17]Junho!$J$12</f>
        <v>50.4</v>
      </c>
      <c r="J21" s="14">
        <f>[17]Junho!$J$13</f>
        <v>33.480000000000004</v>
      </c>
      <c r="K21" s="14">
        <f>[17]Junho!$J$14</f>
        <v>18</v>
      </c>
      <c r="L21" s="14">
        <f>[17]Junho!$J$15</f>
        <v>23.759999999999998</v>
      </c>
      <c r="M21" s="14">
        <f>[17]Junho!$J$16</f>
        <v>14.76</v>
      </c>
      <c r="N21" s="14">
        <f>[17]Junho!$J$17</f>
        <v>11.879999999999999</v>
      </c>
      <c r="O21" s="14">
        <f>[17]Junho!$J$18</f>
        <v>22.68</v>
      </c>
      <c r="P21" s="14">
        <f>[17]Junho!$J$19</f>
        <v>28.08</v>
      </c>
      <c r="Q21" s="14">
        <f>[17]Junho!$J$20</f>
        <v>23.759999999999998</v>
      </c>
      <c r="R21" s="14">
        <f>[17]Junho!$J$21</f>
        <v>28.8</v>
      </c>
      <c r="S21" s="14">
        <f>[17]Junho!$J$22</f>
        <v>30.6</v>
      </c>
      <c r="T21" s="14">
        <f>[17]Junho!$J$23</f>
        <v>30.240000000000002</v>
      </c>
      <c r="U21" s="14">
        <f>[17]Junho!$J$24</f>
        <v>20.88</v>
      </c>
      <c r="V21" s="14">
        <f>[17]Junho!$J$25</f>
        <v>19.079999999999998</v>
      </c>
      <c r="W21" s="14">
        <f>[17]Junho!$J$26</f>
        <v>32.4</v>
      </c>
      <c r="X21" s="14">
        <f>[17]Junho!$J$27</f>
        <v>34.56</v>
      </c>
      <c r="Y21" s="14">
        <f>[17]Junho!$J$28</f>
        <v>30.240000000000002</v>
      </c>
      <c r="Z21" s="14">
        <f>[17]Junho!$J$29</f>
        <v>25.56</v>
      </c>
      <c r="AA21" s="14">
        <f>[17]Junho!$J$30</f>
        <v>30.96</v>
      </c>
      <c r="AB21" s="14">
        <f>[17]Junho!$J$31</f>
        <v>23.759999999999998</v>
      </c>
      <c r="AC21" s="14">
        <f>[17]Junho!$J$32</f>
        <v>23.400000000000002</v>
      </c>
      <c r="AD21" s="14">
        <f>[17]Junho!$J$33</f>
        <v>11.520000000000001</v>
      </c>
      <c r="AE21" s="14">
        <f>[17]Junho!$J$34</f>
        <v>17.64</v>
      </c>
      <c r="AF21" s="87">
        <f t="shared" si="3"/>
        <v>50.4</v>
      </c>
      <c r="AG21" s="2"/>
    </row>
    <row r="22" spans="1:33" ht="17.100000000000001" customHeight="1" x14ac:dyDescent="0.2">
      <c r="A22" s="85" t="s">
        <v>12</v>
      </c>
      <c r="B22" s="14" t="str">
        <f>[18]Junho!$J$5</f>
        <v>*</v>
      </c>
      <c r="C22" s="14" t="str">
        <f>[18]Junho!$J$6</f>
        <v>*</v>
      </c>
      <c r="D22" s="14" t="str">
        <f>[18]Junho!$J$7</f>
        <v>*</v>
      </c>
      <c r="E22" s="14" t="str">
        <f>[18]Junho!$J$8</f>
        <v>*</v>
      </c>
      <c r="F22" s="14" t="str">
        <f>[18]Junho!$J$9</f>
        <v>*</v>
      </c>
      <c r="G22" s="14" t="str">
        <f>[18]Junho!$J$10</f>
        <v>*</v>
      </c>
      <c r="H22" s="14" t="str">
        <f>[18]Junho!$J$11</f>
        <v>*</v>
      </c>
      <c r="I22" s="14" t="str">
        <f>[18]Junho!$J$12</f>
        <v>*</v>
      </c>
      <c r="J22" s="14" t="str">
        <f>[18]Junho!$J$13</f>
        <v>*</v>
      </c>
      <c r="K22" s="14">
        <f>[18]Junho!$J$14</f>
        <v>18</v>
      </c>
      <c r="L22" s="14">
        <f>[18]Junho!$J$15</f>
        <v>20.88</v>
      </c>
      <c r="M22" s="14">
        <f>[18]Junho!$J$16</f>
        <v>13.68</v>
      </c>
      <c r="N22" s="14">
        <f>[18]Junho!$J$17</f>
        <v>12.96</v>
      </c>
      <c r="O22" s="14">
        <f>[18]Junho!$J$18</f>
        <v>13.32</v>
      </c>
      <c r="P22" s="14">
        <f>[18]Junho!$J$19</f>
        <v>14.4</v>
      </c>
      <c r="Q22" s="14">
        <f>[18]Junho!$J$20</f>
        <v>31.680000000000003</v>
      </c>
      <c r="R22" s="14">
        <f>[18]Junho!$J$21</f>
        <v>34.56</v>
      </c>
      <c r="S22" s="14">
        <f>[18]Junho!$J$22</f>
        <v>21.240000000000002</v>
      </c>
      <c r="T22" s="14">
        <f>[18]Junho!$J$23</f>
        <v>27</v>
      </c>
      <c r="U22" s="14">
        <f>[18]Junho!$J$24</f>
        <v>17.28</v>
      </c>
      <c r="V22" s="14">
        <f>[18]Junho!$J$25</f>
        <v>15.840000000000002</v>
      </c>
      <c r="W22" s="14">
        <f>[18]Junho!$J$26</f>
        <v>23.040000000000003</v>
      </c>
      <c r="X22" s="14">
        <f>[18]Junho!$J$27</f>
        <v>24.840000000000003</v>
      </c>
      <c r="Y22" s="14">
        <f>[18]Junho!$J$28</f>
        <v>20.52</v>
      </c>
      <c r="Z22" s="14">
        <f>[18]Junho!$J$29</f>
        <v>21.96</v>
      </c>
      <c r="AA22" s="14">
        <f>[18]Junho!$J$30</f>
        <v>29.52</v>
      </c>
      <c r="AB22" s="14">
        <f>[18]Junho!$J$31</f>
        <v>21.6</v>
      </c>
      <c r="AC22" s="14">
        <f>[18]Junho!$J$32</f>
        <v>20.16</v>
      </c>
      <c r="AD22" s="14">
        <f>[18]Junho!$J$33</f>
        <v>21.240000000000002</v>
      </c>
      <c r="AE22" s="14">
        <f>[18]Junho!$J$34</f>
        <v>14.04</v>
      </c>
      <c r="AF22" s="87" t="s">
        <v>135</v>
      </c>
      <c r="AG22" s="2"/>
    </row>
    <row r="23" spans="1:33" ht="17.100000000000001" customHeight="1" x14ac:dyDescent="0.2">
      <c r="A23" s="85" t="s">
        <v>13</v>
      </c>
      <c r="B23" s="14">
        <f>[19]Junho!$J$5</f>
        <v>20.16</v>
      </c>
      <c r="C23" s="14">
        <f>[19]Junho!$J$6</f>
        <v>21.96</v>
      </c>
      <c r="D23" s="14">
        <f>[19]Junho!$J$7</f>
        <v>28.8</v>
      </c>
      <c r="E23" s="14">
        <f>[19]Junho!$J$8</f>
        <v>32.04</v>
      </c>
      <c r="F23" s="14">
        <f>[19]Junho!$J$9</f>
        <v>25.56</v>
      </c>
      <c r="G23" s="14">
        <f>[19]Junho!$J$10</f>
        <v>22.32</v>
      </c>
      <c r="H23" s="14">
        <f>[19]Junho!$J$11</f>
        <v>30.96</v>
      </c>
      <c r="I23" s="14">
        <f>[19]Junho!$J$12</f>
        <v>36.36</v>
      </c>
      <c r="J23" s="14">
        <f>[19]Junho!$J$13</f>
        <v>48.6</v>
      </c>
      <c r="K23" s="14">
        <f>[19]Junho!$J$14</f>
        <v>10.08</v>
      </c>
      <c r="L23" s="14">
        <f>[19]Junho!$J$15</f>
        <v>22.68</v>
      </c>
      <c r="M23" s="14">
        <f>[19]Junho!$J$16</f>
        <v>0</v>
      </c>
      <c r="N23" s="14">
        <f>[19]Junho!$J$17</f>
        <v>0</v>
      </c>
      <c r="O23" s="14">
        <f>[19]Junho!$J$18</f>
        <v>9.7200000000000006</v>
      </c>
      <c r="P23" s="14">
        <f>[19]Junho!$J$19</f>
        <v>21.96</v>
      </c>
      <c r="Q23" s="14">
        <f>[19]Junho!$J$20</f>
        <v>31.319999999999997</v>
      </c>
      <c r="R23" s="14">
        <f>[19]Junho!$J$21</f>
        <v>28.8</v>
      </c>
      <c r="S23" s="14">
        <f>[19]Junho!$J$22</f>
        <v>31.680000000000003</v>
      </c>
      <c r="T23" s="14">
        <f>[19]Junho!$J$23</f>
        <v>45</v>
      </c>
      <c r="U23" s="14">
        <f>[19]Junho!$J$24</f>
        <v>0</v>
      </c>
      <c r="V23" s="14">
        <f>[19]Junho!$J$25</f>
        <v>0</v>
      </c>
      <c r="W23" s="14">
        <f>[19]Junho!$J$26</f>
        <v>33.119999999999997</v>
      </c>
      <c r="X23" s="14">
        <f>[19]Junho!$J$27</f>
        <v>37.800000000000004</v>
      </c>
      <c r="Y23" s="14">
        <f>[19]Junho!$J$28</f>
        <v>29.880000000000003</v>
      </c>
      <c r="Z23" s="14">
        <f>[19]Junho!$J$29</f>
        <v>31.680000000000003</v>
      </c>
      <c r="AA23" s="14">
        <f>[19]Junho!$J$30</f>
        <v>35.28</v>
      </c>
      <c r="AB23" s="14">
        <f>[19]Junho!$J$31</f>
        <v>32.76</v>
      </c>
      <c r="AC23" s="14">
        <f>[19]Junho!$J$32</f>
        <v>33.119999999999997</v>
      </c>
      <c r="AD23" s="14">
        <f>[19]Junho!$J$33</f>
        <v>18.720000000000002</v>
      </c>
      <c r="AE23" s="14">
        <f>[19]Junho!$J$34</f>
        <v>18.720000000000002</v>
      </c>
      <c r="AF23" s="87">
        <f t="shared" si="3"/>
        <v>48.6</v>
      </c>
      <c r="AG23" s="2"/>
    </row>
    <row r="24" spans="1:33" ht="17.100000000000001" customHeight="1" x14ac:dyDescent="0.2">
      <c r="A24" s="85" t="s">
        <v>14</v>
      </c>
      <c r="B24" s="14">
        <f>[20]Junho!$J$5</f>
        <v>27.720000000000002</v>
      </c>
      <c r="C24" s="14">
        <f>[20]Junho!$J$6</f>
        <v>25.92</v>
      </c>
      <c r="D24" s="14">
        <f>[20]Junho!$J$7</f>
        <v>19.8</v>
      </c>
      <c r="E24" s="14">
        <f>[20]Junho!$J$8</f>
        <v>36</v>
      </c>
      <c r="F24" s="14">
        <f>[20]Junho!$J$9</f>
        <v>34.200000000000003</v>
      </c>
      <c r="G24" s="14">
        <f>[20]Junho!$J$10</f>
        <v>24.48</v>
      </c>
      <c r="H24" s="14">
        <f>[20]Junho!$J$11</f>
        <v>25.56</v>
      </c>
      <c r="I24" s="14">
        <f>[20]Junho!$J$12</f>
        <v>45</v>
      </c>
      <c r="J24" s="14">
        <f>[20]Junho!$J$13</f>
        <v>36</v>
      </c>
      <c r="K24" s="14">
        <f>[20]Junho!$J$14</f>
        <v>21.96</v>
      </c>
      <c r="L24" s="14">
        <f>[20]Junho!$J$15</f>
        <v>18.720000000000002</v>
      </c>
      <c r="M24" s="14">
        <f>[20]Junho!$J$16</f>
        <v>31.319999999999997</v>
      </c>
      <c r="N24" s="14">
        <f>[20]Junho!$J$17</f>
        <v>23.400000000000002</v>
      </c>
      <c r="O24" s="14">
        <f>[20]Junho!$J$18</f>
        <v>29.16</v>
      </c>
      <c r="P24" s="14">
        <f>[20]Junho!$J$19</f>
        <v>24.12</v>
      </c>
      <c r="Q24" s="14">
        <f>[20]Junho!$J$20</f>
        <v>30.6</v>
      </c>
      <c r="R24" s="14">
        <f>[20]Junho!$J$21</f>
        <v>30.6</v>
      </c>
      <c r="S24" s="14">
        <f>[20]Junho!$J$22</f>
        <v>24.12</v>
      </c>
      <c r="T24" s="14">
        <f>[20]Junho!$J$23</f>
        <v>23.400000000000002</v>
      </c>
      <c r="U24" s="14">
        <f>[20]Junho!$J$24</f>
        <v>35.28</v>
      </c>
      <c r="V24" s="14">
        <f>[20]Junho!$J$25</f>
        <v>19.8</v>
      </c>
      <c r="W24" s="14">
        <f>[20]Junho!$J$26</f>
        <v>33.480000000000004</v>
      </c>
      <c r="X24" s="14">
        <f>[20]Junho!$J$27</f>
        <v>44.28</v>
      </c>
      <c r="Y24" s="14">
        <f>[20]Junho!$J$28</f>
        <v>31.319999999999997</v>
      </c>
      <c r="Z24" s="14">
        <f>[20]Junho!$J$29</f>
        <v>25.56</v>
      </c>
      <c r="AA24" s="14">
        <f>[20]Junho!$J$30</f>
        <v>34.56</v>
      </c>
      <c r="AB24" s="14">
        <f>[20]Junho!$J$31</f>
        <v>41.4</v>
      </c>
      <c r="AC24" s="14">
        <f>[20]Junho!$J$32</f>
        <v>27.720000000000002</v>
      </c>
      <c r="AD24" s="14">
        <f>[20]Junho!$J$33</f>
        <v>27.36</v>
      </c>
      <c r="AE24" s="14">
        <f>[20]Junho!$J$34</f>
        <v>19.440000000000001</v>
      </c>
      <c r="AF24" s="87">
        <f t="shared" si="3"/>
        <v>45</v>
      </c>
      <c r="AG24" s="2"/>
    </row>
    <row r="25" spans="1:33" ht="17.100000000000001" customHeight="1" x14ac:dyDescent="0.2">
      <c r="A25" s="85" t="s">
        <v>15</v>
      </c>
      <c r="B25" s="14">
        <f>[21]Junho!$J$5</f>
        <v>32.4</v>
      </c>
      <c r="C25" s="14">
        <f>[21]Junho!$J$6</f>
        <v>20.88</v>
      </c>
      <c r="D25" s="14">
        <f>[21]Junho!$J$7</f>
        <v>37.080000000000005</v>
      </c>
      <c r="E25" s="14">
        <f>[21]Junho!$J$8</f>
        <v>54.72</v>
      </c>
      <c r="F25" s="14">
        <f>[21]Junho!$J$9</f>
        <v>43.92</v>
      </c>
      <c r="G25" s="14">
        <f>[21]Junho!$J$10</f>
        <v>39.96</v>
      </c>
      <c r="H25" s="14">
        <f>[21]Junho!$J$11</f>
        <v>41.76</v>
      </c>
      <c r="I25" s="14">
        <f>[21]Junho!$J$12</f>
        <v>51.480000000000004</v>
      </c>
      <c r="J25" s="14">
        <f>[21]Junho!$J$13</f>
        <v>45</v>
      </c>
      <c r="K25" s="14">
        <f>[21]Junho!$J$14</f>
        <v>18</v>
      </c>
      <c r="L25" s="14">
        <f>[21]Junho!$J$15</f>
        <v>35.64</v>
      </c>
      <c r="M25" s="14">
        <f>[21]Junho!$J$16</f>
        <v>33.119999999999997</v>
      </c>
      <c r="N25" s="14">
        <f>[21]Junho!$J$17</f>
        <v>22.68</v>
      </c>
      <c r="O25" s="14">
        <f>[21]Junho!$J$18</f>
        <v>29.880000000000003</v>
      </c>
      <c r="P25" s="14">
        <f>[21]Junho!$J$19</f>
        <v>47.88</v>
      </c>
      <c r="Q25" s="14">
        <f>[21]Junho!$J$20</f>
        <v>46.440000000000005</v>
      </c>
      <c r="R25" s="14">
        <f>[21]Junho!$J$21</f>
        <v>49.32</v>
      </c>
      <c r="S25" s="14">
        <f>[21]Junho!$J$22</f>
        <v>41.76</v>
      </c>
      <c r="T25" s="14">
        <f>[21]Junho!$J$23</f>
        <v>48.96</v>
      </c>
      <c r="U25" s="14">
        <f>[21]Junho!$J$24</f>
        <v>25.92</v>
      </c>
      <c r="V25" s="14">
        <f>[21]Junho!$J$25</f>
        <v>42.12</v>
      </c>
      <c r="W25" s="14">
        <f>[21]Junho!$J$26</f>
        <v>47.519999999999996</v>
      </c>
      <c r="X25" s="14">
        <f>[21]Junho!$J$27</f>
        <v>50.4</v>
      </c>
      <c r="Y25" s="14">
        <f>[21]Junho!$J$28</f>
        <v>35.28</v>
      </c>
      <c r="Z25" s="14">
        <f>[21]Junho!$J$29</f>
        <v>42.12</v>
      </c>
      <c r="AA25" s="14">
        <f>[21]Junho!$J$30</f>
        <v>43.2</v>
      </c>
      <c r="AB25" s="14">
        <f>[21]Junho!$J$31</f>
        <v>37.800000000000004</v>
      </c>
      <c r="AC25" s="14">
        <f>[21]Junho!$J$32</f>
        <v>41.4</v>
      </c>
      <c r="AD25" s="14">
        <f>[21]Junho!$J$33</f>
        <v>19.440000000000001</v>
      </c>
      <c r="AE25" s="14">
        <f>[21]Junho!$J$34</f>
        <v>19.079999999999998</v>
      </c>
      <c r="AF25" s="87">
        <f t="shared" si="3"/>
        <v>54.72</v>
      </c>
      <c r="AG25" s="2"/>
    </row>
    <row r="26" spans="1:33" ht="17.100000000000001" customHeight="1" x14ac:dyDescent="0.2">
      <c r="A26" s="85" t="s">
        <v>16</v>
      </c>
      <c r="B26" s="14">
        <f>[22]Junho!$J$5</f>
        <v>19.079999999999998</v>
      </c>
      <c r="C26" s="14">
        <f>[22]Junho!$J$6</f>
        <v>15.120000000000001</v>
      </c>
      <c r="D26" s="14">
        <f>[22]Junho!$J$7</f>
        <v>36.72</v>
      </c>
      <c r="E26" s="14">
        <f>[22]Junho!$J$8</f>
        <v>40.32</v>
      </c>
      <c r="F26" s="14">
        <f>[22]Junho!$J$9</f>
        <v>33.840000000000003</v>
      </c>
      <c r="G26" s="14">
        <f>[22]Junho!$J$10</f>
        <v>24.12</v>
      </c>
      <c r="H26" s="14">
        <f>[22]Junho!$J$11</f>
        <v>35.28</v>
      </c>
      <c r="I26" s="14">
        <f>[22]Junho!$J$12</f>
        <v>36</v>
      </c>
      <c r="J26" s="14">
        <f>[22]Junho!$J$13</f>
        <v>37.440000000000005</v>
      </c>
      <c r="K26" s="14">
        <f>[22]Junho!$J$14</f>
        <v>19.8</v>
      </c>
      <c r="L26" s="14">
        <f>[22]Junho!$J$15</f>
        <v>20.52</v>
      </c>
      <c r="M26" s="14">
        <f>[22]Junho!$J$16</f>
        <v>15.840000000000002</v>
      </c>
      <c r="N26" s="14">
        <f>[22]Junho!$J$17</f>
        <v>9.7200000000000006</v>
      </c>
      <c r="O26" s="14">
        <f>[22]Junho!$J$18</f>
        <v>18.720000000000002</v>
      </c>
      <c r="P26" s="14">
        <f>[22]Junho!$J$19</f>
        <v>28.44</v>
      </c>
      <c r="Q26" s="14">
        <f>[22]Junho!$J$20</f>
        <v>34.56</v>
      </c>
      <c r="R26" s="14">
        <f>[22]Junho!$J$21</f>
        <v>45.36</v>
      </c>
      <c r="S26" s="14">
        <f>[22]Junho!$J$22</f>
        <v>36.36</v>
      </c>
      <c r="T26" s="14">
        <f>[22]Junho!$J$23</f>
        <v>46.440000000000005</v>
      </c>
      <c r="U26" s="14">
        <f>[22]Junho!$J$24</f>
        <v>18</v>
      </c>
      <c r="V26" s="14">
        <f>[22]Junho!$J$25</f>
        <v>14.04</v>
      </c>
      <c r="W26" s="14">
        <f>[22]Junho!$J$26</f>
        <v>34.200000000000003</v>
      </c>
      <c r="X26" s="14">
        <f>[22]Junho!$J$27</f>
        <v>43.92</v>
      </c>
      <c r="Y26" s="14">
        <f>[22]Junho!$J$28</f>
        <v>31.680000000000003</v>
      </c>
      <c r="Z26" s="14">
        <f>[22]Junho!$J$29</f>
        <v>38.519999999999996</v>
      </c>
      <c r="AA26" s="14">
        <f>[22]Junho!$J$30</f>
        <v>44.64</v>
      </c>
      <c r="AB26" s="14">
        <f>[22]Junho!$J$31</f>
        <v>35.28</v>
      </c>
      <c r="AC26" s="14">
        <f>[22]Junho!$J$32</f>
        <v>21.240000000000002</v>
      </c>
      <c r="AD26" s="14">
        <f>[22]Junho!$J$33</f>
        <v>12.24</v>
      </c>
      <c r="AE26" s="14">
        <f>[22]Junho!$J$34</f>
        <v>22.32</v>
      </c>
      <c r="AF26" s="87">
        <f t="shared" si="3"/>
        <v>46.440000000000005</v>
      </c>
      <c r="AG26" s="2"/>
    </row>
    <row r="27" spans="1:33" ht="17.100000000000001" customHeight="1" x14ac:dyDescent="0.2">
      <c r="A27" s="85" t="s">
        <v>17</v>
      </c>
      <c r="B27" s="14">
        <f>[23]Junho!$J$5</f>
        <v>24.840000000000003</v>
      </c>
      <c r="C27" s="14">
        <f>[23]Junho!$J$6</f>
        <v>16.559999999999999</v>
      </c>
      <c r="D27" s="14">
        <f>[23]Junho!$J$7</f>
        <v>25.92</v>
      </c>
      <c r="E27" s="14">
        <f>[23]Junho!$J$8</f>
        <v>39.6</v>
      </c>
      <c r="F27" s="14">
        <f>[23]Junho!$J$9</f>
        <v>38.880000000000003</v>
      </c>
      <c r="G27" s="14">
        <f>[23]Junho!$J$10</f>
        <v>36.36</v>
      </c>
      <c r="H27" s="14">
        <f>[23]Junho!$J$11</f>
        <v>28.8</v>
      </c>
      <c r="I27" s="14">
        <f>[23]Junho!$J$12</f>
        <v>59.760000000000005</v>
      </c>
      <c r="J27" s="14">
        <f>[23]Junho!$J$13</f>
        <v>38.159999999999997</v>
      </c>
      <c r="K27" s="14">
        <f>[23]Junho!$J$14</f>
        <v>16.2</v>
      </c>
      <c r="L27" s="14">
        <f>[23]Junho!$J$15</f>
        <v>21.240000000000002</v>
      </c>
      <c r="M27" s="14">
        <f>[23]Junho!$J$16</f>
        <v>24.48</v>
      </c>
      <c r="N27" s="14">
        <f>[23]Junho!$J$17</f>
        <v>13.68</v>
      </c>
      <c r="O27" s="14">
        <f>[23]Junho!$J$18</f>
        <v>21.96</v>
      </c>
      <c r="P27" s="14">
        <f>[23]Junho!$J$19</f>
        <v>33.840000000000003</v>
      </c>
      <c r="Q27" s="14">
        <f>[23]Junho!$J$20</f>
        <v>30.96</v>
      </c>
      <c r="R27" s="14">
        <f>[23]Junho!$J$21</f>
        <v>33.840000000000003</v>
      </c>
      <c r="S27" s="14">
        <f>[23]Junho!$J$22</f>
        <v>43.2</v>
      </c>
      <c r="T27" s="14">
        <f>[23]Junho!$J$23</f>
        <v>34.200000000000003</v>
      </c>
      <c r="U27" s="14">
        <f>[23]Junho!$J$24</f>
        <v>19.079999999999998</v>
      </c>
      <c r="V27" s="14">
        <f>[23]Junho!$J$25</f>
        <v>25.92</v>
      </c>
      <c r="W27" s="14">
        <f>[23]Junho!$J$26</f>
        <v>37.440000000000005</v>
      </c>
      <c r="X27" s="14">
        <f>[23]Junho!$J$27</f>
        <v>40.680000000000007</v>
      </c>
      <c r="Y27" s="14">
        <f>[23]Junho!$J$28</f>
        <v>34.200000000000003</v>
      </c>
      <c r="Z27" s="14">
        <f>[23]Junho!$J$29</f>
        <v>33.119999999999997</v>
      </c>
      <c r="AA27" s="14">
        <f>[23]Junho!$J$30</f>
        <v>37.440000000000005</v>
      </c>
      <c r="AB27" s="14">
        <f>[23]Junho!$J$31</f>
        <v>31.680000000000003</v>
      </c>
      <c r="AC27" s="14">
        <f>[23]Junho!$J$32</f>
        <v>28.44</v>
      </c>
      <c r="AD27" s="14">
        <f>[23]Junho!$J$33</f>
        <v>27.36</v>
      </c>
      <c r="AE27" s="14">
        <f>[23]Junho!$J$34</f>
        <v>12.24</v>
      </c>
      <c r="AF27" s="87">
        <f>MAX(B27:AE27)</f>
        <v>59.760000000000005</v>
      </c>
      <c r="AG27" s="2"/>
    </row>
    <row r="28" spans="1:33" ht="17.100000000000001" customHeight="1" x14ac:dyDescent="0.2">
      <c r="A28" s="85" t="s">
        <v>18</v>
      </c>
      <c r="B28" s="14">
        <f>[24]Junho!$J$5</f>
        <v>23.400000000000002</v>
      </c>
      <c r="C28" s="14">
        <f>[24]Junho!$J$6</f>
        <v>19.440000000000001</v>
      </c>
      <c r="D28" s="14">
        <f>[24]Junho!$J$7</f>
        <v>21.96</v>
      </c>
      <c r="E28" s="14">
        <f>[24]Junho!$J$8</f>
        <v>33.840000000000003</v>
      </c>
      <c r="F28" s="14">
        <f>[24]Junho!$J$9</f>
        <v>32.76</v>
      </c>
      <c r="G28" s="14">
        <f>[24]Junho!$J$10</f>
        <v>32.76</v>
      </c>
      <c r="H28" s="14">
        <f>[24]Junho!$J$11</f>
        <v>31.319999999999997</v>
      </c>
      <c r="I28" s="14">
        <f>[24]Junho!$J$12</f>
        <v>50.4</v>
      </c>
      <c r="J28" s="14">
        <f>[24]Junho!$J$13</f>
        <v>30.6</v>
      </c>
      <c r="K28" s="14">
        <f>[24]Junho!$J$14</f>
        <v>25.2</v>
      </c>
      <c r="L28" s="14">
        <f>[24]Junho!$J$15</f>
        <v>27.720000000000002</v>
      </c>
      <c r="M28" s="14">
        <f>[24]Junho!$J$16</f>
        <v>12.96</v>
      </c>
      <c r="N28" s="14">
        <f>[24]Junho!$J$17</f>
        <v>31.680000000000003</v>
      </c>
      <c r="O28" s="14">
        <f>[24]Junho!$J$18</f>
        <v>23.400000000000002</v>
      </c>
      <c r="P28" s="14">
        <f>[24]Junho!$J$19</f>
        <v>25.92</v>
      </c>
      <c r="Q28" s="14">
        <f>[24]Junho!$J$20</f>
        <v>29.52</v>
      </c>
      <c r="R28" s="14">
        <f>[24]Junho!$J$21</f>
        <v>41.76</v>
      </c>
      <c r="S28" s="14">
        <f>[24]Junho!$J$22</f>
        <v>33.480000000000004</v>
      </c>
      <c r="T28" s="14">
        <f>[24]Junho!$J$23</f>
        <v>32.04</v>
      </c>
      <c r="U28" s="14">
        <f>[24]Junho!$J$24</f>
        <v>34.200000000000003</v>
      </c>
      <c r="V28" s="14">
        <f>[24]Junho!$J$25</f>
        <v>28.8</v>
      </c>
      <c r="W28" s="14">
        <f>[24]Junho!$J$26</f>
        <v>42.12</v>
      </c>
      <c r="X28" s="14">
        <f>[24]Junho!$J$27</f>
        <v>53.64</v>
      </c>
      <c r="Y28" s="14">
        <f>[24]Junho!$J$28</f>
        <v>56.16</v>
      </c>
      <c r="Z28" s="14">
        <f>[24]Junho!$J$29</f>
        <v>40.32</v>
      </c>
      <c r="AA28" s="14">
        <f>[24]Junho!$J$30</f>
        <v>46.800000000000004</v>
      </c>
      <c r="AB28" s="14">
        <f>[24]Junho!$J$31</f>
        <v>31.680000000000003</v>
      </c>
      <c r="AC28" s="14" t="str">
        <f>[24]Junho!$J$32</f>
        <v>*</v>
      </c>
      <c r="AD28" s="14">
        <f>[24]Junho!$J$33</f>
        <v>29.52</v>
      </c>
      <c r="AE28" s="14">
        <f>[24]Junho!$J$34</f>
        <v>20.16</v>
      </c>
      <c r="AF28" s="87">
        <f t="shared" si="3"/>
        <v>56.16</v>
      </c>
      <c r="AG28" s="2"/>
    </row>
    <row r="29" spans="1:33" ht="17.100000000000001" customHeight="1" x14ac:dyDescent="0.2">
      <c r="A29" s="85" t="s">
        <v>19</v>
      </c>
      <c r="B29" s="14">
        <f>[25]Junho!$J$5</f>
        <v>35.28</v>
      </c>
      <c r="C29" s="14">
        <f>[25]Junho!$J$6</f>
        <v>20.88</v>
      </c>
      <c r="D29" s="14">
        <f>[25]Junho!$J$7</f>
        <v>36.72</v>
      </c>
      <c r="E29" s="14">
        <f>[25]Junho!$J$8</f>
        <v>44.28</v>
      </c>
      <c r="F29" s="14">
        <f>[25]Junho!$J$9</f>
        <v>27.36</v>
      </c>
      <c r="G29" s="14">
        <f>[25]Junho!$J$10</f>
        <v>20.16</v>
      </c>
      <c r="H29" s="14">
        <f>[25]Junho!$J$11</f>
        <v>38.159999999999997</v>
      </c>
      <c r="I29" s="14">
        <f>[25]Junho!$J$12</f>
        <v>22.32</v>
      </c>
      <c r="J29" s="14">
        <f>[25]Junho!$J$13</f>
        <v>36.36</v>
      </c>
      <c r="K29" s="14">
        <f>[25]Junho!$J$14</f>
        <v>15.48</v>
      </c>
      <c r="L29" s="14">
        <f>[25]Junho!$J$15</f>
        <v>30.6</v>
      </c>
      <c r="M29" s="14">
        <f>[25]Junho!$J$16</f>
        <v>23.040000000000003</v>
      </c>
      <c r="N29" s="14">
        <f>[25]Junho!$J$17</f>
        <v>19.440000000000001</v>
      </c>
      <c r="O29" s="14">
        <f>[25]Junho!$J$18</f>
        <v>27.36</v>
      </c>
      <c r="P29" s="14">
        <f>[25]Junho!$J$19</f>
        <v>40.32</v>
      </c>
      <c r="Q29" s="14">
        <f>[25]Junho!$J$20</f>
        <v>38.519999999999996</v>
      </c>
      <c r="R29" s="14">
        <f>[25]Junho!$J$21</f>
        <v>38.880000000000003</v>
      </c>
      <c r="S29" s="14">
        <f>[25]Junho!$J$22</f>
        <v>34.92</v>
      </c>
      <c r="T29" s="14">
        <f>[25]Junho!$J$23</f>
        <v>45.36</v>
      </c>
      <c r="U29" s="14">
        <f>[25]Junho!$J$24</f>
        <v>26.28</v>
      </c>
      <c r="V29" s="14">
        <f>[25]Junho!$J$25</f>
        <v>34.200000000000003</v>
      </c>
      <c r="W29" s="14">
        <f>[25]Junho!$J$26</f>
        <v>46.440000000000005</v>
      </c>
      <c r="X29" s="14">
        <f>[25]Junho!$J$27</f>
        <v>49.680000000000007</v>
      </c>
      <c r="Y29" s="14">
        <f>[25]Junho!$J$28</f>
        <v>39.24</v>
      </c>
      <c r="Z29" s="14">
        <f>[25]Junho!$J$29</f>
        <v>37.800000000000004</v>
      </c>
      <c r="AA29" s="14">
        <f>[25]Junho!$J$30</f>
        <v>43.2</v>
      </c>
      <c r="AB29" s="14">
        <f>[25]Junho!$J$31</f>
        <v>37.440000000000005</v>
      </c>
      <c r="AC29" s="14">
        <f>[25]Junho!$J$32</f>
        <v>32.04</v>
      </c>
      <c r="AD29" s="14">
        <f>[25]Junho!$J$33</f>
        <v>19.079999999999998</v>
      </c>
      <c r="AE29" s="14">
        <f>[25]Junho!$J$34</f>
        <v>18.36</v>
      </c>
      <c r="AF29" s="87">
        <f t="shared" si="3"/>
        <v>49.680000000000007</v>
      </c>
      <c r="AG29" s="2"/>
    </row>
    <row r="30" spans="1:33" ht="17.100000000000001" customHeight="1" x14ac:dyDescent="0.2">
      <c r="A30" s="85" t="s">
        <v>31</v>
      </c>
      <c r="B30" s="14">
        <f>[26]Junho!$J$5</f>
        <v>24.48</v>
      </c>
      <c r="C30" s="14">
        <f>[26]Junho!$J$6</f>
        <v>19.8</v>
      </c>
      <c r="D30" s="14">
        <f>[26]Junho!$J$7</f>
        <v>28.44</v>
      </c>
      <c r="E30" s="14">
        <f>[26]Junho!$J$8</f>
        <v>39.24</v>
      </c>
      <c r="F30" s="14">
        <f>[26]Junho!$J$9</f>
        <v>28.8</v>
      </c>
      <c r="G30" s="14">
        <f>[26]Junho!$J$10</f>
        <v>27.36</v>
      </c>
      <c r="H30" s="14">
        <f>[26]Junho!$J$11</f>
        <v>29.16</v>
      </c>
      <c r="I30" s="14">
        <f>[26]Junho!$J$12</f>
        <v>41.04</v>
      </c>
      <c r="J30" s="14" t="str">
        <f>[26]Junho!$J$13</f>
        <v>*</v>
      </c>
      <c r="K30" s="14">
        <f>[26]Junho!$J$14</f>
        <v>25.92</v>
      </c>
      <c r="L30" s="14">
        <f>[26]Junho!$J$15</f>
        <v>16.920000000000002</v>
      </c>
      <c r="M30" s="14">
        <f>[26]Junho!$J$16</f>
        <v>12.96</v>
      </c>
      <c r="N30" s="14">
        <f>[26]Junho!$J$17</f>
        <v>15.840000000000002</v>
      </c>
      <c r="O30" s="14">
        <f>[26]Junho!$J$18</f>
        <v>29.16</v>
      </c>
      <c r="P30" s="14">
        <f>[26]Junho!$J$19</f>
        <v>33.840000000000003</v>
      </c>
      <c r="Q30" s="14">
        <f>[26]Junho!$J$20</f>
        <v>32.4</v>
      </c>
      <c r="R30" s="14">
        <f>[26]Junho!$J$21</f>
        <v>43.2</v>
      </c>
      <c r="S30" s="14">
        <f>[26]Junho!$J$22</f>
        <v>35.28</v>
      </c>
      <c r="T30" s="14" t="str">
        <f>[26]Junho!$J$23</f>
        <v>*</v>
      </c>
      <c r="U30" s="14">
        <f>[26]Junho!$J$24</f>
        <v>14.76</v>
      </c>
      <c r="V30" s="14">
        <f>[26]Junho!$J$25</f>
        <v>26.64</v>
      </c>
      <c r="W30" s="14">
        <f>[26]Junho!$J$26</f>
        <v>51.84</v>
      </c>
      <c r="X30" s="14">
        <f>[26]Junho!$J$27</f>
        <v>44.28</v>
      </c>
      <c r="Y30" s="14">
        <f>[26]Junho!$J$28</f>
        <v>41.04</v>
      </c>
      <c r="Z30" s="14">
        <f>[26]Junho!$J$29</f>
        <v>39.6</v>
      </c>
      <c r="AA30" s="14">
        <f>[26]Junho!$J$30</f>
        <v>39.6</v>
      </c>
      <c r="AB30" s="14">
        <f>[26]Junho!$J$31</f>
        <v>29.880000000000003</v>
      </c>
      <c r="AC30" s="14">
        <f>[26]Junho!$J$32</f>
        <v>42.12</v>
      </c>
      <c r="AD30" s="14">
        <f>[26]Junho!$J$33</f>
        <v>38.159999999999997</v>
      </c>
      <c r="AE30" s="14">
        <f>[26]Junho!$J$34</f>
        <v>21.6</v>
      </c>
      <c r="AF30" s="87">
        <f t="shared" si="3"/>
        <v>51.84</v>
      </c>
      <c r="AG30" s="2"/>
    </row>
    <row r="31" spans="1:33" ht="17.100000000000001" customHeight="1" x14ac:dyDescent="0.2">
      <c r="A31" s="85" t="s">
        <v>51</v>
      </c>
      <c r="B31" s="14">
        <f>[27]Junho!$J$5</f>
        <v>28.44</v>
      </c>
      <c r="C31" s="14">
        <f>[27]Junho!$J$6</f>
        <v>26.28</v>
      </c>
      <c r="D31" s="14">
        <f>[27]Junho!$J$7</f>
        <v>30.240000000000002</v>
      </c>
      <c r="E31" s="14">
        <f>[27]Junho!$J$8</f>
        <v>28.08</v>
      </c>
      <c r="F31" s="14">
        <f>[27]Junho!$J$9</f>
        <v>35.64</v>
      </c>
      <c r="G31" s="14">
        <f>[27]Junho!$J$10</f>
        <v>32.76</v>
      </c>
      <c r="H31" s="14">
        <f>[27]Junho!$J$11</f>
        <v>34.92</v>
      </c>
      <c r="I31" s="14">
        <f>[27]Junho!$J$12</f>
        <v>45.36</v>
      </c>
      <c r="J31" s="14">
        <f>[27]Junho!$J$13</f>
        <v>36.72</v>
      </c>
      <c r="K31" s="14">
        <f>[27]Junho!$J$14</f>
        <v>34.200000000000003</v>
      </c>
      <c r="L31" s="14">
        <f>[27]Junho!$J$15</f>
        <v>32.76</v>
      </c>
      <c r="M31" s="14">
        <f>[27]Junho!$J$16</f>
        <v>25.92</v>
      </c>
      <c r="N31" s="14">
        <f>[27]Junho!$J$17</f>
        <v>21.96</v>
      </c>
      <c r="O31" s="14">
        <f>[27]Junho!$J$18</f>
        <v>30.6</v>
      </c>
      <c r="P31" s="14">
        <f>[27]Junho!$J$19</f>
        <v>35.64</v>
      </c>
      <c r="Q31" s="14">
        <f>[27]Junho!$J$20</f>
        <v>39.24</v>
      </c>
      <c r="R31" s="14">
        <f>[27]Junho!$J$21</f>
        <v>42.480000000000004</v>
      </c>
      <c r="S31" s="14">
        <f>[27]Junho!$J$22</f>
        <v>31.319999999999997</v>
      </c>
      <c r="T31" s="14">
        <f>[27]Junho!$J$23</f>
        <v>33.840000000000003</v>
      </c>
      <c r="U31" s="14">
        <f>[27]Junho!$J$24</f>
        <v>29.880000000000003</v>
      </c>
      <c r="V31" s="14">
        <f>[27]Junho!$J$25</f>
        <v>32.04</v>
      </c>
      <c r="W31" s="14">
        <f>[27]Junho!$J$26</f>
        <v>39.24</v>
      </c>
      <c r="X31" s="14">
        <f>[27]Junho!$J$27</f>
        <v>39.24</v>
      </c>
      <c r="Y31" s="14">
        <f>[27]Junho!$J$28</f>
        <v>33.119999999999997</v>
      </c>
      <c r="Z31" s="14">
        <f>[27]Junho!$J$29</f>
        <v>31.680000000000003</v>
      </c>
      <c r="AA31" s="14">
        <f>[27]Junho!$J$30</f>
        <v>40.32</v>
      </c>
      <c r="AB31" s="14">
        <f>[27]Junho!$J$31</f>
        <v>39.6</v>
      </c>
      <c r="AC31" s="14">
        <f>[27]Junho!$J$32</f>
        <v>25.92</v>
      </c>
      <c r="AD31" s="14">
        <f>[27]Junho!$J$33</f>
        <v>26.64</v>
      </c>
      <c r="AE31" s="14">
        <f>[27]Junho!$J$34</f>
        <v>23.040000000000003</v>
      </c>
      <c r="AF31" s="87">
        <f>MAX(B31:AE31)</f>
        <v>45.36</v>
      </c>
      <c r="AG31" s="2"/>
    </row>
    <row r="32" spans="1:33" ht="17.100000000000001" customHeight="1" x14ac:dyDescent="0.2">
      <c r="A32" s="85" t="s">
        <v>20</v>
      </c>
      <c r="B32" s="14">
        <f>[28]Junho!$J$5</f>
        <v>28.8</v>
      </c>
      <c r="C32" s="14">
        <f>[28]Junho!$J$6</f>
        <v>18</v>
      </c>
      <c r="D32" s="14">
        <f>[28]Junho!$J$7</f>
        <v>22.32</v>
      </c>
      <c r="E32" s="14">
        <f>[28]Junho!$J$8</f>
        <v>23.040000000000003</v>
      </c>
      <c r="F32" s="14">
        <f>[28]Junho!$J$9</f>
        <v>37.080000000000005</v>
      </c>
      <c r="G32" s="14">
        <f>[28]Junho!$J$10</f>
        <v>22.32</v>
      </c>
      <c r="H32" s="14">
        <f>[28]Junho!$J$11</f>
        <v>19.8</v>
      </c>
      <c r="I32" s="14">
        <f>[28]Junho!$J$12</f>
        <v>42.480000000000004</v>
      </c>
      <c r="J32" s="14">
        <f>[28]Junho!$J$13</f>
        <v>36</v>
      </c>
      <c r="K32" s="14">
        <f>[28]Junho!$J$14</f>
        <v>19.079999999999998</v>
      </c>
      <c r="L32" s="14">
        <f>[28]Junho!$J$15</f>
        <v>24.12</v>
      </c>
      <c r="M32" s="14">
        <f>[28]Junho!$J$16</f>
        <v>32.76</v>
      </c>
      <c r="N32" s="14">
        <f>[28]Junho!$J$17</f>
        <v>21.6</v>
      </c>
      <c r="O32" s="14">
        <f>[28]Junho!$J$18</f>
        <v>19.8</v>
      </c>
      <c r="P32" s="14">
        <f>[28]Junho!$J$19</f>
        <v>23.400000000000002</v>
      </c>
      <c r="Q32" s="14">
        <f>[28]Junho!$J$20</f>
        <v>32.04</v>
      </c>
      <c r="R32" s="14">
        <f>[28]Junho!$J$21</f>
        <v>25.56</v>
      </c>
      <c r="S32" s="14">
        <f>[28]Junho!$J$22</f>
        <v>21.240000000000002</v>
      </c>
      <c r="T32" s="14">
        <f>[28]Junho!$J$23</f>
        <v>29.880000000000003</v>
      </c>
      <c r="U32" s="14">
        <f>[28]Junho!$J$24</f>
        <v>25.92</v>
      </c>
      <c r="V32" s="14">
        <f>[28]Junho!$J$25</f>
        <v>18</v>
      </c>
      <c r="W32" s="14">
        <f>[28]Junho!$J$26</f>
        <v>28.8</v>
      </c>
      <c r="X32" s="14">
        <f>[28]Junho!$J$27</f>
        <v>37.800000000000004</v>
      </c>
      <c r="Y32" s="14">
        <f>[28]Junho!$J$28</f>
        <v>25.56</v>
      </c>
      <c r="Z32" s="14">
        <f>[28]Junho!$J$29</f>
        <v>30.6</v>
      </c>
      <c r="AA32" s="14">
        <f>[28]Junho!$J$30</f>
        <v>27</v>
      </c>
      <c r="AB32" s="14">
        <f>[28]Junho!$J$31</f>
        <v>32.04</v>
      </c>
      <c r="AC32" s="14">
        <f>[28]Junho!$J$32</f>
        <v>18.720000000000002</v>
      </c>
      <c r="AD32" s="14">
        <f>[28]Junho!$J$33</f>
        <v>32.04</v>
      </c>
      <c r="AE32" s="14">
        <f>[28]Junho!$J$34</f>
        <v>24.48</v>
      </c>
      <c r="AF32" s="87">
        <f>MAX(B32:AE32)</f>
        <v>42.480000000000004</v>
      </c>
      <c r="AG32" s="2"/>
    </row>
    <row r="33" spans="1:35" s="5" customFormat="1" ht="17.100000000000001" customHeight="1" thickBot="1" x14ac:dyDescent="0.25">
      <c r="A33" s="120" t="s">
        <v>33</v>
      </c>
      <c r="B33" s="121">
        <f t="shared" ref="B33:AF33" si="4">MAX(B5:B32)</f>
        <v>35.28</v>
      </c>
      <c r="C33" s="121">
        <f t="shared" si="4"/>
        <v>26.28</v>
      </c>
      <c r="D33" s="121">
        <f t="shared" si="4"/>
        <v>37.080000000000005</v>
      </c>
      <c r="E33" s="121">
        <f t="shared" si="4"/>
        <v>54.72</v>
      </c>
      <c r="F33" s="121">
        <f t="shared" si="4"/>
        <v>43.92</v>
      </c>
      <c r="G33" s="121">
        <f t="shared" si="4"/>
        <v>43.2</v>
      </c>
      <c r="H33" s="121">
        <f t="shared" si="4"/>
        <v>44.28</v>
      </c>
      <c r="I33" s="121">
        <f t="shared" si="4"/>
        <v>60.839999999999996</v>
      </c>
      <c r="J33" s="121">
        <f t="shared" si="4"/>
        <v>57.960000000000008</v>
      </c>
      <c r="K33" s="121">
        <f t="shared" si="4"/>
        <v>34.56</v>
      </c>
      <c r="L33" s="121">
        <f t="shared" si="4"/>
        <v>35.64</v>
      </c>
      <c r="M33" s="121">
        <f t="shared" si="4"/>
        <v>34.92</v>
      </c>
      <c r="N33" s="121">
        <f t="shared" si="4"/>
        <v>46.800000000000004</v>
      </c>
      <c r="O33" s="121">
        <f t="shared" si="4"/>
        <v>41.4</v>
      </c>
      <c r="P33" s="121">
        <f t="shared" si="4"/>
        <v>47.88</v>
      </c>
      <c r="Q33" s="121">
        <f t="shared" si="4"/>
        <v>46.440000000000005</v>
      </c>
      <c r="R33" s="121">
        <f t="shared" si="4"/>
        <v>49.680000000000007</v>
      </c>
      <c r="S33" s="121">
        <f t="shared" si="4"/>
        <v>43.2</v>
      </c>
      <c r="T33" s="121">
        <f t="shared" si="4"/>
        <v>73.44</v>
      </c>
      <c r="U33" s="121">
        <f t="shared" si="4"/>
        <v>37.080000000000005</v>
      </c>
      <c r="V33" s="121">
        <f t="shared" si="4"/>
        <v>42.12</v>
      </c>
      <c r="W33" s="121">
        <f t="shared" si="4"/>
        <v>86.76</v>
      </c>
      <c r="X33" s="121">
        <f t="shared" si="4"/>
        <v>53.64</v>
      </c>
      <c r="Y33" s="121">
        <f t="shared" si="4"/>
        <v>56.16</v>
      </c>
      <c r="Z33" s="121">
        <f t="shared" si="4"/>
        <v>42.12</v>
      </c>
      <c r="AA33" s="121">
        <f t="shared" si="4"/>
        <v>46.800000000000004</v>
      </c>
      <c r="AB33" s="121">
        <f t="shared" si="4"/>
        <v>41.4</v>
      </c>
      <c r="AC33" s="121">
        <f t="shared" si="4"/>
        <v>49.680000000000007</v>
      </c>
      <c r="AD33" s="121">
        <f t="shared" si="4"/>
        <v>38.159999999999997</v>
      </c>
      <c r="AE33" s="121">
        <f t="shared" si="4"/>
        <v>30.96</v>
      </c>
      <c r="AF33" s="122">
        <f t="shared" si="4"/>
        <v>86.76</v>
      </c>
      <c r="AG33" s="10"/>
    </row>
    <row r="34" spans="1:35" x14ac:dyDescent="0.2">
      <c r="A34" s="62"/>
      <c r="B34" s="63"/>
      <c r="C34" s="63"/>
      <c r="D34" s="63" t="s">
        <v>145</v>
      </c>
      <c r="E34" s="63"/>
      <c r="F34" s="63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5"/>
      <c r="AE34" s="66"/>
      <c r="AF34" s="68"/>
      <c r="AG34" s="67"/>
      <c r="AH34" s="79"/>
    </row>
    <row r="35" spans="1:35" x14ac:dyDescent="0.2">
      <c r="A35" s="62"/>
      <c r="B35" s="69" t="s">
        <v>138</v>
      </c>
      <c r="C35" s="69"/>
      <c r="D35" s="69"/>
      <c r="E35" s="69"/>
      <c r="F35" s="69"/>
      <c r="G35" s="69"/>
      <c r="H35" s="69"/>
      <c r="I35" s="69"/>
      <c r="J35" s="64"/>
      <c r="K35" s="64"/>
      <c r="L35" s="64"/>
      <c r="M35" s="64" t="s">
        <v>52</v>
      </c>
      <c r="N35" s="64"/>
      <c r="O35" s="64"/>
      <c r="P35" s="64"/>
      <c r="Q35" s="64"/>
      <c r="R35" s="64"/>
      <c r="S35" s="64"/>
      <c r="T35" s="133" t="s">
        <v>139</v>
      </c>
      <c r="U35" s="133"/>
      <c r="V35" s="133"/>
      <c r="W35" s="133"/>
      <c r="X35" s="133"/>
      <c r="Y35" s="64"/>
      <c r="Z35" s="64"/>
      <c r="AA35" s="64"/>
      <c r="AB35" s="64"/>
      <c r="AC35" s="64"/>
      <c r="AD35" s="65"/>
      <c r="AE35" s="64"/>
      <c r="AF35" s="73"/>
      <c r="AG35" s="65"/>
      <c r="AH35" s="80"/>
    </row>
    <row r="36" spans="1:35" x14ac:dyDescent="0.2">
      <c r="A36" s="71"/>
      <c r="B36" s="64"/>
      <c r="C36" s="64"/>
      <c r="D36" s="64"/>
      <c r="E36" s="64"/>
      <c r="F36" s="64"/>
      <c r="G36" s="64"/>
      <c r="H36" s="64"/>
      <c r="I36" s="64"/>
      <c r="J36" s="72"/>
      <c r="K36" s="72"/>
      <c r="L36" s="72"/>
      <c r="M36" s="72" t="s">
        <v>53</v>
      </c>
      <c r="N36" s="72"/>
      <c r="O36" s="72"/>
      <c r="P36" s="72"/>
      <c r="Q36" s="64"/>
      <c r="R36" s="64"/>
      <c r="S36" s="64"/>
      <c r="T36" s="134" t="s">
        <v>140</v>
      </c>
      <c r="U36" s="134"/>
      <c r="V36" s="134"/>
      <c r="W36" s="134"/>
      <c r="X36" s="134"/>
      <c r="Y36" s="64"/>
      <c r="Z36" s="64"/>
      <c r="AA36" s="64"/>
      <c r="AB36" s="64"/>
      <c r="AC36" s="64"/>
      <c r="AD36" s="65"/>
      <c r="AE36" s="66"/>
      <c r="AF36" s="68"/>
      <c r="AG36" s="64"/>
      <c r="AH36" s="80"/>
      <c r="AI36" s="2"/>
    </row>
    <row r="37" spans="1:35" x14ac:dyDescent="0.2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6"/>
      <c r="AF37" s="68"/>
      <c r="AG37" s="72"/>
      <c r="AH37" s="81"/>
    </row>
    <row r="38" spans="1:35" ht="13.5" thickBot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89"/>
      <c r="AG38" s="65"/>
      <c r="AH38" s="79"/>
    </row>
    <row r="39" spans="1:35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98"/>
      <c r="AG39" s="83"/>
      <c r="AH39" s="79"/>
    </row>
    <row r="40" spans="1:35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98"/>
      <c r="AG40" s="83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sheetProtection password="C6EC" sheet="1" objects="1" scenarios="1"/>
  <mergeCells count="35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2017-08-09T17:01:04Z</cp:lastPrinted>
  <dcterms:created xsi:type="dcterms:W3CDTF">2008-08-15T13:32:29Z</dcterms:created>
  <dcterms:modified xsi:type="dcterms:W3CDTF">2022-03-10T19:20:07Z</dcterms:modified>
</cp:coreProperties>
</file>