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0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37" i="4" l="1"/>
  <c r="AG37" i="7"/>
  <c r="AH37" i="12"/>
  <c r="AG37" i="12"/>
  <c r="AG37" i="14"/>
  <c r="AH37" i="14"/>
  <c r="AI37" i="14"/>
  <c r="AG37" i="6"/>
  <c r="AH37" i="6"/>
  <c r="AH37" i="9"/>
  <c r="AG37" i="9"/>
  <c r="AH37" i="15"/>
  <c r="AG37" i="15"/>
  <c r="AH37" i="5"/>
  <c r="AG37" i="5"/>
  <c r="AG37" i="8"/>
  <c r="AH37" i="8"/>
  <c r="AG23" i="14"/>
  <c r="AH23" i="14"/>
  <c r="AI23" i="14"/>
  <c r="AG23" i="6"/>
  <c r="AH23" i="6"/>
  <c r="AH23" i="9"/>
  <c r="AG23" i="9"/>
  <c r="AH23" i="15"/>
  <c r="AG23" i="15"/>
  <c r="AG23" i="5"/>
  <c r="AH23" i="5"/>
  <c r="AG23" i="8"/>
  <c r="AH23" i="8"/>
  <c r="AG23" i="4"/>
  <c r="AG23" i="7"/>
  <c r="AG23" i="12"/>
  <c r="AH23" i="12"/>
  <c r="AI20" i="14"/>
  <c r="AG8" i="8"/>
  <c r="AG46" i="4"/>
  <c r="AG9" i="8"/>
  <c r="AH9" i="8"/>
  <c r="AG9" i="9"/>
  <c r="AH9" i="9"/>
  <c r="AG9" i="7"/>
  <c r="AG22" i="14"/>
  <c r="AH22" i="14"/>
  <c r="AI22" i="14"/>
  <c r="AH26" i="9"/>
  <c r="AG15" i="9"/>
  <c r="AH41" i="8"/>
  <c r="AH31" i="8"/>
  <c r="AG25" i="8"/>
  <c r="AG15" i="7"/>
  <c r="AG43" i="7" l="1"/>
  <c r="AG35" i="9"/>
  <c r="AH38" i="9"/>
  <c r="AH25" i="6"/>
  <c r="AH43" i="9"/>
  <c r="AH25" i="15"/>
  <c r="AG25" i="12"/>
  <c r="AG31" i="4"/>
  <c r="AH31" i="12"/>
  <c r="AG41" i="4"/>
  <c r="AH26" i="5"/>
  <c r="AH38" i="5"/>
  <c r="AH41" i="12"/>
  <c r="AG26" i="14"/>
  <c r="AG35" i="14"/>
  <c r="AG38" i="14"/>
  <c r="AG41" i="14"/>
  <c r="AG35" i="7"/>
  <c r="AH15" i="5"/>
  <c r="AG9" i="5"/>
  <c r="AH7" i="15"/>
  <c r="AI7" i="14"/>
  <c r="AG35" i="4"/>
  <c r="AG43" i="4"/>
  <c r="AH31" i="5"/>
  <c r="AH41" i="5"/>
  <c r="AH15" i="6"/>
  <c r="AH26" i="6"/>
  <c r="AG35" i="6"/>
  <c r="AH38" i="6"/>
  <c r="AH35" i="8"/>
  <c r="AH43" i="8"/>
  <c r="AG25" i="9"/>
  <c r="AH31" i="9"/>
  <c r="AG38" i="9"/>
  <c r="AG15" i="12"/>
  <c r="AH35" i="12"/>
  <c r="AH15" i="15"/>
  <c r="AH26" i="15"/>
  <c r="AG35" i="15"/>
  <c r="AH38" i="15"/>
  <c r="AG25" i="14"/>
  <c r="AI26" i="14"/>
  <c r="AG31" i="14"/>
  <c r="AI38" i="14"/>
  <c r="AG43" i="14"/>
  <c r="AG15" i="4"/>
  <c r="AG26" i="4"/>
  <c r="AG38" i="4"/>
  <c r="AH25" i="5"/>
  <c r="AG15" i="6"/>
  <c r="AH35" i="6"/>
  <c r="AH43" i="6"/>
  <c r="AG25" i="7"/>
  <c r="AG31" i="7"/>
  <c r="AG41" i="7"/>
  <c r="AG15" i="8"/>
  <c r="AH26" i="8"/>
  <c r="AG35" i="8"/>
  <c r="AH38" i="8"/>
  <c r="AH25" i="9"/>
  <c r="AH41" i="9"/>
  <c r="AH15" i="12"/>
  <c r="AH26" i="12"/>
  <c r="AG31" i="12"/>
  <c r="AG35" i="12"/>
  <c r="AH38" i="12"/>
  <c r="AG15" i="15"/>
  <c r="AH35" i="15"/>
  <c r="AH31" i="14"/>
  <c r="AI41" i="14"/>
  <c r="AH43" i="14"/>
  <c r="AG25" i="4"/>
  <c r="AH35" i="5"/>
  <c r="AH43" i="5"/>
  <c r="AG25" i="6"/>
  <c r="AH31" i="6"/>
  <c r="AH41" i="6"/>
  <c r="AG26" i="7"/>
  <c r="AG38" i="7"/>
  <c r="AH25" i="8"/>
  <c r="AH35" i="9"/>
  <c r="AH25" i="12"/>
  <c r="AG25" i="15"/>
  <c r="AH31" i="15"/>
  <c r="AH41" i="15"/>
  <c r="AG15" i="14"/>
  <c r="AH26" i="14"/>
  <c r="AI31" i="14"/>
  <c r="AH38" i="14"/>
  <c r="AI43" i="14"/>
  <c r="AI9" i="14"/>
  <c r="AG9" i="4"/>
  <c r="AG9" i="12"/>
  <c r="AH9" i="14"/>
  <c r="AG9" i="6"/>
  <c r="AG9" i="15"/>
  <c r="AG7" i="4"/>
  <c r="AH7" i="5"/>
  <c r="AH7" i="9"/>
  <c r="AG7" i="14"/>
  <c r="AH7" i="6"/>
  <c r="AG7" i="5"/>
  <c r="AH7" i="8"/>
  <c r="AH7" i="12"/>
  <c r="AG7" i="7"/>
  <c r="AH7" i="14"/>
  <c r="AH41" i="14"/>
  <c r="AI35" i="14"/>
  <c r="AH35" i="14"/>
  <c r="AI25" i="14"/>
  <c r="AH25" i="14"/>
  <c r="AH15" i="14"/>
  <c r="AI15" i="14"/>
  <c r="AG9" i="14"/>
  <c r="AG41" i="15"/>
  <c r="AG38" i="15"/>
  <c r="AG31" i="15"/>
  <c r="AG26" i="15"/>
  <c r="AH9" i="15"/>
  <c r="AG7" i="15"/>
  <c r="AG41" i="12"/>
  <c r="AG38" i="12"/>
  <c r="AG26" i="12"/>
  <c r="AH9" i="12"/>
  <c r="AG7" i="12"/>
  <c r="AG43" i="9"/>
  <c r="AG41" i="9"/>
  <c r="AG31" i="9"/>
  <c r="AG26" i="9"/>
  <c r="AH15" i="9"/>
  <c r="AG7" i="9"/>
  <c r="AG43" i="8"/>
  <c r="AG41" i="8"/>
  <c r="AG38" i="8"/>
  <c r="AG31" i="8"/>
  <c r="AG26" i="8"/>
  <c r="AH15" i="8"/>
  <c r="AG7" i="8"/>
  <c r="AG43" i="6"/>
  <c r="AG41" i="6"/>
  <c r="AG38" i="6"/>
  <c r="AG31" i="6"/>
  <c r="AG26" i="6"/>
  <c r="AH9" i="6"/>
  <c r="AG7" i="6"/>
  <c r="AG43" i="5"/>
  <c r="AG41" i="5"/>
  <c r="AG38" i="5"/>
  <c r="AG35" i="5"/>
  <c r="AG31" i="5"/>
  <c r="AG25" i="5"/>
  <c r="AG26" i="5"/>
  <c r="AG15" i="5"/>
  <c r="AH9" i="5"/>
  <c r="AI47" i="14" l="1"/>
  <c r="AG46" i="6"/>
  <c r="AG48" i="6"/>
  <c r="AG27" i="7"/>
  <c r="AG39" i="7"/>
  <c r="AG46" i="7"/>
  <c r="AH39" i="6"/>
  <c r="AH22" i="8"/>
  <c r="AG40" i="14"/>
  <c r="AH17" i="5"/>
  <c r="AG40" i="6"/>
  <c r="AG28" i="8"/>
  <c r="AH29" i="8"/>
  <c r="AG39" i="8"/>
  <c r="AH42" i="8"/>
  <c r="AG44" i="8"/>
  <c r="AG47" i="8"/>
  <c r="AH48" i="8"/>
  <c r="AG28" i="9"/>
  <c r="AH29" i="9"/>
  <c r="AG39" i="9"/>
  <c r="AH42" i="9"/>
  <c r="AG47" i="9"/>
  <c r="AH48" i="9"/>
  <c r="AG28" i="12"/>
  <c r="AH29" i="12"/>
  <c r="AH42" i="12"/>
  <c r="AG47" i="12"/>
  <c r="AH48" i="12"/>
  <c r="AG28" i="15"/>
  <c r="AH29" i="15"/>
  <c r="AG30" i="15"/>
  <c r="AH42" i="15"/>
  <c r="AG44" i="15"/>
  <c r="AG47" i="15"/>
  <c r="AH48" i="15"/>
  <c r="AI28" i="14"/>
  <c r="AG29" i="14"/>
  <c r="AH30" i="14"/>
  <c r="AG27" i="5"/>
  <c r="AG29" i="5"/>
  <c r="AH39" i="5"/>
  <c r="AG46" i="5"/>
  <c r="AG48" i="5"/>
  <c r="AH27" i="6"/>
  <c r="AG33" i="6"/>
  <c r="AG39" i="6"/>
  <c r="AH40" i="6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8" i="8"/>
  <c r="AG18" i="5"/>
  <c r="AH18" i="9"/>
  <c r="AH18" i="12"/>
  <c r="AH18" i="15"/>
  <c r="AG18" i="14"/>
  <c r="AH18" i="8"/>
  <c r="AG17" i="9"/>
  <c r="AG17" i="12"/>
  <c r="AG17" i="15"/>
  <c r="AG11" i="5"/>
  <c r="AH8" i="9"/>
  <c r="AH8" i="12"/>
  <c r="AH8" i="15"/>
  <c r="AH8" i="14"/>
  <c r="AG5" i="7"/>
  <c r="AH5" i="8"/>
  <c r="AG5" i="9"/>
  <c r="AG5" i="12"/>
  <c r="AG5" i="15"/>
  <c r="AG30" i="7"/>
  <c r="AG44" i="7"/>
  <c r="AG47" i="14"/>
  <c r="AH8" i="5"/>
  <c r="AG28" i="6"/>
  <c r="AH28" i="8"/>
  <c r="AH33" i="8"/>
  <c r="AH40" i="8"/>
  <c r="AH47" i="8"/>
  <c r="AH28" i="9"/>
  <c r="AG11" i="12"/>
  <c r="AH17" i="12"/>
  <c r="AH28" i="12"/>
  <c r="AH33" i="12"/>
  <c r="AH47" i="12"/>
  <c r="AG11" i="15"/>
  <c r="AH17" i="15"/>
  <c r="AH21" i="15"/>
  <c r="AH28" i="15"/>
  <c r="AH33" i="15"/>
  <c r="AH40" i="15"/>
  <c r="AH47" i="15"/>
  <c r="AI8" i="14"/>
  <c r="AI17" i="14"/>
  <c r="AH21" i="14"/>
  <c r="AG27" i="14"/>
  <c r="AH28" i="14"/>
  <c r="AI29" i="14"/>
  <c r="AG30" i="14"/>
  <c r="AH42" i="14"/>
  <c r="AH44" i="6"/>
  <c r="AG11" i="7"/>
  <c r="AH11" i="8"/>
  <c r="AH11" i="5"/>
  <c r="AH30" i="5"/>
  <c r="AG33" i="5"/>
  <c r="AH44" i="5"/>
  <c r="AH11" i="6"/>
  <c r="AG30" i="6"/>
  <c r="AG11" i="9"/>
  <c r="AH17" i="9"/>
  <c r="AH21" i="9"/>
  <c r="AH33" i="9"/>
  <c r="AH40" i="9"/>
  <c r="AH47" i="9"/>
  <c r="AH21" i="12"/>
  <c r="AH40" i="12"/>
  <c r="AG17" i="5"/>
  <c r="AH17" i="8"/>
  <c r="AH20" i="8"/>
  <c r="AH21" i="8"/>
  <c r="AH18" i="5"/>
  <c r="AG21" i="5"/>
  <c r="AH22" i="5"/>
  <c r="AG28" i="5"/>
  <c r="AH29" i="5"/>
  <c r="AG39" i="5"/>
  <c r="AH42" i="5"/>
  <c r="AG47" i="5"/>
  <c r="AH48" i="5"/>
  <c r="AH8" i="6"/>
  <c r="AG17" i="6"/>
  <c r="AH18" i="6"/>
  <c r="AG21" i="6"/>
  <c r="AH22" i="6"/>
  <c r="AH29" i="6"/>
  <c r="AH42" i="6"/>
  <c r="AG44" i="6"/>
  <c r="AG47" i="6"/>
  <c r="AH48" i="6"/>
  <c r="AG8" i="7"/>
  <c r="AG18" i="7"/>
  <c r="AG22" i="7"/>
  <c r="AG29" i="7"/>
  <c r="AG42" i="7"/>
  <c r="AG48" i="7"/>
  <c r="AH8" i="8"/>
  <c r="AG17" i="8"/>
  <c r="AG21" i="8"/>
  <c r="AG27" i="8"/>
  <c r="AG29" i="8"/>
  <c r="AH39" i="8"/>
  <c r="AG46" i="8"/>
  <c r="AG48" i="8"/>
  <c r="AG18" i="9"/>
  <c r="AG20" i="9"/>
  <c r="AG22" i="9"/>
  <c r="AG27" i="9"/>
  <c r="AG29" i="9"/>
  <c r="AH39" i="9"/>
  <c r="AG46" i="9"/>
  <c r="AG48" i="9"/>
  <c r="AG18" i="12"/>
  <c r="AG20" i="12"/>
  <c r="AG22" i="12"/>
  <c r="AG27" i="12"/>
  <c r="AG29" i="12"/>
  <c r="AG46" i="12"/>
  <c r="AG48" i="12"/>
  <c r="AG18" i="15"/>
  <c r="AG20" i="15"/>
  <c r="AG22" i="15"/>
  <c r="AG27" i="15"/>
  <c r="AG40" i="15"/>
  <c r="AG46" i="15"/>
  <c r="AG48" i="15"/>
  <c r="AG8" i="14"/>
  <c r="AG20" i="14"/>
  <c r="AI21" i="14"/>
  <c r="AI27" i="14"/>
  <c r="AG28" i="14"/>
  <c r="AG33" i="14"/>
  <c r="AH40" i="14"/>
  <c r="AI42" i="14"/>
  <c r="AG48" i="14"/>
  <c r="AH21" i="5"/>
  <c r="AH28" i="5"/>
  <c r="AH33" i="5"/>
  <c r="AH40" i="5"/>
  <c r="AH47" i="5"/>
  <c r="AG11" i="6"/>
  <c r="AH17" i="6"/>
  <c r="AH21" i="6"/>
  <c r="AG27" i="6"/>
  <c r="AH28" i="6"/>
  <c r="AH33" i="6"/>
  <c r="AH47" i="6"/>
  <c r="AG17" i="7"/>
  <c r="AG21" i="7"/>
  <c r="AG28" i="7"/>
  <c r="AG33" i="7"/>
  <c r="AG40" i="7"/>
  <c r="AG47" i="7"/>
  <c r="AG11" i="8"/>
  <c r="AH30" i="8"/>
  <c r="AG33" i="8"/>
  <c r="AH44" i="8"/>
  <c r="AH11" i="9"/>
  <c r="AH30" i="9"/>
  <c r="AG33" i="9"/>
  <c r="AH44" i="9"/>
  <c r="AH11" i="12"/>
  <c r="AH30" i="12"/>
  <c r="AG33" i="12"/>
  <c r="AH44" i="12"/>
  <c r="AH11" i="15"/>
  <c r="AH30" i="15"/>
  <c r="AG33" i="15"/>
  <c r="AH44" i="15"/>
  <c r="AG11" i="14"/>
  <c r="AG39" i="14"/>
  <c r="AI40" i="14"/>
  <c r="AG42" i="14"/>
  <c r="AH47" i="14"/>
  <c r="AH6" i="9"/>
  <c r="AH6" i="14"/>
  <c r="AI6" i="14"/>
  <c r="AG6" i="5"/>
  <c r="AH6" i="5"/>
  <c r="AH6" i="6"/>
  <c r="AG6" i="7"/>
  <c r="AH6" i="8"/>
  <c r="AG6" i="14"/>
  <c r="AG6" i="6"/>
  <c r="AH6" i="12"/>
  <c r="AH6" i="15"/>
  <c r="AH5" i="5"/>
  <c r="AG5" i="6"/>
  <c r="AG5" i="8"/>
  <c r="AH5" i="9"/>
  <c r="AH5" i="12"/>
  <c r="AH5" i="15"/>
  <c r="AG5" i="14"/>
  <c r="AH5" i="6"/>
  <c r="AG5" i="5"/>
  <c r="AH48" i="14"/>
  <c r="AI48" i="14"/>
  <c r="AH39" i="14"/>
  <c r="AI39" i="14"/>
  <c r="AH33" i="14"/>
  <c r="AI33" i="14"/>
  <c r="AI30" i="14"/>
  <c r="AH27" i="14"/>
  <c r="AH29" i="14"/>
  <c r="AG17" i="14"/>
  <c r="AI18" i="14"/>
  <c r="AH18" i="14"/>
  <c r="AH17" i="14"/>
  <c r="AH20" i="14"/>
  <c r="AH11" i="14"/>
  <c r="AI11" i="14"/>
  <c r="AH5" i="14"/>
  <c r="AI5" i="14"/>
  <c r="AH46" i="15"/>
  <c r="AG42" i="15"/>
  <c r="AH27" i="15"/>
  <c r="AG29" i="15"/>
  <c r="AH20" i="15"/>
  <c r="AG8" i="15"/>
  <c r="AG6" i="15"/>
  <c r="AH46" i="12"/>
  <c r="AG44" i="12"/>
  <c r="AG42" i="12"/>
  <c r="AG40" i="12"/>
  <c r="AH27" i="12"/>
  <c r="AG30" i="12"/>
  <c r="AH20" i="12"/>
  <c r="AG8" i="12"/>
  <c r="AG6" i="12"/>
  <c r="AH46" i="9"/>
  <c r="AG44" i="9"/>
  <c r="AG42" i="9"/>
  <c r="AG40" i="9"/>
  <c r="AG30" i="9"/>
  <c r="AH27" i="9"/>
  <c r="AH20" i="9"/>
  <c r="AG8" i="9"/>
  <c r="AG6" i="9"/>
  <c r="AH46" i="8"/>
  <c r="AG42" i="8"/>
  <c r="AG40" i="8"/>
  <c r="AG30" i="8"/>
  <c r="AH27" i="8"/>
  <c r="AG6" i="8"/>
  <c r="AH46" i="6"/>
  <c r="AG42" i="6"/>
  <c r="AG29" i="6"/>
  <c r="AH30" i="6"/>
  <c r="AG18" i="6"/>
  <c r="AG22" i="6"/>
  <c r="AH20" i="6"/>
  <c r="AG8" i="6"/>
  <c r="AH46" i="5"/>
  <c r="AG44" i="5"/>
  <c r="AG42" i="5"/>
  <c r="AG40" i="5"/>
  <c r="AH27" i="5"/>
  <c r="AG30" i="5"/>
  <c r="AH20" i="5"/>
  <c r="AG8" i="5"/>
  <c r="AG50" i="7" l="1"/>
  <c r="AG6" i="4" l="1"/>
  <c r="AG20" i="4"/>
  <c r="AG29" i="4"/>
  <c r="AG42" i="4"/>
  <c r="AG48" i="4"/>
  <c r="AG28" i="4"/>
  <c r="AG33" i="4"/>
  <c r="AG40" i="4"/>
  <c r="AG47" i="4"/>
  <c r="AG11" i="4"/>
  <c r="AG18" i="4"/>
  <c r="AG22" i="4"/>
  <c r="AG27" i="4"/>
  <c r="AG39" i="4"/>
  <c r="AG5" i="4"/>
  <c r="AG8" i="4"/>
  <c r="AG17" i="4"/>
  <c r="AG21" i="4"/>
  <c r="AG30" i="4"/>
  <c r="AG44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<sst xmlns="http://schemas.openxmlformats.org/spreadsheetml/2006/main" count="1814" uniqueCount="241">
  <si>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</si>
  <si>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</si>
  <si>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</si>
  <si>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</si>
  <si>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</si>
  <si>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</si>
  <si>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</si>
  <si>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</si>
  <si>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</si>
  <si>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</si>
  <si>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</si>
  <si>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</si>
  <si>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</si>
  <si>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</si>
  <si>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</si>
  <si>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</si>
  <si>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</si>
  <si>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</si>
  <si>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</si>
  <si>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</si>
  <si>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</si>
  <si>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</si>
  <si>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</si>
  <si>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</si>
  <si>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</si>
  <si>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</si>
  <si>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</si>
  <si>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</si>
  <si>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</si>
  <si>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</si>
  <si>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</si>
  <si>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</si>
  <si>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</si>
  <si>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</si>
  <si>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</si>
  <si>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</si>
  <si>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</si>
  <si>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</si>
  <si>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</si>
  <si>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</si>
  <si>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</si>
  <si>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</si>
  <si>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</si>
  <si>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</si>
  <si>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</si>
  <si>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</si>
  <si>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</si>
  <si>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</si>
  <si>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</si>
  <si>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</si>
  <si>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</si>
  <si>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</si>
  <si>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</si>
  <si>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</si>
  <si>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</si>
  <si>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</si>
  <si>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</si>
  <si>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</si>
  <si>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</si>
  <si>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</si>
  <si>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</si>
  <si>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</si>
  <si>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</si>
  <si>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</si>
  <si>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</si>
  <si>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</si>
  <si>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</si>
  <si>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</si>
  <si>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</si>
  <si>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</si>
  <si>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</si>
  <si>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</si>
  <si>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</si>
  <si>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</si>
  <si>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</si>
  <si>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</si>
  <si>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</si>
  <si>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</si>
  <si>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</si>
  <si>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</si>
  <si>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</si>
  <si>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</si>
  <si>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</si>
  <si>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</si>
  <si>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</si>
  <si>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</si>
  <si>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</si>
  <si>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</si>
  <si>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</si>
  <si>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</si>
  <si>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</si>
  <si>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</si>
  <si>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</si>
  <si>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</si>
  <si>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</si>
  <si>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</si>
  <si>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</si>
  <si>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</si>
  <si>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</si>
  <si>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</si>
  <si>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</si>
  <si>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</si>
  <si>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</si>
  <si>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</si>
  <si>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</si>
  <si>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</si>
  <si>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</si>
  <si>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</si>
  <si>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</si>
  <si>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</si>
  <si>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</si>
  <si>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</si>
  <si>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</si>
  <si>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</si>
  <si>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</si>
  <si>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</si>
  <si>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</si>
  <si>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</si>
  <si>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</si>
  <si>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</si>
  <si>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</si>
  <si>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</si>
  <si>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</si>
  <si>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</si>
  <si>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</si>
  <si>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</si>
  <si>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</si>
  <si>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</si>
  <si>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</si>
  <si>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</si>
  <si>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</si>
  <si>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</si>
  <si>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</si>
  <si>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</si>
  <si>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</si>
  <si>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</si>
  <si>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</si>
  <si>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</si>
  <si>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</si>
  <si>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</si>
  <si>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</si>
  <si>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</si>
  <si>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</si>
  <si>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</si>
  <si>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</si>
  <si>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</si>
  <si>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</si>
  <si>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</si>
  <si>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</si>
  <si>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</si>
  <si>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</si>
  <si>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</si>
  <si>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</si>
  <si>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</si>
  <si>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</si>
  <si>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</si>
  <si>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</si>
  <si>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</si>
  <si>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</si>
  <si>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</si>
  <si>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</si>
  <si>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</si>
  <si>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</si>
  <si>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</si>
  <si>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</si>
  <si>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</si>
  <si>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</si>
  <si>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</si>
  <si>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</si>
  <si>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</si>
  <si>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</si>
  <si>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</si>
  <si>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</si>
  <si>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</si>
  <si>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</si>
  <si>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</si>
  <si>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</si>
  <si>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</si>
  <si>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</si>
  <si>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</si>
  <si>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</si>
  <si>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</si>
  <si>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</si>
  <si>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</si>
  <si>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</si>
  <si>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</si>
  <si>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</si>
  <si>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</si>
  <si>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</si>
  <si>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</si>
  <si>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</si>
  <si>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</si>
  <si>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</si>
  <si>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</si>
  <si>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</si>
  <si>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</si>
  <si>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</si>
  <si>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</si>
  <si>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</si>
  <si>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</si>
  <si>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</si>
  <si>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</si>
  <si>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</si>
  <si>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</si>
  <si>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</si>
  <si>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</si>
  <si>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</si>
  <si>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</si>
  <si>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</si>
  <si>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</si>
  <si>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</si>
  <si>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</si>
  <si>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</si>
  <si>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</si>
  <si>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</si>
  <si>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</si>
  <si>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</si>
  <si>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</si>
  <si>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</si>
  <si>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</si>
  <si>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</si>
  <si>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</si>
  <si>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</si>
  <si>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</si>
  <si>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</si>
  <si>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</si>
  <si>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</si>
  <si>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</si>
  <si>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</si>
  <si>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</si>
  <si>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Julho/2020</t>
  </si>
  <si>
    <t>SO</t>
  </si>
  <si>
    <t>S</t>
  </si>
  <si>
    <t>NE</t>
  </si>
  <si>
    <t>N</t>
  </si>
  <si>
    <t>NO</t>
  </si>
  <si>
    <t xml:space="preserve">   </t>
  </si>
  <si>
    <t>SE</t>
  </si>
  <si>
    <r>
      <t xml:space="preserve">                                                           </t>
    </r>
    <r>
      <rPr>
        <b/>
        <sz val="9"/>
        <color rgb="FFC00000"/>
        <rFont val="Arial"/>
        <family val="2"/>
      </rPr>
      <t xml:space="preserve">  Obs: De Água Clara a Maracajú dados atualizados até 31/07/20</t>
    </r>
  </si>
  <si>
    <t>NE/SE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</si>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</sst>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11"/>
      <color rgb="FFC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9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6" fillId="5" borderId="15" xfId="0" applyNumberFormat="1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3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1" fontId="8" fillId="7" borderId="0" xfId="0" applyNumberFormat="1" applyFont="1" applyFill="1" applyAlignment="1">
      <alignment horizontal="center"/>
    </xf>
    <xf numFmtId="0" fontId="20" fillId="7" borderId="0" xfId="0" applyFont="1" applyFill="1"/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guaClara_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rasil&#226;ndia_20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arap&#243;_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Camapu&#227;_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mpoGrande_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assilandia_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hapadaoDoSul_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rumba_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staRica_20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Coxim_20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Dourados_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mambai_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FatimaDoSul_20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guatemi_20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Itapor&#227;_2020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taquirai_20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Ivinhema_202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ardim_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Juti_2020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LagunaCarap&#227;_2020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aracaju_2020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Miranda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gelica_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Nhumirim_202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lvorada_2020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NovaAndradina_20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aranaiba_2020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PedroGomes_2020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ntaPora_2020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PortoMurtinho_2020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RibasdoRioPardo_2020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RioBrilhante_2020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antaRitadoPardo_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Aquidauana_2020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aoGabriel_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Selviria_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eteQuedas_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idrolandia_2020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Sonora_2020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TresLagoas_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AralMoreira_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andeirantes_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ataguassu_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20/BoletimBelaVista_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20%20_%2017%20Esta&#231;&#245;es/BoletimBonito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20.158333333333335</v>
          </cell>
          <cell r="C5">
            <v>25.2</v>
          </cell>
          <cell r="D5">
            <v>15.8</v>
          </cell>
          <cell r="E5">
            <v>58.625</v>
          </cell>
          <cell r="F5">
            <v>85</v>
          </cell>
          <cell r="G5">
            <v>28</v>
          </cell>
          <cell r="H5">
            <v>17.64</v>
          </cell>
          <cell r="I5" t="str">
            <v>NO</v>
          </cell>
          <cell r="J5">
            <v>47.88</v>
          </cell>
          <cell r="K5">
            <v>0</v>
          </cell>
        </row>
        <row r="6">
          <cell r="B6">
            <v>14.116666666666665</v>
          </cell>
          <cell r="C6">
            <v>22.2</v>
          </cell>
          <cell r="D6">
            <v>7.5</v>
          </cell>
          <cell r="E6">
            <v>72.166666666666671</v>
          </cell>
          <cell r="F6">
            <v>99</v>
          </cell>
          <cell r="G6">
            <v>35</v>
          </cell>
          <cell r="H6">
            <v>5.7600000000000007</v>
          </cell>
          <cell r="I6" t="str">
            <v>O</v>
          </cell>
          <cell r="J6">
            <v>15.48</v>
          </cell>
          <cell r="K6">
            <v>0</v>
          </cell>
        </row>
        <row r="7">
          <cell r="B7">
            <v>17.079166666666669</v>
          </cell>
          <cell r="C7">
            <v>24.3</v>
          </cell>
          <cell r="D7">
            <v>11.3</v>
          </cell>
          <cell r="E7">
            <v>67.875</v>
          </cell>
          <cell r="F7">
            <v>96</v>
          </cell>
          <cell r="G7">
            <v>34</v>
          </cell>
          <cell r="H7">
            <v>6.48</v>
          </cell>
          <cell r="I7" t="str">
            <v>O</v>
          </cell>
          <cell r="J7">
            <v>20.16</v>
          </cell>
          <cell r="K7">
            <v>0</v>
          </cell>
        </row>
        <row r="8">
          <cell r="B8">
            <v>18.408333333333335</v>
          </cell>
          <cell r="C8">
            <v>31.1</v>
          </cell>
          <cell r="D8">
            <v>9.5</v>
          </cell>
          <cell r="E8">
            <v>68.875</v>
          </cell>
          <cell r="F8">
            <v>98</v>
          </cell>
          <cell r="G8">
            <v>30</v>
          </cell>
          <cell r="H8">
            <v>7.9200000000000008</v>
          </cell>
          <cell r="I8" t="str">
            <v>O</v>
          </cell>
          <cell r="J8">
            <v>27</v>
          </cell>
          <cell r="K8">
            <v>0</v>
          </cell>
        </row>
        <row r="9">
          <cell r="B9">
            <v>22.516666666666669</v>
          </cell>
          <cell r="C9">
            <v>33.700000000000003</v>
          </cell>
          <cell r="D9">
            <v>13.7</v>
          </cell>
          <cell r="E9">
            <v>65.25</v>
          </cell>
          <cell r="F9">
            <v>98</v>
          </cell>
          <cell r="G9">
            <v>19</v>
          </cell>
          <cell r="H9">
            <v>11.16</v>
          </cell>
          <cell r="I9" t="str">
            <v>O</v>
          </cell>
          <cell r="J9">
            <v>27.720000000000002</v>
          </cell>
          <cell r="K9">
            <v>0</v>
          </cell>
        </row>
        <row r="10">
          <cell r="B10">
            <v>21.791666666666661</v>
          </cell>
          <cell r="C10">
            <v>33.5</v>
          </cell>
          <cell r="D10">
            <v>14</v>
          </cell>
          <cell r="E10">
            <v>70.5</v>
          </cell>
          <cell r="F10">
            <v>96</v>
          </cell>
          <cell r="G10">
            <v>28</v>
          </cell>
          <cell r="H10">
            <v>10.08</v>
          </cell>
          <cell r="I10" t="str">
            <v>N</v>
          </cell>
          <cell r="J10">
            <v>21.240000000000002</v>
          </cell>
          <cell r="K10">
            <v>0</v>
          </cell>
        </row>
        <row r="11">
          <cell r="B11">
            <v>23.058333333333337</v>
          </cell>
          <cell r="C11">
            <v>33.700000000000003</v>
          </cell>
          <cell r="D11">
            <v>14</v>
          </cell>
          <cell r="E11">
            <v>66.291666666666671</v>
          </cell>
          <cell r="F11">
            <v>99</v>
          </cell>
          <cell r="G11">
            <v>22</v>
          </cell>
          <cell r="H11">
            <v>16.2</v>
          </cell>
          <cell r="I11" t="str">
            <v>SE</v>
          </cell>
          <cell r="J11">
            <v>41.04</v>
          </cell>
          <cell r="K11">
            <v>0</v>
          </cell>
        </row>
        <row r="12">
          <cell r="B12">
            <v>19.433333333333334</v>
          </cell>
          <cell r="C12">
            <v>24.1</v>
          </cell>
          <cell r="D12">
            <v>13.9</v>
          </cell>
          <cell r="E12">
            <v>75.625</v>
          </cell>
          <cell r="F12">
            <v>92</v>
          </cell>
          <cell r="G12">
            <v>46</v>
          </cell>
          <cell r="H12">
            <v>18.36</v>
          </cell>
          <cell r="I12" t="str">
            <v>N</v>
          </cell>
          <cell r="J12">
            <v>36.72</v>
          </cell>
          <cell r="K12">
            <v>0</v>
          </cell>
        </row>
        <row r="13">
          <cell r="B13">
            <v>16.741666666666664</v>
          </cell>
          <cell r="C13">
            <v>21.5</v>
          </cell>
          <cell r="D13">
            <v>13.5</v>
          </cell>
          <cell r="E13">
            <v>84.541666666666671</v>
          </cell>
          <cell r="F13">
            <v>98</v>
          </cell>
          <cell r="G13">
            <v>63</v>
          </cell>
          <cell r="H13">
            <v>11.16</v>
          </cell>
          <cell r="I13" t="str">
            <v>NO</v>
          </cell>
          <cell r="J13">
            <v>27.720000000000002</v>
          </cell>
          <cell r="K13">
            <v>0</v>
          </cell>
        </row>
        <row r="14">
          <cell r="B14">
            <v>19.099999999999998</v>
          </cell>
          <cell r="C14">
            <v>31</v>
          </cell>
          <cell r="D14">
            <v>10.6</v>
          </cell>
          <cell r="E14">
            <v>75.625</v>
          </cell>
          <cell r="F14">
            <v>100</v>
          </cell>
          <cell r="G14">
            <v>36</v>
          </cell>
          <cell r="H14">
            <v>10.44</v>
          </cell>
          <cell r="I14" t="str">
            <v>S</v>
          </cell>
          <cell r="J14">
            <v>25.56</v>
          </cell>
          <cell r="K14">
            <v>0</v>
          </cell>
        </row>
        <row r="15">
          <cell r="B15">
            <v>22.316666666666674</v>
          </cell>
          <cell r="C15">
            <v>32.299999999999997</v>
          </cell>
          <cell r="D15">
            <v>13.6</v>
          </cell>
          <cell r="E15">
            <v>65.416666666666671</v>
          </cell>
          <cell r="F15">
            <v>98</v>
          </cell>
          <cell r="G15">
            <v>24</v>
          </cell>
          <cell r="H15">
            <v>11.879999999999999</v>
          </cell>
          <cell r="I15" t="str">
            <v>L</v>
          </cell>
          <cell r="J15">
            <v>30.6</v>
          </cell>
          <cell r="K15">
            <v>0</v>
          </cell>
        </row>
        <row r="16">
          <cell r="B16">
            <v>22.033333333333331</v>
          </cell>
          <cell r="C16">
            <v>33.299999999999997</v>
          </cell>
          <cell r="D16">
            <v>13.7</v>
          </cell>
          <cell r="E16">
            <v>67.25</v>
          </cell>
          <cell r="F16">
            <v>96</v>
          </cell>
          <cell r="G16">
            <v>26</v>
          </cell>
          <cell r="H16">
            <v>12.96</v>
          </cell>
          <cell r="I16" t="str">
            <v>NE</v>
          </cell>
          <cell r="J16">
            <v>29.880000000000003</v>
          </cell>
          <cell r="K16">
            <v>0</v>
          </cell>
        </row>
        <row r="17">
          <cell r="B17">
            <v>23.241666666666664</v>
          </cell>
          <cell r="C17">
            <v>33.6</v>
          </cell>
          <cell r="D17">
            <v>15.4</v>
          </cell>
          <cell r="E17">
            <v>66.583333333333329</v>
          </cell>
          <cell r="F17">
            <v>94</v>
          </cell>
          <cell r="G17">
            <v>31</v>
          </cell>
          <cell r="H17">
            <v>9.7200000000000006</v>
          </cell>
          <cell r="I17" t="str">
            <v>NE</v>
          </cell>
          <cell r="J17">
            <v>29.52</v>
          </cell>
          <cell r="K17">
            <v>0</v>
          </cell>
        </row>
        <row r="18">
          <cell r="B18">
            <v>23.358333333333331</v>
          </cell>
          <cell r="C18">
            <v>32.200000000000003</v>
          </cell>
          <cell r="D18">
            <v>16.5</v>
          </cell>
          <cell r="E18">
            <v>73.958333333333329</v>
          </cell>
          <cell r="F18">
            <v>98</v>
          </cell>
          <cell r="G18">
            <v>41</v>
          </cell>
          <cell r="H18">
            <v>7.5600000000000005</v>
          </cell>
          <cell r="I18" t="str">
            <v>O</v>
          </cell>
          <cell r="J18">
            <v>20.52</v>
          </cell>
          <cell r="K18">
            <v>0</v>
          </cell>
        </row>
        <row r="19">
          <cell r="B19">
            <v>23.608333333333334</v>
          </cell>
          <cell r="C19">
            <v>33</v>
          </cell>
          <cell r="D19">
            <v>16.2</v>
          </cell>
          <cell r="E19">
            <v>73.541666666666671</v>
          </cell>
          <cell r="F19">
            <v>100</v>
          </cell>
          <cell r="G19">
            <v>33</v>
          </cell>
          <cell r="H19">
            <v>12.24</v>
          </cell>
          <cell r="I19" t="str">
            <v>SO</v>
          </cell>
          <cell r="J19">
            <v>25.2</v>
          </cell>
          <cell r="K19">
            <v>0</v>
          </cell>
        </row>
        <row r="20">
          <cell r="B20">
            <v>23.816666666666663</v>
          </cell>
          <cell r="C20">
            <v>33.299999999999997</v>
          </cell>
          <cell r="D20">
            <v>16.2</v>
          </cell>
          <cell r="E20">
            <v>66.166666666666671</v>
          </cell>
          <cell r="F20">
            <v>97</v>
          </cell>
          <cell r="G20">
            <v>23</v>
          </cell>
          <cell r="H20">
            <v>10.8</v>
          </cell>
          <cell r="I20" t="str">
            <v>O</v>
          </cell>
          <cell r="J20">
            <v>27.36</v>
          </cell>
          <cell r="K20">
            <v>0</v>
          </cell>
        </row>
        <row r="21">
          <cell r="B21">
            <v>22.25</v>
          </cell>
          <cell r="C21">
            <v>33.6</v>
          </cell>
          <cell r="D21">
            <v>13.1</v>
          </cell>
          <cell r="E21">
            <v>63.5</v>
          </cell>
          <cell r="F21">
            <v>97</v>
          </cell>
          <cell r="G21">
            <v>20</v>
          </cell>
          <cell r="H21">
            <v>12.24</v>
          </cell>
          <cell r="I21" t="str">
            <v>NO</v>
          </cell>
          <cell r="J21">
            <v>24.12</v>
          </cell>
          <cell r="K21">
            <v>0</v>
          </cell>
        </row>
        <row r="22">
          <cell r="B22">
            <v>21.904166666666665</v>
          </cell>
          <cell r="C22">
            <v>32.700000000000003</v>
          </cell>
          <cell r="D22">
            <v>12.3</v>
          </cell>
          <cell r="E22">
            <v>58.083333333333336</v>
          </cell>
          <cell r="F22">
            <v>95</v>
          </cell>
          <cell r="G22">
            <v>22</v>
          </cell>
          <cell r="H22">
            <v>18</v>
          </cell>
          <cell r="I22" t="str">
            <v>NO</v>
          </cell>
          <cell r="J22">
            <v>41.04</v>
          </cell>
          <cell r="K22">
            <v>0</v>
          </cell>
        </row>
        <row r="23">
          <cell r="B23">
            <v>23.812500000000004</v>
          </cell>
          <cell r="C23">
            <v>31.9</v>
          </cell>
          <cell r="D23">
            <v>13.1</v>
          </cell>
          <cell r="E23">
            <v>41.833333333333336</v>
          </cell>
          <cell r="F23">
            <v>84</v>
          </cell>
          <cell r="G23">
            <v>18</v>
          </cell>
          <cell r="H23">
            <v>17.64</v>
          </cell>
          <cell r="I23" t="str">
            <v>S</v>
          </cell>
          <cell r="J23">
            <v>40.32</v>
          </cell>
          <cell r="K23">
            <v>0</v>
          </cell>
        </row>
        <row r="24">
          <cell r="B24">
            <v>21.225000000000005</v>
          </cell>
          <cell r="C24">
            <v>31.6</v>
          </cell>
          <cell r="D24">
            <v>11.1</v>
          </cell>
          <cell r="E24">
            <v>53.375</v>
          </cell>
          <cell r="F24">
            <v>92</v>
          </cell>
          <cell r="G24">
            <v>23</v>
          </cell>
          <cell r="H24">
            <v>15.120000000000001</v>
          </cell>
          <cell r="I24" t="str">
            <v>SE</v>
          </cell>
          <cell r="J24">
            <v>37.440000000000005</v>
          </cell>
          <cell r="K24">
            <v>0</v>
          </cell>
        </row>
        <row r="25">
          <cell r="B25">
            <v>21.216666666666665</v>
          </cell>
          <cell r="C25">
            <v>32</v>
          </cell>
          <cell r="D25">
            <v>12</v>
          </cell>
          <cell r="E25">
            <v>59.416666666666664</v>
          </cell>
          <cell r="F25">
            <v>95</v>
          </cell>
          <cell r="G25">
            <v>21</v>
          </cell>
          <cell r="H25">
            <v>10.08</v>
          </cell>
          <cell r="I25" t="str">
            <v>O</v>
          </cell>
          <cell r="J25">
            <v>29.52</v>
          </cell>
          <cell r="K25">
            <v>0</v>
          </cell>
        </row>
        <row r="26">
          <cell r="B26">
            <v>21.145833333333332</v>
          </cell>
          <cell r="C26">
            <v>33.4</v>
          </cell>
          <cell r="D26">
            <v>11.2</v>
          </cell>
          <cell r="E26">
            <v>60.333333333333336</v>
          </cell>
          <cell r="F26">
            <v>96</v>
          </cell>
          <cell r="G26">
            <v>19</v>
          </cell>
          <cell r="H26">
            <v>9.7200000000000006</v>
          </cell>
          <cell r="I26" t="str">
            <v>SE</v>
          </cell>
          <cell r="J26">
            <v>25.56</v>
          </cell>
          <cell r="K26">
            <v>0</v>
          </cell>
        </row>
        <row r="27">
          <cell r="B27">
            <v>21.208333333333336</v>
          </cell>
          <cell r="C27">
            <v>33.6</v>
          </cell>
          <cell r="D27">
            <v>11.5</v>
          </cell>
          <cell r="E27">
            <v>60.125</v>
          </cell>
          <cell r="F27">
            <v>95</v>
          </cell>
          <cell r="G27">
            <v>18</v>
          </cell>
          <cell r="H27">
            <v>8.64</v>
          </cell>
          <cell r="I27" t="str">
            <v>NO</v>
          </cell>
          <cell r="J27">
            <v>24.840000000000003</v>
          </cell>
          <cell r="K27">
            <v>0</v>
          </cell>
        </row>
        <row r="28">
          <cell r="B28">
            <v>22.137499999999999</v>
          </cell>
          <cell r="C28">
            <v>33.9</v>
          </cell>
          <cell r="D28">
            <v>12.6</v>
          </cell>
          <cell r="E28">
            <v>55.041666666666664</v>
          </cell>
          <cell r="F28">
            <v>89</v>
          </cell>
          <cell r="G28">
            <v>20</v>
          </cell>
          <cell r="H28">
            <v>12.6</v>
          </cell>
          <cell r="I28" t="str">
            <v>SE</v>
          </cell>
          <cell r="J28">
            <v>31.319999999999997</v>
          </cell>
          <cell r="K28">
            <v>0</v>
          </cell>
        </row>
        <row r="29">
          <cell r="B29">
            <v>18.887499999999996</v>
          </cell>
          <cell r="C29">
            <v>26.8</v>
          </cell>
          <cell r="D29">
            <v>11.3</v>
          </cell>
          <cell r="E29">
            <v>68.708333333333329</v>
          </cell>
          <cell r="F29">
            <v>94</v>
          </cell>
          <cell r="G29">
            <v>41</v>
          </cell>
          <cell r="H29">
            <v>14.4</v>
          </cell>
          <cell r="I29" t="str">
            <v>NO</v>
          </cell>
          <cell r="J29">
            <v>27</v>
          </cell>
          <cell r="K29">
            <v>0</v>
          </cell>
        </row>
        <row r="30">
          <cell r="B30">
            <v>19.245833333333337</v>
          </cell>
          <cell r="C30">
            <v>32.299999999999997</v>
          </cell>
          <cell r="D30">
            <v>10.3</v>
          </cell>
          <cell r="E30">
            <v>64.25</v>
          </cell>
          <cell r="F30">
            <v>95</v>
          </cell>
          <cell r="G30">
            <v>23</v>
          </cell>
          <cell r="H30">
            <v>9.3600000000000012</v>
          </cell>
          <cell r="I30" t="str">
            <v>O</v>
          </cell>
          <cell r="J30">
            <v>25.2</v>
          </cell>
          <cell r="K30">
            <v>0</v>
          </cell>
        </row>
        <row r="31">
          <cell r="B31">
            <v>21.650000000000002</v>
          </cell>
          <cell r="C31">
            <v>33.5</v>
          </cell>
          <cell r="D31">
            <v>12.6</v>
          </cell>
          <cell r="E31">
            <v>60.625</v>
          </cell>
          <cell r="F31">
            <v>94</v>
          </cell>
          <cell r="G31">
            <v>21</v>
          </cell>
          <cell r="H31">
            <v>12.96</v>
          </cell>
          <cell r="I31" t="str">
            <v>O</v>
          </cell>
          <cell r="J31">
            <v>32.04</v>
          </cell>
          <cell r="K31">
            <v>0</v>
          </cell>
        </row>
        <row r="32">
          <cell r="B32">
            <v>23.133333333333329</v>
          </cell>
          <cell r="C32">
            <v>33.700000000000003</v>
          </cell>
          <cell r="D32">
            <v>14.4</v>
          </cell>
          <cell r="E32">
            <v>55.875</v>
          </cell>
          <cell r="F32">
            <v>88</v>
          </cell>
          <cell r="G32">
            <v>22</v>
          </cell>
          <cell r="H32">
            <v>11.16</v>
          </cell>
          <cell r="I32" t="str">
            <v>L</v>
          </cell>
          <cell r="J32">
            <v>34.56</v>
          </cell>
          <cell r="K32">
            <v>0</v>
          </cell>
        </row>
        <row r="33">
          <cell r="B33">
            <v>21.241666666666664</v>
          </cell>
          <cell r="C33">
            <v>28.7</v>
          </cell>
          <cell r="D33">
            <v>15.8</v>
          </cell>
          <cell r="E33">
            <v>68.25</v>
          </cell>
          <cell r="F33">
            <v>94</v>
          </cell>
          <cell r="G33">
            <v>39</v>
          </cell>
          <cell r="H33">
            <v>11.879999999999999</v>
          </cell>
          <cell r="I33" t="str">
            <v>NO</v>
          </cell>
          <cell r="J33">
            <v>25.2</v>
          </cell>
          <cell r="K33">
            <v>0</v>
          </cell>
        </row>
        <row r="34">
          <cell r="B34">
            <v>19.983333333333334</v>
          </cell>
          <cell r="C34">
            <v>28.3</v>
          </cell>
          <cell r="D34">
            <v>13.7</v>
          </cell>
          <cell r="E34">
            <v>72.125</v>
          </cell>
          <cell r="F34">
            <v>100</v>
          </cell>
          <cell r="G34">
            <v>43</v>
          </cell>
          <cell r="H34">
            <v>11.16</v>
          </cell>
          <cell r="I34" t="str">
            <v>O</v>
          </cell>
          <cell r="J34">
            <v>30.240000000000002</v>
          </cell>
          <cell r="K34">
            <v>0</v>
          </cell>
        </row>
        <row r="35">
          <cell r="B35">
            <v>22.012500000000003</v>
          </cell>
          <cell r="C35">
            <v>30.7</v>
          </cell>
          <cell r="D35">
            <v>16.899999999999999</v>
          </cell>
          <cell r="E35">
            <v>63.791666666666664</v>
          </cell>
          <cell r="F35">
            <v>85</v>
          </cell>
          <cell r="G35">
            <v>32</v>
          </cell>
          <cell r="H35">
            <v>10.08</v>
          </cell>
          <cell r="I35" t="str">
            <v>SO</v>
          </cell>
          <cell r="J35">
            <v>25.56</v>
          </cell>
          <cell r="K35">
            <v>0</v>
          </cell>
        </row>
        <row r="36">
          <cell r="I36" t="str">
            <v>O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14.025</v>
          </cell>
          <cell r="C5">
            <v>18.100000000000001</v>
          </cell>
          <cell r="D5">
            <v>9.1999999999999993</v>
          </cell>
          <cell r="E5">
            <v>70.875</v>
          </cell>
          <cell r="F5">
            <v>92</v>
          </cell>
          <cell r="G5">
            <v>43</v>
          </cell>
          <cell r="H5">
            <v>17.64</v>
          </cell>
          <cell r="I5" t="str">
            <v>SO</v>
          </cell>
          <cell r="J5">
            <v>37.800000000000004</v>
          </cell>
          <cell r="K5">
            <v>0</v>
          </cell>
        </row>
        <row r="6">
          <cell r="B6">
            <v>10.195833333333335</v>
          </cell>
          <cell r="C6">
            <v>17.7</v>
          </cell>
          <cell r="D6">
            <v>3.8</v>
          </cell>
          <cell r="E6">
            <v>81.625</v>
          </cell>
          <cell r="F6">
            <v>100</v>
          </cell>
          <cell r="G6">
            <v>52</v>
          </cell>
          <cell r="H6">
            <v>17.28</v>
          </cell>
          <cell r="I6" t="str">
            <v>S</v>
          </cell>
          <cell r="J6">
            <v>24.48</v>
          </cell>
          <cell r="K6">
            <v>0</v>
          </cell>
        </row>
        <row r="7">
          <cell r="B7">
            <v>10.829166666666666</v>
          </cell>
          <cell r="C7">
            <v>20.6</v>
          </cell>
          <cell r="D7">
            <v>4</v>
          </cell>
          <cell r="E7">
            <v>78.333333333333329</v>
          </cell>
          <cell r="F7">
            <v>100</v>
          </cell>
          <cell r="G7">
            <v>32</v>
          </cell>
          <cell r="H7">
            <v>8.2799999999999994</v>
          </cell>
          <cell r="I7" t="str">
            <v>S</v>
          </cell>
          <cell r="J7">
            <v>19.440000000000001</v>
          </cell>
          <cell r="K7">
            <v>0.2</v>
          </cell>
        </row>
        <row r="8">
          <cell r="B8">
            <v>13.468749999999998</v>
          </cell>
          <cell r="C8">
            <v>22.8</v>
          </cell>
          <cell r="D8">
            <v>9.4</v>
          </cell>
          <cell r="E8">
            <v>64.875</v>
          </cell>
          <cell r="F8">
            <v>80</v>
          </cell>
          <cell r="G8">
            <v>45</v>
          </cell>
          <cell r="H8">
            <v>20.16</v>
          </cell>
          <cell r="I8" t="str">
            <v>NE</v>
          </cell>
          <cell r="J8">
            <v>37.080000000000005</v>
          </cell>
          <cell r="K8">
            <v>0</v>
          </cell>
        </row>
        <row r="9">
          <cell r="B9">
            <v>21.579166666666669</v>
          </cell>
          <cell r="C9">
            <v>29.8</v>
          </cell>
          <cell r="D9">
            <v>17.2</v>
          </cell>
          <cell r="E9">
            <v>64</v>
          </cell>
          <cell r="F9">
            <v>78</v>
          </cell>
          <cell r="G9">
            <v>40</v>
          </cell>
          <cell r="H9">
            <v>20.16</v>
          </cell>
          <cell r="I9" t="str">
            <v>NE</v>
          </cell>
          <cell r="J9">
            <v>38.880000000000003</v>
          </cell>
          <cell r="K9">
            <v>0</v>
          </cell>
        </row>
        <row r="10">
          <cell r="B10">
            <v>22.916666666666668</v>
          </cell>
          <cell r="C10">
            <v>29.1</v>
          </cell>
          <cell r="D10">
            <v>18.399999999999999</v>
          </cell>
          <cell r="E10">
            <v>75.416666666666671</v>
          </cell>
          <cell r="F10">
            <v>96</v>
          </cell>
          <cell r="G10">
            <v>55</v>
          </cell>
          <cell r="H10">
            <v>22.68</v>
          </cell>
          <cell r="I10" t="str">
            <v>N</v>
          </cell>
          <cell r="J10">
            <v>41.4</v>
          </cell>
          <cell r="K10">
            <v>1.7999999999999998</v>
          </cell>
        </row>
        <row r="11">
          <cell r="B11">
            <v>23.145833333333332</v>
          </cell>
          <cell r="C11">
            <v>31</v>
          </cell>
          <cell r="D11">
            <v>17.600000000000001</v>
          </cell>
          <cell r="E11">
            <v>73.958333333333329</v>
          </cell>
          <cell r="F11">
            <v>97</v>
          </cell>
          <cell r="G11">
            <v>38</v>
          </cell>
          <cell r="H11">
            <v>19.8</v>
          </cell>
          <cell r="I11" t="str">
            <v>N</v>
          </cell>
          <cell r="J11">
            <v>54.72</v>
          </cell>
          <cell r="K11">
            <v>0.2</v>
          </cell>
        </row>
        <row r="12">
          <cell r="B12">
            <v>13.974999999999996</v>
          </cell>
          <cell r="C12">
            <v>25</v>
          </cell>
          <cell r="D12">
            <v>10.8</v>
          </cell>
          <cell r="E12">
            <v>93.958333333333329</v>
          </cell>
          <cell r="F12">
            <v>99</v>
          </cell>
          <cell r="G12">
            <v>60</v>
          </cell>
          <cell r="H12">
            <v>17.64</v>
          </cell>
          <cell r="I12" t="str">
            <v>SO</v>
          </cell>
          <cell r="J12">
            <v>37.440000000000005</v>
          </cell>
          <cell r="K12">
            <v>8</v>
          </cell>
        </row>
        <row r="13">
          <cell r="B13">
            <v>12.654166666666667</v>
          </cell>
          <cell r="C13">
            <v>18.399999999999999</v>
          </cell>
          <cell r="D13">
            <v>9.3000000000000007</v>
          </cell>
          <cell r="E13">
            <v>82.583333333333329</v>
          </cell>
          <cell r="F13">
            <v>99</v>
          </cell>
          <cell r="G13">
            <v>52</v>
          </cell>
          <cell r="H13">
            <v>12.24</v>
          </cell>
          <cell r="I13" t="str">
            <v>S</v>
          </cell>
          <cell r="J13">
            <v>26.64</v>
          </cell>
          <cell r="K13">
            <v>0.4</v>
          </cell>
        </row>
        <row r="14">
          <cell r="B14">
            <v>15.65</v>
          </cell>
          <cell r="C14">
            <v>25.3</v>
          </cell>
          <cell r="D14">
            <v>8.8000000000000007</v>
          </cell>
          <cell r="E14">
            <v>76.666666666666671</v>
          </cell>
          <cell r="F14">
            <v>96</v>
          </cell>
          <cell r="G14">
            <v>51</v>
          </cell>
          <cell r="H14">
            <v>18.36</v>
          </cell>
          <cell r="I14" t="str">
            <v>NE</v>
          </cell>
          <cell r="J14">
            <v>36</v>
          </cell>
          <cell r="K14">
            <v>0</v>
          </cell>
        </row>
        <row r="15">
          <cell r="B15">
            <v>21.425000000000001</v>
          </cell>
          <cell r="C15">
            <v>29.4</v>
          </cell>
          <cell r="D15">
            <v>13.8</v>
          </cell>
          <cell r="E15">
            <v>72.041666666666671</v>
          </cell>
          <cell r="F15">
            <v>99</v>
          </cell>
          <cell r="G15">
            <v>44</v>
          </cell>
          <cell r="H15">
            <v>19.8</v>
          </cell>
          <cell r="I15" t="str">
            <v>NE</v>
          </cell>
          <cell r="J15">
            <v>44.64</v>
          </cell>
          <cell r="K15">
            <v>0</v>
          </cell>
        </row>
        <row r="16">
          <cell r="B16">
            <v>23.404166666666658</v>
          </cell>
          <cell r="C16">
            <v>31.1</v>
          </cell>
          <cell r="D16">
            <v>18</v>
          </cell>
          <cell r="E16">
            <v>61.791666666666664</v>
          </cell>
          <cell r="F16">
            <v>77</v>
          </cell>
          <cell r="G16">
            <v>40</v>
          </cell>
          <cell r="H16">
            <v>23.400000000000002</v>
          </cell>
          <cell r="I16" t="str">
            <v>N</v>
          </cell>
          <cell r="J16">
            <v>45.72</v>
          </cell>
          <cell r="K16">
            <v>0</v>
          </cell>
        </row>
        <row r="17">
          <cell r="B17">
            <v>24.150000000000006</v>
          </cell>
          <cell r="C17">
            <v>30.8</v>
          </cell>
          <cell r="D17">
            <v>19</v>
          </cell>
          <cell r="E17">
            <v>66.541666666666671</v>
          </cell>
          <cell r="F17">
            <v>84</v>
          </cell>
          <cell r="G17">
            <v>47</v>
          </cell>
          <cell r="H17">
            <v>19.079999999999998</v>
          </cell>
          <cell r="I17" t="str">
            <v>N</v>
          </cell>
          <cell r="J17">
            <v>31.680000000000003</v>
          </cell>
          <cell r="K17">
            <v>0</v>
          </cell>
        </row>
        <row r="18">
          <cell r="B18">
            <v>21.025000000000002</v>
          </cell>
          <cell r="C18">
            <v>27.2</v>
          </cell>
          <cell r="D18">
            <v>15.9</v>
          </cell>
          <cell r="E18">
            <v>80.666666666666671</v>
          </cell>
          <cell r="F18">
            <v>99</v>
          </cell>
          <cell r="G18">
            <v>47</v>
          </cell>
          <cell r="H18">
            <v>13.68</v>
          </cell>
          <cell r="I18" t="str">
            <v>S</v>
          </cell>
          <cell r="J18">
            <v>28.8</v>
          </cell>
          <cell r="K18">
            <v>0</v>
          </cell>
        </row>
        <row r="19">
          <cell r="B19">
            <v>14.014285714285714</v>
          </cell>
          <cell r="C19">
            <v>20.2</v>
          </cell>
          <cell r="D19">
            <v>10.9</v>
          </cell>
          <cell r="E19">
            <v>85.785714285714292</v>
          </cell>
          <cell r="F19">
            <v>94</v>
          </cell>
          <cell r="G19">
            <v>63</v>
          </cell>
          <cell r="H19">
            <v>7.5600000000000005</v>
          </cell>
          <cell r="I19" t="str">
            <v>S</v>
          </cell>
          <cell r="J19">
            <v>15.48</v>
          </cell>
          <cell r="K19">
            <v>0</v>
          </cell>
        </row>
        <row r="20">
          <cell r="B20">
            <v>21.458333333333332</v>
          </cell>
          <cell r="C20">
            <v>27.9</v>
          </cell>
          <cell r="D20">
            <v>17.600000000000001</v>
          </cell>
          <cell r="E20">
            <v>75.416666666666671</v>
          </cell>
          <cell r="F20">
            <v>98</v>
          </cell>
          <cell r="G20">
            <v>51</v>
          </cell>
          <cell r="H20">
            <v>20.16</v>
          </cell>
          <cell r="I20" t="str">
            <v>NE</v>
          </cell>
          <cell r="J20">
            <v>38.880000000000003</v>
          </cell>
          <cell r="K20">
            <v>1.4</v>
          </cell>
        </row>
        <row r="21">
          <cell r="B21">
            <v>23.420833333333331</v>
          </cell>
          <cell r="C21">
            <v>31.7</v>
          </cell>
          <cell r="D21">
            <v>18.600000000000001</v>
          </cell>
          <cell r="E21">
            <v>60.875</v>
          </cell>
          <cell r="F21">
            <v>82</v>
          </cell>
          <cell r="G21">
            <v>29</v>
          </cell>
          <cell r="H21">
            <v>20.52</v>
          </cell>
          <cell r="I21" t="str">
            <v>NE</v>
          </cell>
          <cell r="J21">
            <v>34.92</v>
          </cell>
          <cell r="K21">
            <v>0</v>
          </cell>
        </row>
        <row r="22">
          <cell r="B22">
            <v>23.387499999999999</v>
          </cell>
          <cell r="C22">
            <v>30.3</v>
          </cell>
          <cell r="D22">
            <v>17.899999999999999</v>
          </cell>
          <cell r="E22">
            <v>49.125</v>
          </cell>
          <cell r="F22">
            <v>67</v>
          </cell>
          <cell r="G22">
            <v>28</v>
          </cell>
          <cell r="H22">
            <v>26.28</v>
          </cell>
          <cell r="I22" t="str">
            <v>NE</v>
          </cell>
          <cell r="J22">
            <v>46.800000000000004</v>
          </cell>
          <cell r="K22">
            <v>0</v>
          </cell>
        </row>
        <row r="23">
          <cell r="B23">
            <v>22.150000000000002</v>
          </cell>
          <cell r="C23">
            <v>29.8</v>
          </cell>
          <cell r="D23">
            <v>15.9</v>
          </cell>
          <cell r="E23">
            <v>51.416666666666664</v>
          </cell>
          <cell r="F23">
            <v>70</v>
          </cell>
          <cell r="G23">
            <v>33</v>
          </cell>
          <cell r="H23">
            <v>21.6</v>
          </cell>
          <cell r="I23" t="str">
            <v>NE</v>
          </cell>
          <cell r="J23">
            <v>41.76</v>
          </cell>
          <cell r="K23">
            <v>0</v>
          </cell>
        </row>
        <row r="24">
          <cell r="B24">
            <v>22.016666666666666</v>
          </cell>
          <cell r="C24">
            <v>30</v>
          </cell>
          <cell r="D24">
            <v>16.3</v>
          </cell>
          <cell r="E24">
            <v>52.833333333333336</v>
          </cell>
          <cell r="F24">
            <v>69</v>
          </cell>
          <cell r="G24">
            <v>32</v>
          </cell>
          <cell r="H24">
            <v>16.920000000000002</v>
          </cell>
          <cell r="I24" t="str">
            <v>NE</v>
          </cell>
          <cell r="J24">
            <v>33.840000000000003</v>
          </cell>
          <cell r="K24">
            <v>0</v>
          </cell>
        </row>
        <row r="25">
          <cell r="B25">
            <v>22.408333333333331</v>
          </cell>
          <cell r="C25">
            <v>30.1</v>
          </cell>
          <cell r="D25">
            <v>16.100000000000001</v>
          </cell>
          <cell r="E25">
            <v>53.041666666666664</v>
          </cell>
          <cell r="F25">
            <v>73</v>
          </cell>
          <cell r="G25">
            <v>30</v>
          </cell>
          <cell r="H25">
            <v>14.4</v>
          </cell>
          <cell r="I25" t="str">
            <v>NE</v>
          </cell>
          <cell r="J25">
            <v>30.240000000000002</v>
          </cell>
          <cell r="K25">
            <v>0</v>
          </cell>
        </row>
        <row r="26">
          <cell r="B26">
            <v>22.654166666666669</v>
          </cell>
          <cell r="C26">
            <v>30.5</v>
          </cell>
          <cell r="D26">
            <v>13</v>
          </cell>
          <cell r="E26">
            <v>52.708333333333336</v>
          </cell>
          <cell r="F26">
            <v>88</v>
          </cell>
          <cell r="G26">
            <v>28</v>
          </cell>
          <cell r="H26">
            <v>13.68</v>
          </cell>
          <cell r="I26" t="str">
            <v>NE</v>
          </cell>
          <cell r="J26">
            <v>29.52</v>
          </cell>
          <cell r="K26">
            <v>0</v>
          </cell>
        </row>
        <row r="27">
          <cell r="B27">
            <v>22.304166666666671</v>
          </cell>
          <cell r="C27">
            <v>30.9</v>
          </cell>
          <cell r="D27">
            <v>14.9</v>
          </cell>
          <cell r="E27">
            <v>52.583333333333336</v>
          </cell>
          <cell r="F27">
            <v>81</v>
          </cell>
          <cell r="G27">
            <v>26</v>
          </cell>
          <cell r="H27">
            <v>17.64</v>
          </cell>
          <cell r="I27" t="str">
            <v>NE</v>
          </cell>
          <cell r="J27">
            <v>36.36</v>
          </cell>
          <cell r="K27">
            <v>0</v>
          </cell>
        </row>
        <row r="28">
          <cell r="B28">
            <v>23.349999999999998</v>
          </cell>
          <cell r="C28">
            <v>31.8</v>
          </cell>
          <cell r="D28">
            <v>15.8</v>
          </cell>
          <cell r="E28">
            <v>48.5</v>
          </cell>
          <cell r="F28">
            <v>72</v>
          </cell>
          <cell r="G28">
            <v>29</v>
          </cell>
          <cell r="H28">
            <v>20.52</v>
          </cell>
          <cell r="I28" t="str">
            <v>NE</v>
          </cell>
          <cell r="J28">
            <v>42.12</v>
          </cell>
          <cell r="K28">
            <v>0</v>
          </cell>
        </row>
        <row r="29">
          <cell r="B29">
            <v>13.087499999999999</v>
          </cell>
          <cell r="C29">
            <v>25</v>
          </cell>
          <cell r="D29">
            <v>9.6999999999999993</v>
          </cell>
          <cell r="E29">
            <v>81.666666666666671</v>
          </cell>
          <cell r="F29">
            <v>97</v>
          </cell>
          <cell r="G29">
            <v>46</v>
          </cell>
          <cell r="H29">
            <v>23.040000000000003</v>
          </cell>
          <cell r="I29" t="str">
            <v>S</v>
          </cell>
          <cell r="J29">
            <v>45.72</v>
          </cell>
          <cell r="K29">
            <v>0</v>
          </cell>
        </row>
        <row r="30">
          <cell r="B30">
            <v>9.8600000000000012</v>
          </cell>
          <cell r="C30">
            <v>16.600000000000001</v>
          </cell>
          <cell r="D30">
            <v>7.8</v>
          </cell>
          <cell r="E30">
            <v>88.933333333333337</v>
          </cell>
          <cell r="F30">
            <v>96</v>
          </cell>
          <cell r="G30">
            <v>61</v>
          </cell>
          <cell r="H30">
            <v>5.7600000000000007</v>
          </cell>
          <cell r="I30" t="str">
            <v>S</v>
          </cell>
          <cell r="J30">
            <v>12.24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NE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17.849999999999998</v>
          </cell>
          <cell r="C5">
            <v>24.1</v>
          </cell>
          <cell r="D5">
            <v>13.8</v>
          </cell>
          <cell r="E5">
            <v>58.541666666666664</v>
          </cell>
          <cell r="F5">
            <v>92</v>
          </cell>
          <cell r="G5">
            <v>28</v>
          </cell>
          <cell r="H5">
            <v>23.040000000000003</v>
          </cell>
          <cell r="I5" t="str">
            <v>N</v>
          </cell>
          <cell r="J5">
            <v>42.12</v>
          </cell>
          <cell r="K5">
            <v>0.2</v>
          </cell>
        </row>
        <row r="6">
          <cell r="B6">
            <v>13.974999999999996</v>
          </cell>
          <cell r="C6">
            <v>21</v>
          </cell>
          <cell r="D6">
            <v>9.1</v>
          </cell>
          <cell r="E6">
            <v>61.666666666666664</v>
          </cell>
          <cell r="F6">
            <v>84</v>
          </cell>
          <cell r="G6">
            <v>32</v>
          </cell>
          <cell r="H6">
            <v>21.240000000000002</v>
          </cell>
          <cell r="I6" t="str">
            <v>SE</v>
          </cell>
          <cell r="J6">
            <v>33.119999999999997</v>
          </cell>
          <cell r="K6">
            <v>0</v>
          </cell>
        </row>
        <row r="7">
          <cell r="B7">
            <v>15.820833333333335</v>
          </cell>
          <cell r="C7">
            <v>24.2</v>
          </cell>
          <cell r="D7">
            <v>9.4</v>
          </cell>
          <cell r="E7">
            <v>60.25</v>
          </cell>
          <cell r="F7">
            <v>85</v>
          </cell>
          <cell r="G7">
            <v>31</v>
          </cell>
          <cell r="H7">
            <v>17.28</v>
          </cell>
          <cell r="I7" t="str">
            <v>SE</v>
          </cell>
          <cell r="J7">
            <v>30.240000000000002</v>
          </cell>
          <cell r="K7">
            <v>0</v>
          </cell>
        </row>
        <row r="8">
          <cell r="B8">
            <v>20.195833333333333</v>
          </cell>
          <cell r="C8">
            <v>28</v>
          </cell>
          <cell r="D8">
            <v>14.6</v>
          </cell>
          <cell r="E8">
            <v>50.375</v>
          </cell>
          <cell r="F8">
            <v>69</v>
          </cell>
          <cell r="G8">
            <v>38</v>
          </cell>
          <cell r="H8">
            <v>23.759999999999998</v>
          </cell>
          <cell r="I8" t="str">
            <v>L</v>
          </cell>
          <cell r="J8">
            <v>39.24</v>
          </cell>
          <cell r="K8">
            <v>0</v>
          </cell>
        </row>
        <row r="9">
          <cell r="B9">
            <v>24.55</v>
          </cell>
          <cell r="C9">
            <v>30.6</v>
          </cell>
          <cell r="D9">
            <v>20.100000000000001</v>
          </cell>
          <cell r="E9">
            <v>47.208333333333336</v>
          </cell>
          <cell r="F9">
            <v>68</v>
          </cell>
          <cell r="G9">
            <v>31</v>
          </cell>
          <cell r="H9">
            <v>16.559999999999999</v>
          </cell>
          <cell r="I9" t="str">
            <v>L</v>
          </cell>
          <cell r="J9">
            <v>34.92</v>
          </cell>
          <cell r="K9">
            <v>0</v>
          </cell>
        </row>
        <row r="10">
          <cell r="B10">
            <v>23.962499999999995</v>
          </cell>
          <cell r="C10">
            <v>29.2</v>
          </cell>
          <cell r="D10">
            <v>19.8</v>
          </cell>
          <cell r="E10">
            <v>54.333333333333336</v>
          </cell>
          <cell r="F10">
            <v>68</v>
          </cell>
          <cell r="G10">
            <v>39</v>
          </cell>
          <cell r="H10">
            <v>15.840000000000002</v>
          </cell>
          <cell r="I10" t="str">
            <v>N</v>
          </cell>
          <cell r="J10">
            <v>35.64</v>
          </cell>
          <cell r="K10">
            <v>0</v>
          </cell>
        </row>
        <row r="11">
          <cell r="B11">
            <v>23.849999999999998</v>
          </cell>
          <cell r="C11">
            <v>30.4</v>
          </cell>
          <cell r="D11">
            <v>18.100000000000001</v>
          </cell>
          <cell r="E11">
            <v>56.458333333333336</v>
          </cell>
          <cell r="F11">
            <v>78</v>
          </cell>
          <cell r="G11">
            <v>32</v>
          </cell>
          <cell r="H11">
            <v>17.64</v>
          </cell>
          <cell r="I11" t="str">
            <v>N</v>
          </cell>
          <cell r="J11">
            <v>43.2</v>
          </cell>
          <cell r="K11">
            <v>0</v>
          </cell>
        </row>
        <row r="12">
          <cell r="B12">
            <v>17.762499999999999</v>
          </cell>
          <cell r="C12">
            <v>23.7</v>
          </cell>
          <cell r="D12">
            <v>14.4</v>
          </cell>
          <cell r="E12">
            <v>76.684210526315795</v>
          </cell>
          <cell r="F12">
            <v>100</v>
          </cell>
          <cell r="G12">
            <v>53</v>
          </cell>
          <cell r="H12">
            <v>9.7200000000000006</v>
          </cell>
          <cell r="I12" t="str">
            <v>N</v>
          </cell>
          <cell r="J12">
            <v>24.12</v>
          </cell>
          <cell r="K12">
            <v>0.2</v>
          </cell>
        </row>
        <row r="13">
          <cell r="B13">
            <v>15.762500000000001</v>
          </cell>
          <cell r="C13">
            <v>22.8</v>
          </cell>
          <cell r="D13">
            <v>11.4</v>
          </cell>
          <cell r="E13">
            <v>78.05263157894737</v>
          </cell>
          <cell r="F13">
            <v>100</v>
          </cell>
          <cell r="G13">
            <v>54</v>
          </cell>
          <cell r="H13">
            <v>19.8</v>
          </cell>
          <cell r="I13" t="str">
            <v>SE</v>
          </cell>
          <cell r="J13">
            <v>36.72</v>
          </cell>
          <cell r="K13">
            <v>0</v>
          </cell>
        </row>
        <row r="14">
          <cell r="B14">
            <v>20.520833333333332</v>
          </cell>
          <cell r="C14">
            <v>29.1</v>
          </cell>
          <cell r="D14">
            <v>14.6</v>
          </cell>
          <cell r="E14">
            <v>64.958333333333329</v>
          </cell>
          <cell r="F14">
            <v>84</v>
          </cell>
          <cell r="G14">
            <v>38</v>
          </cell>
          <cell r="H14">
            <v>17.64</v>
          </cell>
          <cell r="I14" t="str">
            <v>L</v>
          </cell>
          <cell r="J14">
            <v>35.28</v>
          </cell>
          <cell r="K14">
            <v>0</v>
          </cell>
        </row>
        <row r="15">
          <cell r="B15">
            <v>22.850000000000009</v>
          </cell>
          <cell r="C15">
            <v>29.1</v>
          </cell>
          <cell r="D15">
            <v>18.3</v>
          </cell>
          <cell r="E15">
            <v>54.458333333333336</v>
          </cell>
          <cell r="F15">
            <v>73</v>
          </cell>
          <cell r="G15">
            <v>31</v>
          </cell>
          <cell r="H15">
            <v>20.88</v>
          </cell>
          <cell r="I15" t="str">
            <v>NE</v>
          </cell>
          <cell r="J15">
            <v>47.16</v>
          </cell>
          <cell r="K15">
            <v>0</v>
          </cell>
        </row>
        <row r="16">
          <cell r="B16">
            <v>23.3</v>
          </cell>
          <cell r="C16">
            <v>30.2</v>
          </cell>
          <cell r="D16">
            <v>18.399999999999999</v>
          </cell>
          <cell r="E16">
            <v>51.291666666666664</v>
          </cell>
          <cell r="F16">
            <v>65</v>
          </cell>
          <cell r="G16">
            <v>35</v>
          </cell>
          <cell r="H16">
            <v>16.559999999999999</v>
          </cell>
          <cell r="I16" t="str">
            <v>NE</v>
          </cell>
          <cell r="J16">
            <v>41.04</v>
          </cell>
          <cell r="K16">
            <v>0</v>
          </cell>
        </row>
        <row r="17">
          <cell r="B17">
            <v>23.662499999999998</v>
          </cell>
          <cell r="C17">
            <v>30.5</v>
          </cell>
          <cell r="D17">
            <v>17.100000000000001</v>
          </cell>
          <cell r="E17">
            <v>61.5</v>
          </cell>
          <cell r="F17">
            <v>83</v>
          </cell>
          <cell r="G17">
            <v>41</v>
          </cell>
          <cell r="H17">
            <v>13.68</v>
          </cell>
          <cell r="I17" t="str">
            <v>NE</v>
          </cell>
          <cell r="J17">
            <v>29.880000000000003</v>
          </cell>
          <cell r="K17">
            <v>0</v>
          </cell>
        </row>
        <row r="18">
          <cell r="B18">
            <v>21.745833333333334</v>
          </cell>
          <cell r="C18">
            <v>28.7</v>
          </cell>
          <cell r="D18">
            <v>18.399999999999999</v>
          </cell>
          <cell r="E18">
            <v>76.708333333333329</v>
          </cell>
          <cell r="F18">
            <v>90</v>
          </cell>
          <cell r="G18">
            <v>53</v>
          </cell>
          <cell r="H18">
            <v>18</v>
          </cell>
          <cell r="I18" t="str">
            <v>L</v>
          </cell>
          <cell r="J18">
            <v>32.76</v>
          </cell>
          <cell r="K18">
            <v>3.2</v>
          </cell>
        </row>
        <row r="19">
          <cell r="B19">
            <v>23.520833333333332</v>
          </cell>
          <cell r="C19">
            <v>31</v>
          </cell>
          <cell r="D19">
            <v>18.399999999999999</v>
          </cell>
          <cell r="E19">
            <v>70.041666666666671</v>
          </cell>
          <cell r="F19">
            <v>90</v>
          </cell>
          <cell r="G19">
            <v>37</v>
          </cell>
          <cell r="H19">
            <v>23.040000000000003</v>
          </cell>
          <cell r="I19" t="str">
            <v>SE</v>
          </cell>
          <cell r="J19">
            <v>41.04</v>
          </cell>
          <cell r="K19">
            <v>0.4</v>
          </cell>
        </row>
        <row r="20">
          <cell r="B20">
            <v>24.637500000000003</v>
          </cell>
          <cell r="C20">
            <v>31.1</v>
          </cell>
          <cell r="D20">
            <v>20.6</v>
          </cell>
          <cell r="E20">
            <v>57.541666666666664</v>
          </cell>
          <cell r="F20">
            <v>75</v>
          </cell>
          <cell r="G20">
            <v>28</v>
          </cell>
          <cell r="H20">
            <v>25.2</v>
          </cell>
          <cell r="I20" t="str">
            <v>L</v>
          </cell>
          <cell r="J20">
            <v>42.480000000000004</v>
          </cell>
          <cell r="K20">
            <v>0</v>
          </cell>
        </row>
        <row r="21">
          <cell r="B21">
            <v>23.841666666666669</v>
          </cell>
          <cell r="C21">
            <v>31.5</v>
          </cell>
          <cell r="D21">
            <v>17.8</v>
          </cell>
          <cell r="E21">
            <v>45.583333333333336</v>
          </cell>
          <cell r="F21">
            <v>71</v>
          </cell>
          <cell r="G21">
            <v>22</v>
          </cell>
          <cell r="H21">
            <v>16.2</v>
          </cell>
          <cell r="I21" t="str">
            <v>NE</v>
          </cell>
          <cell r="J21">
            <v>27.36</v>
          </cell>
          <cell r="K21">
            <v>0</v>
          </cell>
        </row>
        <row r="22">
          <cell r="B22">
            <v>24.895833333333332</v>
          </cell>
          <cell r="C22">
            <v>31</v>
          </cell>
          <cell r="D22">
            <v>20.2</v>
          </cell>
          <cell r="E22">
            <v>35.375</v>
          </cell>
          <cell r="F22">
            <v>51</v>
          </cell>
          <cell r="G22">
            <v>22</v>
          </cell>
          <cell r="H22">
            <v>28.8</v>
          </cell>
          <cell r="I22" t="str">
            <v>L</v>
          </cell>
          <cell r="J22">
            <v>48.96</v>
          </cell>
          <cell r="K22">
            <v>0</v>
          </cell>
        </row>
        <row r="23">
          <cell r="B23">
            <v>24.316666666666663</v>
          </cell>
          <cell r="C23">
            <v>30.2</v>
          </cell>
          <cell r="D23">
            <v>19.8</v>
          </cell>
          <cell r="E23">
            <v>36.458333333333336</v>
          </cell>
          <cell r="F23">
            <v>51</v>
          </cell>
          <cell r="G23">
            <v>25</v>
          </cell>
          <cell r="H23">
            <v>23.400000000000002</v>
          </cell>
          <cell r="I23" t="str">
            <v>NE</v>
          </cell>
          <cell r="J23">
            <v>42.84</v>
          </cell>
          <cell r="K23">
            <v>0</v>
          </cell>
        </row>
        <row r="24">
          <cell r="B24">
            <v>23.774999999999995</v>
          </cell>
          <cell r="C24">
            <v>29.9</v>
          </cell>
          <cell r="D24">
            <v>18.3</v>
          </cell>
          <cell r="E24">
            <v>38.625</v>
          </cell>
          <cell r="F24">
            <v>54</v>
          </cell>
          <cell r="G24">
            <v>25</v>
          </cell>
          <cell r="H24">
            <v>20.88</v>
          </cell>
          <cell r="I24" t="str">
            <v>L</v>
          </cell>
          <cell r="J24">
            <v>37.080000000000005</v>
          </cell>
          <cell r="K24">
            <v>0</v>
          </cell>
        </row>
        <row r="25">
          <cell r="B25">
            <v>23.387500000000003</v>
          </cell>
          <cell r="C25">
            <v>29.6</v>
          </cell>
          <cell r="D25">
            <v>17.100000000000001</v>
          </cell>
          <cell r="E25">
            <v>42.541666666666664</v>
          </cell>
          <cell r="F25">
            <v>61</v>
          </cell>
          <cell r="G25">
            <v>27</v>
          </cell>
          <cell r="H25">
            <v>16.559999999999999</v>
          </cell>
          <cell r="I25" t="str">
            <v>NE</v>
          </cell>
          <cell r="J25">
            <v>35.28</v>
          </cell>
          <cell r="K25">
            <v>0</v>
          </cell>
        </row>
        <row r="26">
          <cell r="B26">
            <v>22.841666666666665</v>
          </cell>
          <cell r="C26">
            <v>30.3</v>
          </cell>
          <cell r="D26">
            <v>15.7</v>
          </cell>
          <cell r="E26">
            <v>43.875</v>
          </cell>
          <cell r="F26">
            <v>69</v>
          </cell>
          <cell r="G26">
            <v>22</v>
          </cell>
          <cell r="H26">
            <v>14.76</v>
          </cell>
          <cell r="I26" t="str">
            <v>NE</v>
          </cell>
          <cell r="J26">
            <v>25.56</v>
          </cell>
          <cell r="K26">
            <v>0</v>
          </cell>
        </row>
        <row r="27">
          <cell r="B27">
            <v>23.545833333333331</v>
          </cell>
          <cell r="C27">
            <v>31.1</v>
          </cell>
          <cell r="D27">
            <v>17.100000000000001</v>
          </cell>
          <cell r="E27">
            <v>39.833333333333336</v>
          </cell>
          <cell r="F27">
            <v>58</v>
          </cell>
          <cell r="G27">
            <v>21</v>
          </cell>
          <cell r="H27">
            <v>14.4</v>
          </cell>
          <cell r="I27" t="str">
            <v>L</v>
          </cell>
          <cell r="J27">
            <v>29.52</v>
          </cell>
          <cell r="K27">
            <v>0</v>
          </cell>
        </row>
        <row r="28">
          <cell r="B28">
            <v>24.154166666666665</v>
          </cell>
          <cell r="C28">
            <v>31.5</v>
          </cell>
          <cell r="D28">
            <v>18.5</v>
          </cell>
          <cell r="E28">
            <v>39.166666666666664</v>
          </cell>
          <cell r="F28">
            <v>54</v>
          </cell>
          <cell r="G28">
            <v>24</v>
          </cell>
          <cell r="H28">
            <v>17.28</v>
          </cell>
          <cell r="I28" t="str">
            <v>L</v>
          </cell>
          <cell r="J28">
            <v>39.6</v>
          </cell>
          <cell r="K28">
            <v>0</v>
          </cell>
        </row>
        <row r="29">
          <cell r="B29">
            <v>18.320833333333333</v>
          </cell>
          <cell r="C29">
            <v>23.5</v>
          </cell>
          <cell r="D29">
            <v>11.6</v>
          </cell>
          <cell r="E29">
            <v>64</v>
          </cell>
          <cell r="F29">
            <v>92</v>
          </cell>
          <cell r="G29">
            <v>44</v>
          </cell>
          <cell r="H29">
            <v>24.48</v>
          </cell>
          <cell r="I29" t="str">
            <v>NE</v>
          </cell>
          <cell r="J29">
            <v>37.800000000000004</v>
          </cell>
          <cell r="K29">
            <v>0</v>
          </cell>
        </row>
        <row r="30">
          <cell r="B30">
            <v>19.483333333333338</v>
          </cell>
          <cell r="C30">
            <v>30.4</v>
          </cell>
          <cell r="D30">
            <v>11.6</v>
          </cell>
          <cell r="E30">
            <v>55.125</v>
          </cell>
          <cell r="F30">
            <v>80</v>
          </cell>
          <cell r="G30">
            <v>25</v>
          </cell>
          <cell r="H30">
            <v>20.88</v>
          </cell>
          <cell r="I30" t="str">
            <v>SE</v>
          </cell>
          <cell r="J30">
            <v>36.72</v>
          </cell>
          <cell r="K30">
            <v>0</v>
          </cell>
        </row>
        <row r="31">
          <cell r="B31">
            <v>24.020833333333332</v>
          </cell>
          <cell r="C31">
            <v>30.7</v>
          </cell>
          <cell r="D31">
            <v>19.399999999999999</v>
          </cell>
          <cell r="E31">
            <v>43.375</v>
          </cell>
          <cell r="F31">
            <v>55</v>
          </cell>
          <cell r="G31">
            <v>26</v>
          </cell>
          <cell r="H31">
            <v>18.720000000000002</v>
          </cell>
          <cell r="I31" t="str">
            <v>L</v>
          </cell>
          <cell r="J31">
            <v>33.119999999999997</v>
          </cell>
          <cell r="K31">
            <v>0</v>
          </cell>
        </row>
        <row r="32">
          <cell r="B32">
            <v>23.458333333333329</v>
          </cell>
          <cell r="C32">
            <v>30.7</v>
          </cell>
          <cell r="D32">
            <v>16</v>
          </cell>
          <cell r="E32">
            <v>49.125</v>
          </cell>
          <cell r="F32">
            <v>76</v>
          </cell>
          <cell r="G32">
            <v>29</v>
          </cell>
          <cell r="H32">
            <v>16.2</v>
          </cell>
          <cell r="I32" t="str">
            <v>N</v>
          </cell>
          <cell r="J32">
            <v>39.96</v>
          </cell>
          <cell r="K32">
            <v>0</v>
          </cell>
        </row>
        <row r="33">
          <cell r="B33">
            <v>18.870833333333334</v>
          </cell>
          <cell r="C33">
            <v>25.1</v>
          </cell>
          <cell r="D33">
            <v>13</v>
          </cell>
          <cell r="E33">
            <v>67.625</v>
          </cell>
          <cell r="F33">
            <v>86</v>
          </cell>
          <cell r="G33">
            <v>46</v>
          </cell>
          <cell r="H33">
            <v>20.16</v>
          </cell>
          <cell r="I33" t="str">
            <v>N</v>
          </cell>
          <cell r="J33">
            <v>35.28</v>
          </cell>
          <cell r="K33">
            <v>0</v>
          </cell>
        </row>
        <row r="34">
          <cell r="B34">
            <v>18.641666666666666</v>
          </cell>
          <cell r="C34">
            <v>27.9</v>
          </cell>
          <cell r="D34">
            <v>12.2</v>
          </cell>
          <cell r="E34">
            <v>62.416666666666664</v>
          </cell>
          <cell r="F34">
            <v>86</v>
          </cell>
          <cell r="G34">
            <v>40</v>
          </cell>
          <cell r="H34">
            <v>20.52</v>
          </cell>
          <cell r="I34" t="str">
            <v>SE</v>
          </cell>
          <cell r="J34">
            <v>34.92</v>
          </cell>
          <cell r="K34">
            <v>0</v>
          </cell>
        </row>
        <row r="35">
          <cell r="B35">
            <v>22.266666666666666</v>
          </cell>
          <cell r="C35">
            <v>28.9</v>
          </cell>
          <cell r="D35">
            <v>18.100000000000001</v>
          </cell>
          <cell r="E35">
            <v>56.75</v>
          </cell>
          <cell r="F35">
            <v>70</v>
          </cell>
          <cell r="G35">
            <v>35</v>
          </cell>
          <cell r="H35">
            <v>25.2</v>
          </cell>
          <cell r="I35" t="str">
            <v>SE</v>
          </cell>
          <cell r="J35">
            <v>43.2</v>
          </cell>
          <cell r="K35">
            <v>0</v>
          </cell>
        </row>
        <row r="36">
          <cell r="I36" t="str">
            <v>L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19.891666666666662</v>
          </cell>
          <cell r="C5">
            <v>24.1</v>
          </cell>
          <cell r="D5">
            <v>16.600000000000001</v>
          </cell>
          <cell r="E5">
            <v>53.166666666666664</v>
          </cell>
          <cell r="F5">
            <v>78</v>
          </cell>
          <cell r="G5">
            <v>25</v>
          </cell>
          <cell r="H5">
            <v>11.16</v>
          </cell>
          <cell r="I5" t="str">
            <v>SO</v>
          </cell>
          <cell r="J5">
            <v>32.76</v>
          </cell>
          <cell r="K5">
            <v>0</v>
          </cell>
        </row>
        <row r="6">
          <cell r="B6">
            <v>16.166666666666668</v>
          </cell>
          <cell r="C6">
            <v>24.6</v>
          </cell>
          <cell r="D6">
            <v>9.6999999999999993</v>
          </cell>
          <cell r="E6">
            <v>64.833333333333329</v>
          </cell>
          <cell r="F6">
            <v>90</v>
          </cell>
          <cell r="G6">
            <v>36</v>
          </cell>
          <cell r="H6">
            <v>10.08</v>
          </cell>
          <cell r="I6" t="str">
            <v>SO</v>
          </cell>
          <cell r="J6">
            <v>18.720000000000002</v>
          </cell>
          <cell r="K6">
            <v>0</v>
          </cell>
        </row>
        <row r="7">
          <cell r="B7">
            <v>17.283333333333335</v>
          </cell>
          <cell r="C7">
            <v>26</v>
          </cell>
          <cell r="D7">
            <v>9.5</v>
          </cell>
          <cell r="E7">
            <v>65</v>
          </cell>
          <cell r="F7">
            <v>91</v>
          </cell>
          <cell r="G7">
            <v>35</v>
          </cell>
          <cell r="H7">
            <v>10.8</v>
          </cell>
          <cell r="I7" t="str">
            <v>O</v>
          </cell>
          <cell r="J7">
            <v>18.36</v>
          </cell>
          <cell r="K7">
            <v>0</v>
          </cell>
        </row>
        <row r="8">
          <cell r="B8">
            <v>20.049999999999997</v>
          </cell>
          <cell r="C8">
            <v>31.5</v>
          </cell>
          <cell r="D8">
            <v>11.6</v>
          </cell>
          <cell r="E8">
            <v>56.125</v>
          </cell>
          <cell r="F8">
            <v>83</v>
          </cell>
          <cell r="G8">
            <v>23</v>
          </cell>
          <cell r="H8">
            <v>12.96</v>
          </cell>
          <cell r="I8" t="str">
            <v>SO</v>
          </cell>
          <cell r="J8">
            <v>27</v>
          </cell>
          <cell r="K8">
            <v>0</v>
          </cell>
        </row>
        <row r="9">
          <cell r="B9">
            <v>22.704166666666666</v>
          </cell>
          <cell r="C9">
            <v>33</v>
          </cell>
          <cell r="D9">
            <v>13.3</v>
          </cell>
          <cell r="E9">
            <v>52.125</v>
          </cell>
          <cell r="F9">
            <v>83</v>
          </cell>
          <cell r="G9">
            <v>22</v>
          </cell>
          <cell r="H9">
            <v>9.3600000000000012</v>
          </cell>
          <cell r="I9" t="str">
            <v>SO</v>
          </cell>
          <cell r="J9">
            <v>23.040000000000003</v>
          </cell>
          <cell r="K9">
            <v>0</v>
          </cell>
        </row>
        <row r="10">
          <cell r="B10">
            <v>23.495833333333334</v>
          </cell>
          <cell r="C10">
            <v>33.299999999999997</v>
          </cell>
          <cell r="D10">
            <v>15</v>
          </cell>
          <cell r="E10">
            <v>53.041666666666664</v>
          </cell>
          <cell r="F10">
            <v>83</v>
          </cell>
          <cell r="G10">
            <v>22</v>
          </cell>
          <cell r="H10">
            <v>9.3600000000000012</v>
          </cell>
          <cell r="I10" t="str">
            <v>SO</v>
          </cell>
          <cell r="J10">
            <v>20.16</v>
          </cell>
          <cell r="K10">
            <v>0</v>
          </cell>
        </row>
        <row r="11">
          <cell r="B11">
            <v>22.862500000000001</v>
          </cell>
          <cell r="C11">
            <v>32.5</v>
          </cell>
          <cell r="D11">
            <v>14.2</v>
          </cell>
          <cell r="E11">
            <v>50.875</v>
          </cell>
          <cell r="F11">
            <v>83</v>
          </cell>
          <cell r="G11">
            <v>21</v>
          </cell>
          <cell r="H11">
            <v>19.079999999999998</v>
          </cell>
          <cell r="I11" t="str">
            <v>SO</v>
          </cell>
          <cell r="J11">
            <v>38.519999999999996</v>
          </cell>
          <cell r="K11">
            <v>0</v>
          </cell>
        </row>
        <row r="12">
          <cell r="B12">
            <v>21.329166666666669</v>
          </cell>
          <cell r="C12">
            <v>32.9</v>
          </cell>
          <cell r="D12">
            <v>11.4</v>
          </cell>
          <cell r="E12">
            <v>56.208333333333336</v>
          </cell>
          <cell r="F12">
            <v>86</v>
          </cell>
          <cell r="G12">
            <v>25</v>
          </cell>
          <cell r="H12">
            <v>15.48</v>
          </cell>
          <cell r="I12" t="str">
            <v>SO</v>
          </cell>
          <cell r="J12">
            <v>32.76</v>
          </cell>
          <cell r="K12">
            <v>0</v>
          </cell>
        </row>
        <row r="13">
          <cell r="B13">
            <v>18.895833333333332</v>
          </cell>
          <cell r="C13">
            <v>23.2</v>
          </cell>
          <cell r="D13">
            <v>16.899999999999999</v>
          </cell>
          <cell r="E13">
            <v>77.625</v>
          </cell>
          <cell r="F13">
            <v>88</v>
          </cell>
          <cell r="G13">
            <v>61</v>
          </cell>
          <cell r="H13">
            <v>8.64</v>
          </cell>
          <cell r="I13" t="str">
            <v>SO</v>
          </cell>
          <cell r="J13">
            <v>19.440000000000001</v>
          </cell>
          <cell r="K13">
            <v>0</v>
          </cell>
        </row>
        <row r="14">
          <cell r="B14">
            <v>19.574999999999999</v>
          </cell>
          <cell r="C14">
            <v>31.2</v>
          </cell>
          <cell r="D14">
            <v>10.4</v>
          </cell>
          <cell r="E14">
            <v>68.083333333333329</v>
          </cell>
          <cell r="F14">
            <v>95</v>
          </cell>
          <cell r="G14">
            <v>30</v>
          </cell>
          <cell r="H14">
            <v>15.48</v>
          </cell>
          <cell r="I14" t="str">
            <v>NO</v>
          </cell>
          <cell r="J14">
            <v>27.720000000000002</v>
          </cell>
          <cell r="K14">
            <v>0</v>
          </cell>
        </row>
        <row r="15">
          <cell r="B15">
            <v>22.145833333333332</v>
          </cell>
          <cell r="C15">
            <v>32.700000000000003</v>
          </cell>
          <cell r="D15">
            <v>12.9</v>
          </cell>
          <cell r="E15">
            <v>54.916666666666664</v>
          </cell>
          <cell r="F15">
            <v>87</v>
          </cell>
          <cell r="G15">
            <v>21</v>
          </cell>
          <cell r="H15">
            <v>14.04</v>
          </cell>
          <cell r="I15" t="str">
            <v>SO</v>
          </cell>
          <cell r="J15">
            <v>33.840000000000003</v>
          </cell>
          <cell r="K15">
            <v>0</v>
          </cell>
        </row>
        <row r="16">
          <cell r="B16">
            <v>22.433333333333334</v>
          </cell>
          <cell r="C16">
            <v>34.299999999999997</v>
          </cell>
          <cell r="D16">
            <v>12.8</v>
          </cell>
          <cell r="E16">
            <v>56</v>
          </cell>
          <cell r="F16">
            <v>87</v>
          </cell>
          <cell r="G16">
            <v>22</v>
          </cell>
          <cell r="H16">
            <v>16.920000000000002</v>
          </cell>
          <cell r="I16" t="str">
            <v>SO</v>
          </cell>
          <cell r="J16">
            <v>33.119999999999997</v>
          </cell>
          <cell r="K16">
            <v>0</v>
          </cell>
        </row>
        <row r="17">
          <cell r="B17">
            <v>24.349999999999998</v>
          </cell>
          <cell r="C17">
            <v>34.1</v>
          </cell>
          <cell r="D17">
            <v>15.9</v>
          </cell>
          <cell r="E17">
            <v>54.166666666666664</v>
          </cell>
          <cell r="F17">
            <v>84</v>
          </cell>
          <cell r="G17">
            <v>25</v>
          </cell>
          <cell r="H17">
            <v>10.44</v>
          </cell>
          <cell r="I17" t="str">
            <v>SO</v>
          </cell>
          <cell r="J17">
            <v>18.36</v>
          </cell>
          <cell r="K17">
            <v>0</v>
          </cell>
        </row>
        <row r="18">
          <cell r="B18">
            <v>23.504166666666674</v>
          </cell>
          <cell r="C18">
            <v>33.700000000000003</v>
          </cell>
          <cell r="D18">
            <v>16</v>
          </cell>
          <cell r="E18">
            <v>58.791666666666664</v>
          </cell>
          <cell r="F18">
            <v>88</v>
          </cell>
          <cell r="G18">
            <v>24</v>
          </cell>
          <cell r="H18">
            <v>8.64</v>
          </cell>
          <cell r="I18" t="str">
            <v>SO</v>
          </cell>
          <cell r="J18">
            <v>19.440000000000001</v>
          </cell>
          <cell r="K18">
            <v>0</v>
          </cell>
        </row>
        <row r="19">
          <cell r="B19">
            <v>24.120833333333334</v>
          </cell>
          <cell r="C19">
            <v>33.1</v>
          </cell>
          <cell r="D19">
            <v>16.2</v>
          </cell>
          <cell r="E19">
            <v>56.041666666666664</v>
          </cell>
          <cell r="F19">
            <v>89</v>
          </cell>
          <cell r="G19">
            <v>21</v>
          </cell>
          <cell r="H19">
            <v>14.04</v>
          </cell>
          <cell r="I19" t="str">
            <v>O</v>
          </cell>
          <cell r="J19">
            <v>27.720000000000002</v>
          </cell>
          <cell r="K19">
            <v>0</v>
          </cell>
        </row>
        <row r="20">
          <cell r="B20">
            <v>23.320833333333336</v>
          </cell>
          <cell r="C20">
            <v>32.5</v>
          </cell>
          <cell r="D20">
            <v>17</v>
          </cell>
          <cell r="E20">
            <v>51.166666666666664</v>
          </cell>
          <cell r="F20">
            <v>86</v>
          </cell>
          <cell r="G20">
            <v>19</v>
          </cell>
          <cell r="H20">
            <v>15.120000000000001</v>
          </cell>
          <cell r="I20" t="str">
            <v>SO</v>
          </cell>
          <cell r="J20">
            <v>33.840000000000003</v>
          </cell>
          <cell r="K20">
            <v>0</v>
          </cell>
        </row>
        <row r="21">
          <cell r="B21">
            <v>22.625</v>
          </cell>
          <cell r="C21">
            <v>31.9</v>
          </cell>
          <cell r="D21">
            <v>14.6</v>
          </cell>
          <cell r="E21">
            <v>46.041666666666664</v>
          </cell>
          <cell r="F21">
            <v>76</v>
          </cell>
          <cell r="G21">
            <v>19</v>
          </cell>
          <cell r="H21">
            <v>10.8</v>
          </cell>
          <cell r="I21" t="str">
            <v>SO</v>
          </cell>
          <cell r="J21">
            <v>27.720000000000002</v>
          </cell>
          <cell r="K21">
            <v>0</v>
          </cell>
        </row>
        <row r="22">
          <cell r="B22">
            <v>21.612500000000001</v>
          </cell>
          <cell r="C22">
            <v>31.5</v>
          </cell>
          <cell r="D22">
            <v>11.9</v>
          </cell>
          <cell r="E22">
            <v>48.75</v>
          </cell>
          <cell r="F22">
            <v>82</v>
          </cell>
          <cell r="G22">
            <v>22</v>
          </cell>
          <cell r="H22">
            <v>22.32</v>
          </cell>
          <cell r="I22" t="str">
            <v>SO</v>
          </cell>
          <cell r="J22">
            <v>41.04</v>
          </cell>
          <cell r="K22">
            <v>0</v>
          </cell>
        </row>
        <row r="23">
          <cell r="B23">
            <v>21.495833333333334</v>
          </cell>
          <cell r="C23">
            <v>29.7</v>
          </cell>
          <cell r="D23">
            <v>12.5</v>
          </cell>
          <cell r="E23">
            <v>44.583333333333336</v>
          </cell>
          <cell r="F23">
            <v>75</v>
          </cell>
          <cell r="G23">
            <v>24</v>
          </cell>
          <cell r="H23">
            <v>13.68</v>
          </cell>
          <cell r="I23" t="str">
            <v>SO</v>
          </cell>
          <cell r="J23">
            <v>28.08</v>
          </cell>
          <cell r="K23">
            <v>0</v>
          </cell>
        </row>
        <row r="24">
          <cell r="B24">
            <v>21.287500000000001</v>
          </cell>
          <cell r="C24">
            <v>30.8</v>
          </cell>
          <cell r="D24">
            <v>11.2</v>
          </cell>
          <cell r="E24">
            <v>48.416666666666664</v>
          </cell>
          <cell r="F24">
            <v>81</v>
          </cell>
          <cell r="G24">
            <v>25</v>
          </cell>
          <cell r="H24">
            <v>12.96</v>
          </cell>
          <cell r="I24" t="str">
            <v>SO</v>
          </cell>
          <cell r="J24">
            <v>48.6</v>
          </cell>
          <cell r="K24">
            <v>0</v>
          </cell>
        </row>
        <row r="25">
          <cell r="B25">
            <v>21.545833333333334</v>
          </cell>
          <cell r="C25">
            <v>31.2</v>
          </cell>
          <cell r="D25">
            <v>11.2</v>
          </cell>
          <cell r="E25">
            <v>51.458333333333336</v>
          </cell>
          <cell r="F25">
            <v>85</v>
          </cell>
          <cell r="G25">
            <v>22</v>
          </cell>
          <cell r="H25">
            <v>15.48</v>
          </cell>
          <cell r="I25" t="str">
            <v>SO</v>
          </cell>
          <cell r="J25">
            <v>38.159999999999997</v>
          </cell>
          <cell r="K25">
            <v>0</v>
          </cell>
        </row>
        <row r="26">
          <cell r="B26">
            <v>21</v>
          </cell>
          <cell r="C26">
            <v>31.7</v>
          </cell>
          <cell r="D26">
            <v>11.2</v>
          </cell>
          <cell r="E26">
            <v>52.5</v>
          </cell>
          <cell r="F26">
            <v>85</v>
          </cell>
          <cell r="G26">
            <v>21</v>
          </cell>
          <cell r="H26">
            <v>8.64</v>
          </cell>
          <cell r="I26" t="str">
            <v>O</v>
          </cell>
          <cell r="J26">
            <v>27.36</v>
          </cell>
          <cell r="K26">
            <v>0</v>
          </cell>
        </row>
        <row r="27">
          <cell r="B27">
            <v>21.508333333333336</v>
          </cell>
          <cell r="C27">
            <v>31.9</v>
          </cell>
          <cell r="D27">
            <v>11.5</v>
          </cell>
          <cell r="E27">
            <v>52.083333333333336</v>
          </cell>
          <cell r="F27">
            <v>84</v>
          </cell>
          <cell r="G27">
            <v>23</v>
          </cell>
          <cell r="H27">
            <v>12.24</v>
          </cell>
          <cell r="I27" t="str">
            <v>SO</v>
          </cell>
          <cell r="J27">
            <v>27.36</v>
          </cell>
          <cell r="K27">
            <v>0</v>
          </cell>
        </row>
        <row r="28">
          <cell r="B28">
            <v>21.720833333333331</v>
          </cell>
          <cell r="C28">
            <v>31.7</v>
          </cell>
          <cell r="D28">
            <v>11.9</v>
          </cell>
          <cell r="E28">
            <v>47.333333333333336</v>
          </cell>
          <cell r="F28">
            <v>80</v>
          </cell>
          <cell r="G28">
            <v>20</v>
          </cell>
          <cell r="H28">
            <v>15.120000000000001</v>
          </cell>
          <cell r="I28" t="str">
            <v>NO</v>
          </cell>
          <cell r="J28">
            <v>33.840000000000003</v>
          </cell>
          <cell r="K28">
            <v>0</v>
          </cell>
        </row>
        <row r="29">
          <cell r="B29">
            <v>21.30833333333333</v>
          </cell>
          <cell r="C29">
            <v>32.4</v>
          </cell>
          <cell r="D29">
            <v>10.6</v>
          </cell>
          <cell r="E29">
            <v>50.333333333333336</v>
          </cell>
          <cell r="F29">
            <v>85</v>
          </cell>
          <cell r="G29">
            <v>20</v>
          </cell>
          <cell r="H29">
            <v>10.08</v>
          </cell>
          <cell r="I29" t="str">
            <v>SO</v>
          </cell>
          <cell r="J29">
            <v>24.840000000000003</v>
          </cell>
          <cell r="K29">
            <v>0</v>
          </cell>
        </row>
        <row r="30">
          <cell r="B30">
            <v>21.216666666666665</v>
          </cell>
          <cell r="C30">
            <v>30.7</v>
          </cell>
          <cell r="D30">
            <v>12.3</v>
          </cell>
          <cell r="E30">
            <v>57.875</v>
          </cell>
          <cell r="F30">
            <v>90</v>
          </cell>
          <cell r="G30">
            <v>26</v>
          </cell>
          <cell r="H30">
            <v>11.879999999999999</v>
          </cell>
          <cell r="I30" t="str">
            <v>O</v>
          </cell>
          <cell r="J30">
            <v>32.76</v>
          </cell>
          <cell r="K30">
            <v>0</v>
          </cell>
        </row>
        <row r="31">
          <cell r="B31">
            <v>22.166666666666671</v>
          </cell>
          <cell r="C31">
            <v>32.200000000000003</v>
          </cell>
          <cell r="D31">
            <v>12.4</v>
          </cell>
          <cell r="E31">
            <v>53.208333333333336</v>
          </cell>
          <cell r="F31">
            <v>86</v>
          </cell>
          <cell r="G31">
            <v>22</v>
          </cell>
          <cell r="H31">
            <v>17.64</v>
          </cell>
          <cell r="I31" t="str">
            <v>NO</v>
          </cell>
          <cell r="J31">
            <v>43.2</v>
          </cell>
          <cell r="K31">
            <v>0</v>
          </cell>
        </row>
        <row r="32">
          <cell r="B32">
            <v>22.920833333333331</v>
          </cell>
          <cell r="C32">
            <v>33.700000000000003</v>
          </cell>
          <cell r="D32">
            <v>13.4</v>
          </cell>
          <cell r="E32">
            <v>50</v>
          </cell>
          <cell r="F32">
            <v>83</v>
          </cell>
          <cell r="G32">
            <v>19</v>
          </cell>
          <cell r="H32">
            <v>15.120000000000001</v>
          </cell>
          <cell r="I32" t="str">
            <v>SO</v>
          </cell>
          <cell r="J32">
            <v>30.6</v>
          </cell>
          <cell r="K32">
            <v>0</v>
          </cell>
        </row>
        <row r="33">
          <cell r="B33">
            <v>23.445833333333329</v>
          </cell>
          <cell r="C33">
            <v>32.799999999999997</v>
          </cell>
          <cell r="D33">
            <v>16</v>
          </cell>
          <cell r="E33">
            <v>50.375</v>
          </cell>
          <cell r="F33">
            <v>76</v>
          </cell>
          <cell r="G33">
            <v>22</v>
          </cell>
          <cell r="H33">
            <v>9.7200000000000006</v>
          </cell>
          <cell r="I33" t="str">
            <v>SO</v>
          </cell>
          <cell r="J33">
            <v>20.16</v>
          </cell>
          <cell r="K33">
            <v>0</v>
          </cell>
        </row>
        <row r="34">
          <cell r="B34">
            <v>23.679166666666664</v>
          </cell>
          <cell r="C34">
            <v>31</v>
          </cell>
          <cell r="D34">
            <v>17.3</v>
          </cell>
          <cell r="E34">
            <v>56.583333333333336</v>
          </cell>
          <cell r="F34">
            <v>84</v>
          </cell>
          <cell r="G34">
            <v>30</v>
          </cell>
          <cell r="H34">
            <v>14.4</v>
          </cell>
          <cell r="I34" t="str">
            <v>SO</v>
          </cell>
          <cell r="J34">
            <v>28.08</v>
          </cell>
          <cell r="K34">
            <v>0</v>
          </cell>
        </row>
        <row r="35">
          <cell r="B35">
            <v>22.712499999999995</v>
          </cell>
          <cell r="C35">
            <v>31.5</v>
          </cell>
          <cell r="D35">
            <v>15.2</v>
          </cell>
          <cell r="E35">
            <v>53.208333333333336</v>
          </cell>
          <cell r="F35">
            <v>83</v>
          </cell>
          <cell r="G35">
            <v>21</v>
          </cell>
          <cell r="H35">
            <v>17.64</v>
          </cell>
          <cell r="I35" t="str">
            <v>O</v>
          </cell>
          <cell r="J35">
            <v>31.319999999999997</v>
          </cell>
          <cell r="K35">
            <v>0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22.579166666666666</v>
          </cell>
          <cell r="C5">
            <v>28.8</v>
          </cell>
          <cell r="D5">
            <v>18.8</v>
          </cell>
          <cell r="E5">
            <v>41.5</v>
          </cell>
          <cell r="F5">
            <v>65</v>
          </cell>
          <cell r="G5">
            <v>21</v>
          </cell>
          <cell r="H5">
            <v>24.840000000000003</v>
          </cell>
          <cell r="I5" t="str">
            <v>S</v>
          </cell>
          <cell r="J5">
            <v>60.839999999999996</v>
          </cell>
          <cell r="K5">
            <v>0</v>
          </cell>
        </row>
        <row r="6">
          <cell r="B6">
            <v>19.895833333333336</v>
          </cell>
          <cell r="C6">
            <v>25</v>
          </cell>
          <cell r="D6">
            <v>17</v>
          </cell>
          <cell r="E6">
            <v>44</v>
          </cell>
          <cell r="F6">
            <v>70</v>
          </cell>
          <cell r="G6">
            <v>28</v>
          </cell>
          <cell r="H6">
            <v>7.5600000000000005</v>
          </cell>
          <cell r="I6" t="str">
            <v>SE</v>
          </cell>
          <cell r="J6">
            <v>24.48</v>
          </cell>
          <cell r="K6">
            <v>0</v>
          </cell>
        </row>
        <row r="7">
          <cell r="B7">
            <v>19.604166666666668</v>
          </cell>
          <cell r="C7">
            <v>25.8</v>
          </cell>
          <cell r="D7">
            <v>13.5</v>
          </cell>
          <cell r="E7">
            <v>52.541666666666664</v>
          </cell>
          <cell r="F7">
            <v>82</v>
          </cell>
          <cell r="G7">
            <v>30</v>
          </cell>
          <cell r="H7">
            <v>9.3600000000000012</v>
          </cell>
          <cell r="I7" t="str">
            <v>L</v>
          </cell>
          <cell r="J7">
            <v>23.759999999999998</v>
          </cell>
          <cell r="K7">
            <v>0</v>
          </cell>
        </row>
        <row r="8">
          <cell r="B8">
            <v>23.666666666666668</v>
          </cell>
          <cell r="C8">
            <v>32.6</v>
          </cell>
          <cell r="D8">
            <v>16.8</v>
          </cell>
          <cell r="E8">
            <v>49.666666666666664</v>
          </cell>
          <cell r="F8">
            <v>74</v>
          </cell>
          <cell r="G8">
            <v>32</v>
          </cell>
          <cell r="H8">
            <v>13.32</v>
          </cell>
          <cell r="I8" t="str">
            <v>L</v>
          </cell>
          <cell r="J8">
            <v>30.96</v>
          </cell>
          <cell r="K8">
            <v>0</v>
          </cell>
        </row>
        <row r="9">
          <cell r="B9">
            <v>27.016666666666669</v>
          </cell>
          <cell r="C9">
            <v>34.4</v>
          </cell>
          <cell r="D9">
            <v>23.6</v>
          </cell>
          <cell r="E9">
            <v>55.416666666666664</v>
          </cell>
          <cell r="F9">
            <v>68</v>
          </cell>
          <cell r="G9">
            <v>32</v>
          </cell>
          <cell r="H9">
            <v>11.520000000000001</v>
          </cell>
          <cell r="I9" t="str">
            <v>L</v>
          </cell>
          <cell r="J9">
            <v>34.200000000000003</v>
          </cell>
          <cell r="K9">
            <v>0</v>
          </cell>
        </row>
        <row r="10">
          <cell r="B10">
            <v>27.283333333333331</v>
          </cell>
          <cell r="C10">
            <v>31.1</v>
          </cell>
          <cell r="D10">
            <v>22</v>
          </cell>
          <cell r="E10">
            <v>57.666666666666664</v>
          </cell>
          <cell r="F10">
            <v>79</v>
          </cell>
          <cell r="G10">
            <v>46</v>
          </cell>
          <cell r="H10">
            <v>6.12</v>
          </cell>
          <cell r="I10" t="str">
            <v>SO</v>
          </cell>
          <cell r="J10">
            <v>25.92</v>
          </cell>
          <cell r="K10">
            <v>0</v>
          </cell>
        </row>
        <row r="11">
          <cell r="B11">
            <v>24.779166666666669</v>
          </cell>
          <cell r="C11">
            <v>31.5</v>
          </cell>
          <cell r="D11">
            <v>19.399999999999999</v>
          </cell>
          <cell r="E11">
            <v>63.75</v>
          </cell>
          <cell r="F11">
            <v>89</v>
          </cell>
          <cell r="G11">
            <v>38</v>
          </cell>
          <cell r="H11">
            <v>3.6</v>
          </cell>
          <cell r="I11" t="str">
            <v>NO</v>
          </cell>
          <cell r="J11">
            <v>27.36</v>
          </cell>
          <cell r="K11">
            <v>0</v>
          </cell>
        </row>
        <row r="12">
          <cell r="B12">
            <v>16.270833333333332</v>
          </cell>
          <cell r="C12">
            <v>27.6</v>
          </cell>
          <cell r="D12">
            <v>13.3</v>
          </cell>
          <cell r="E12">
            <v>71.833333333333329</v>
          </cell>
          <cell r="F12">
            <v>83</v>
          </cell>
          <cell r="G12">
            <v>50</v>
          </cell>
          <cell r="H12">
            <v>28.44</v>
          </cell>
          <cell r="I12" t="str">
            <v>SO</v>
          </cell>
          <cell r="J12">
            <v>74.52</v>
          </cell>
          <cell r="K12">
            <v>0.2</v>
          </cell>
        </row>
        <row r="13">
          <cell r="B13">
            <v>16.087500000000002</v>
          </cell>
          <cell r="C13">
            <v>22.1</v>
          </cell>
          <cell r="D13">
            <v>12.5</v>
          </cell>
          <cell r="E13">
            <v>74.625</v>
          </cell>
          <cell r="F13">
            <v>86</v>
          </cell>
          <cell r="G13">
            <v>56</v>
          </cell>
          <cell r="H13">
            <v>11.879999999999999</v>
          </cell>
          <cell r="I13" t="str">
            <v>SO</v>
          </cell>
          <cell r="J13">
            <v>30.6</v>
          </cell>
          <cell r="K13">
            <v>0</v>
          </cell>
        </row>
        <row r="14">
          <cell r="B14">
            <v>20.6</v>
          </cell>
          <cell r="C14">
            <v>31.4</v>
          </cell>
          <cell r="D14">
            <v>13.7</v>
          </cell>
          <cell r="E14">
            <v>71.416666666666671</v>
          </cell>
          <cell r="F14">
            <v>93</v>
          </cell>
          <cell r="G14">
            <v>37</v>
          </cell>
          <cell r="H14">
            <v>11.16</v>
          </cell>
          <cell r="I14" t="str">
            <v>NE</v>
          </cell>
          <cell r="J14">
            <v>36</v>
          </cell>
          <cell r="K14">
            <v>0</v>
          </cell>
        </row>
        <row r="15">
          <cell r="B15">
            <v>25.970833333333331</v>
          </cell>
          <cell r="C15">
            <v>33</v>
          </cell>
          <cell r="D15">
            <v>21.6</v>
          </cell>
          <cell r="E15">
            <v>58.958333333333336</v>
          </cell>
          <cell r="F15">
            <v>79</v>
          </cell>
          <cell r="G15">
            <v>34</v>
          </cell>
          <cell r="H15">
            <v>2.52</v>
          </cell>
          <cell r="I15" t="str">
            <v>L</v>
          </cell>
          <cell r="J15">
            <v>25.2</v>
          </cell>
          <cell r="K15">
            <v>0</v>
          </cell>
        </row>
        <row r="16">
          <cell r="B16">
            <v>26.841666666666665</v>
          </cell>
          <cell r="C16">
            <v>34.700000000000003</v>
          </cell>
          <cell r="D16">
            <v>21.2</v>
          </cell>
          <cell r="E16">
            <v>53.5</v>
          </cell>
          <cell r="F16">
            <v>77</v>
          </cell>
          <cell r="G16">
            <v>28</v>
          </cell>
          <cell r="H16">
            <v>12.6</v>
          </cell>
          <cell r="I16" t="str">
            <v>L</v>
          </cell>
          <cell r="J16">
            <v>34.56</v>
          </cell>
          <cell r="K16">
            <v>0</v>
          </cell>
        </row>
        <row r="17">
          <cell r="B17">
            <v>28.083333333333332</v>
          </cell>
          <cell r="C17">
            <v>35.1</v>
          </cell>
          <cell r="D17">
            <v>21.8</v>
          </cell>
          <cell r="E17">
            <v>53.875</v>
          </cell>
          <cell r="F17">
            <v>79</v>
          </cell>
          <cell r="G17">
            <v>31</v>
          </cell>
          <cell r="H17">
            <v>5.4</v>
          </cell>
          <cell r="I17" t="str">
            <v>L</v>
          </cell>
          <cell r="J17">
            <v>20.16</v>
          </cell>
          <cell r="K17">
            <v>0</v>
          </cell>
        </row>
        <row r="18">
          <cell r="B18">
            <v>26.945833333333336</v>
          </cell>
          <cell r="C18">
            <v>31.1</v>
          </cell>
          <cell r="D18">
            <v>22.2</v>
          </cell>
          <cell r="E18">
            <v>58.5</v>
          </cell>
          <cell r="F18">
            <v>81</v>
          </cell>
          <cell r="G18">
            <v>42</v>
          </cell>
          <cell r="H18">
            <v>5.4</v>
          </cell>
          <cell r="I18" t="str">
            <v>SO</v>
          </cell>
          <cell r="J18">
            <v>26.28</v>
          </cell>
          <cell r="K18">
            <v>0</v>
          </cell>
        </row>
        <row r="19">
          <cell r="B19">
            <v>25.066666666666666</v>
          </cell>
          <cell r="C19">
            <v>33.1</v>
          </cell>
          <cell r="D19">
            <v>18</v>
          </cell>
          <cell r="E19">
            <v>64.541666666666671</v>
          </cell>
          <cell r="F19">
            <v>90</v>
          </cell>
          <cell r="G19">
            <v>35</v>
          </cell>
          <cell r="H19">
            <v>5.4</v>
          </cell>
          <cell r="I19" t="str">
            <v>NO</v>
          </cell>
          <cell r="J19">
            <v>22.68</v>
          </cell>
          <cell r="K19">
            <v>0</v>
          </cell>
        </row>
        <row r="20">
          <cell r="B20">
            <v>27.545833333333338</v>
          </cell>
          <cell r="C20">
            <v>34.799999999999997</v>
          </cell>
          <cell r="D20">
            <v>22</v>
          </cell>
          <cell r="E20">
            <v>55.5</v>
          </cell>
          <cell r="F20">
            <v>85</v>
          </cell>
          <cell r="G20">
            <v>27</v>
          </cell>
          <cell r="H20">
            <v>13.32</v>
          </cell>
          <cell r="I20" t="str">
            <v>L</v>
          </cell>
          <cell r="J20">
            <v>33.840000000000003</v>
          </cell>
          <cell r="K20">
            <v>0</v>
          </cell>
        </row>
        <row r="21">
          <cell r="B21">
            <v>28.216666666666669</v>
          </cell>
          <cell r="C21">
            <v>34.200000000000003</v>
          </cell>
          <cell r="D21">
            <v>20.6</v>
          </cell>
          <cell r="E21">
            <v>40.625</v>
          </cell>
          <cell r="F21">
            <v>79</v>
          </cell>
          <cell r="G21">
            <v>20</v>
          </cell>
          <cell r="H21">
            <v>12.24</v>
          </cell>
          <cell r="I21" t="str">
            <v>SE</v>
          </cell>
          <cell r="J21">
            <v>32.04</v>
          </cell>
          <cell r="K21">
            <v>0</v>
          </cell>
        </row>
        <row r="22">
          <cell r="B22">
            <v>28.150000000000006</v>
          </cell>
          <cell r="C22">
            <v>35.1</v>
          </cell>
          <cell r="D22">
            <v>20.8</v>
          </cell>
          <cell r="E22">
            <v>38.625</v>
          </cell>
          <cell r="F22">
            <v>66</v>
          </cell>
          <cell r="G22">
            <v>21</v>
          </cell>
          <cell r="H22">
            <v>21.6</v>
          </cell>
          <cell r="I22" t="str">
            <v>L</v>
          </cell>
          <cell r="J22">
            <v>44.64</v>
          </cell>
          <cell r="K22">
            <v>0</v>
          </cell>
        </row>
        <row r="23">
          <cell r="B23">
            <v>28.170833333333338</v>
          </cell>
          <cell r="C23">
            <v>34.799999999999997</v>
          </cell>
          <cell r="D23">
            <v>23.4</v>
          </cell>
          <cell r="E23">
            <v>42.5</v>
          </cell>
          <cell r="F23">
            <v>57</v>
          </cell>
          <cell r="G23">
            <v>23</v>
          </cell>
          <cell r="H23">
            <v>15.48</v>
          </cell>
          <cell r="I23" t="str">
            <v>L</v>
          </cell>
          <cell r="J23">
            <v>41.4</v>
          </cell>
          <cell r="K23">
            <v>0</v>
          </cell>
        </row>
        <row r="24">
          <cell r="B24">
            <v>27.674999999999997</v>
          </cell>
          <cell r="C24">
            <v>34.4</v>
          </cell>
          <cell r="D24">
            <v>23.2</v>
          </cell>
          <cell r="E24">
            <v>43.791666666666664</v>
          </cell>
          <cell r="F24">
            <v>67</v>
          </cell>
          <cell r="G24">
            <v>25</v>
          </cell>
          <cell r="H24">
            <v>18</v>
          </cell>
          <cell r="I24" t="str">
            <v>L</v>
          </cell>
          <cell r="J24">
            <v>43.92</v>
          </cell>
          <cell r="K24">
            <v>0</v>
          </cell>
        </row>
        <row r="25">
          <cell r="B25">
            <v>27.358333333333334</v>
          </cell>
          <cell r="C25">
            <v>33.799999999999997</v>
          </cell>
          <cell r="D25">
            <v>22.6</v>
          </cell>
          <cell r="E25">
            <v>43.041666666666664</v>
          </cell>
          <cell r="F25">
            <v>59</v>
          </cell>
          <cell r="G25">
            <v>23</v>
          </cell>
          <cell r="H25">
            <v>14.76</v>
          </cell>
          <cell r="I25" t="str">
            <v>L</v>
          </cell>
          <cell r="J25">
            <v>39.96</v>
          </cell>
          <cell r="K25">
            <v>0</v>
          </cell>
        </row>
        <row r="26">
          <cell r="B26">
            <v>27.358333333333338</v>
          </cell>
          <cell r="C26">
            <v>34.200000000000003</v>
          </cell>
          <cell r="D26">
            <v>23.1</v>
          </cell>
          <cell r="E26">
            <v>39.291666666666664</v>
          </cell>
          <cell r="F26">
            <v>56</v>
          </cell>
          <cell r="G26">
            <v>21</v>
          </cell>
          <cell r="H26">
            <v>17.64</v>
          </cell>
          <cell r="I26" t="str">
            <v>NE</v>
          </cell>
          <cell r="J26">
            <v>35.64</v>
          </cell>
          <cell r="K26">
            <v>0</v>
          </cell>
        </row>
        <row r="27">
          <cell r="B27">
            <v>27.82083333333334</v>
          </cell>
          <cell r="C27">
            <v>35.299999999999997</v>
          </cell>
          <cell r="D27">
            <v>21.8</v>
          </cell>
          <cell r="E27">
            <v>36.083333333333336</v>
          </cell>
          <cell r="F27">
            <v>56</v>
          </cell>
          <cell r="G27">
            <v>20</v>
          </cell>
          <cell r="H27">
            <v>14.04</v>
          </cell>
          <cell r="I27" t="str">
            <v>L</v>
          </cell>
          <cell r="J27">
            <v>32.04</v>
          </cell>
          <cell r="K27">
            <v>0</v>
          </cell>
        </row>
        <row r="28">
          <cell r="B28">
            <v>26.233333333333334</v>
          </cell>
          <cell r="C28">
            <v>31.4</v>
          </cell>
          <cell r="D28">
            <v>20.8</v>
          </cell>
          <cell r="E28">
            <v>41.958333333333336</v>
          </cell>
          <cell r="F28">
            <v>65</v>
          </cell>
          <cell r="G28">
            <v>30</v>
          </cell>
          <cell r="H28">
            <v>17.28</v>
          </cell>
          <cell r="I28" t="str">
            <v>SE</v>
          </cell>
          <cell r="J28">
            <v>32.04</v>
          </cell>
          <cell r="K28">
            <v>0</v>
          </cell>
        </row>
        <row r="29">
          <cell r="B29">
            <v>17.237500000000001</v>
          </cell>
          <cell r="C29">
            <v>27.9</v>
          </cell>
          <cell r="D29">
            <v>12.4</v>
          </cell>
          <cell r="E29">
            <v>54.208333333333336</v>
          </cell>
          <cell r="F29">
            <v>67</v>
          </cell>
          <cell r="G29">
            <v>39</v>
          </cell>
          <cell r="H29">
            <v>31.680000000000003</v>
          </cell>
          <cell r="I29" t="str">
            <v>SO</v>
          </cell>
          <cell r="J29">
            <v>79.2</v>
          </cell>
          <cell r="K29">
            <v>0</v>
          </cell>
        </row>
        <row r="30">
          <cell r="B30">
            <v>18.741666666666667</v>
          </cell>
          <cell r="C30">
            <v>28.7</v>
          </cell>
          <cell r="D30">
            <v>10.7</v>
          </cell>
          <cell r="E30">
            <v>55.583333333333336</v>
          </cell>
          <cell r="F30">
            <v>87</v>
          </cell>
          <cell r="G30">
            <v>32</v>
          </cell>
          <cell r="H30">
            <v>15.48</v>
          </cell>
          <cell r="I30" t="str">
            <v>L</v>
          </cell>
          <cell r="J30">
            <v>38.159999999999997</v>
          </cell>
          <cell r="K30">
            <v>0</v>
          </cell>
        </row>
        <row r="31">
          <cell r="B31">
            <v>24.041666666666671</v>
          </cell>
          <cell r="C31">
            <v>33.299999999999997</v>
          </cell>
          <cell r="D31">
            <v>17.600000000000001</v>
          </cell>
          <cell r="E31">
            <v>56.333333333333336</v>
          </cell>
          <cell r="F31">
            <v>82</v>
          </cell>
          <cell r="G31">
            <v>26</v>
          </cell>
          <cell r="H31">
            <v>11.520000000000001</v>
          </cell>
          <cell r="I31" t="str">
            <v>L</v>
          </cell>
          <cell r="J31">
            <v>31.319999999999997</v>
          </cell>
          <cell r="K31">
            <v>0</v>
          </cell>
        </row>
        <row r="32">
          <cell r="B32">
            <v>26.891666666666669</v>
          </cell>
          <cell r="C32">
            <v>32.5</v>
          </cell>
          <cell r="D32">
            <v>19.600000000000001</v>
          </cell>
          <cell r="E32">
            <v>47.375</v>
          </cell>
          <cell r="F32">
            <v>77</v>
          </cell>
          <cell r="G32">
            <v>29</v>
          </cell>
          <cell r="H32">
            <v>17.64</v>
          </cell>
          <cell r="I32" t="str">
            <v>SE</v>
          </cell>
          <cell r="J32">
            <v>45</v>
          </cell>
          <cell r="K32">
            <v>0</v>
          </cell>
        </row>
        <row r="33">
          <cell r="B33">
            <v>19.133333333333333</v>
          </cell>
          <cell r="C33">
            <v>26.8</v>
          </cell>
          <cell r="D33">
            <v>15.4</v>
          </cell>
          <cell r="E33">
            <v>43.791666666666664</v>
          </cell>
          <cell r="F33">
            <v>56</v>
          </cell>
          <cell r="G33">
            <v>32</v>
          </cell>
          <cell r="H33">
            <v>24.12</v>
          </cell>
          <cell r="I33" t="str">
            <v>SO</v>
          </cell>
          <cell r="J33">
            <v>58.32</v>
          </cell>
          <cell r="K33">
            <v>0</v>
          </cell>
        </row>
        <row r="34">
          <cell r="B34">
            <v>19.837500000000002</v>
          </cell>
          <cell r="C34">
            <v>27.4</v>
          </cell>
          <cell r="D34">
            <v>15</v>
          </cell>
          <cell r="E34">
            <v>34.416666666666664</v>
          </cell>
          <cell r="F34">
            <v>43</v>
          </cell>
          <cell r="G34">
            <v>27</v>
          </cell>
          <cell r="H34">
            <v>13.32</v>
          </cell>
          <cell r="I34" t="str">
            <v>S</v>
          </cell>
          <cell r="J34">
            <v>35.64</v>
          </cell>
          <cell r="K34">
            <v>0</v>
          </cell>
        </row>
        <row r="35">
          <cell r="B35">
            <v>22.712500000000002</v>
          </cell>
          <cell r="C35">
            <v>31.3</v>
          </cell>
          <cell r="D35">
            <v>15.8</v>
          </cell>
          <cell r="E35">
            <v>56.458333333333336</v>
          </cell>
          <cell r="F35">
            <v>78</v>
          </cell>
          <cell r="G35">
            <v>33</v>
          </cell>
          <cell r="H35">
            <v>8.2799999999999994</v>
          </cell>
          <cell r="I35" t="str">
            <v>L</v>
          </cell>
          <cell r="J35">
            <v>28.44</v>
          </cell>
          <cell r="K35">
            <v>0</v>
          </cell>
        </row>
        <row r="36">
          <cell r="I36" t="str">
            <v>L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19.18333333333333</v>
          </cell>
          <cell r="C5">
            <v>24</v>
          </cell>
          <cell r="D5">
            <v>14.9</v>
          </cell>
          <cell r="E5">
            <v>57.125</v>
          </cell>
          <cell r="F5">
            <v>84</v>
          </cell>
          <cell r="G5">
            <v>33</v>
          </cell>
          <cell r="H5">
            <v>21.96</v>
          </cell>
          <cell r="I5" t="str">
            <v>S</v>
          </cell>
          <cell r="J5">
            <v>46.800000000000004</v>
          </cell>
          <cell r="K5">
            <v>0</v>
          </cell>
        </row>
        <row r="6">
          <cell r="B6">
            <v>16.645833333333336</v>
          </cell>
          <cell r="C6">
            <v>25.4</v>
          </cell>
          <cell r="D6">
            <v>8.1999999999999993</v>
          </cell>
          <cell r="E6">
            <v>58.5</v>
          </cell>
          <cell r="F6">
            <v>84</v>
          </cell>
          <cell r="G6">
            <v>39</v>
          </cell>
          <cell r="H6">
            <v>13.68</v>
          </cell>
          <cell r="I6" t="str">
            <v>L</v>
          </cell>
          <cell r="J6">
            <v>25.2</v>
          </cell>
          <cell r="K6">
            <v>0</v>
          </cell>
        </row>
        <row r="7">
          <cell r="B7">
            <v>17.675000000000001</v>
          </cell>
          <cell r="C7">
            <v>27.3</v>
          </cell>
          <cell r="D7">
            <v>10</v>
          </cell>
          <cell r="E7">
            <v>60.916666666666664</v>
          </cell>
          <cell r="F7">
            <v>91</v>
          </cell>
          <cell r="G7">
            <v>33</v>
          </cell>
          <cell r="H7">
            <v>13.68</v>
          </cell>
          <cell r="I7" t="str">
            <v>SE</v>
          </cell>
          <cell r="J7">
            <v>27.720000000000002</v>
          </cell>
          <cell r="K7">
            <v>0</v>
          </cell>
        </row>
        <row r="8">
          <cell r="B8">
            <v>20.991666666666671</v>
          </cell>
          <cell r="C8">
            <v>30.8</v>
          </cell>
          <cell r="D8">
            <v>13.6</v>
          </cell>
          <cell r="E8">
            <v>51.791666666666664</v>
          </cell>
          <cell r="F8">
            <v>78</v>
          </cell>
          <cell r="G8">
            <v>21</v>
          </cell>
          <cell r="H8">
            <v>25.56</v>
          </cell>
          <cell r="I8" t="str">
            <v>NE</v>
          </cell>
          <cell r="J8">
            <v>37.080000000000005</v>
          </cell>
          <cell r="K8">
            <v>0</v>
          </cell>
        </row>
        <row r="9">
          <cell r="B9">
            <v>22.75</v>
          </cell>
          <cell r="C9">
            <v>32.4</v>
          </cell>
          <cell r="D9">
            <v>15.1</v>
          </cell>
          <cell r="E9">
            <v>45</v>
          </cell>
          <cell r="F9">
            <v>71</v>
          </cell>
          <cell r="G9">
            <v>19</v>
          </cell>
          <cell r="H9">
            <v>21.240000000000002</v>
          </cell>
          <cell r="I9" t="str">
            <v>NE</v>
          </cell>
          <cell r="J9">
            <v>30.6</v>
          </cell>
          <cell r="K9">
            <v>0</v>
          </cell>
        </row>
        <row r="10">
          <cell r="B10">
            <v>23.645833333333329</v>
          </cell>
          <cell r="C10">
            <v>32.5</v>
          </cell>
          <cell r="D10">
            <v>16.899999999999999</v>
          </cell>
          <cell r="E10">
            <v>44.916666666666664</v>
          </cell>
          <cell r="F10">
            <v>67</v>
          </cell>
          <cell r="G10">
            <v>23</v>
          </cell>
          <cell r="H10">
            <v>20.16</v>
          </cell>
          <cell r="I10" t="str">
            <v>NE</v>
          </cell>
          <cell r="J10">
            <v>32.4</v>
          </cell>
          <cell r="K10">
            <v>0</v>
          </cell>
        </row>
        <row r="11">
          <cell r="B11">
            <v>23.233333333333338</v>
          </cell>
          <cell r="C11">
            <v>31.7</v>
          </cell>
          <cell r="D11">
            <v>15.6</v>
          </cell>
          <cell r="E11">
            <v>48.333333333333336</v>
          </cell>
          <cell r="F11">
            <v>77</v>
          </cell>
          <cell r="G11">
            <v>22</v>
          </cell>
          <cell r="H11">
            <v>26.64</v>
          </cell>
          <cell r="I11" t="str">
            <v>NE</v>
          </cell>
          <cell r="J11">
            <v>39.6</v>
          </cell>
          <cell r="K11">
            <v>0</v>
          </cell>
        </row>
        <row r="12">
          <cell r="B12">
            <v>22.629166666666663</v>
          </cell>
          <cell r="C12">
            <v>28.8</v>
          </cell>
          <cell r="D12">
            <v>17.2</v>
          </cell>
          <cell r="E12">
            <v>48.25</v>
          </cell>
          <cell r="F12">
            <v>64</v>
          </cell>
          <cell r="G12">
            <v>32</v>
          </cell>
          <cell r="H12">
            <v>25.56</v>
          </cell>
          <cell r="I12" t="str">
            <v>N</v>
          </cell>
          <cell r="J12">
            <v>40.32</v>
          </cell>
          <cell r="K12">
            <v>0</v>
          </cell>
        </row>
        <row r="13">
          <cell r="B13">
            <v>18.795833333333331</v>
          </cell>
          <cell r="C13">
            <v>22.4</v>
          </cell>
          <cell r="D13">
            <v>14.4</v>
          </cell>
          <cell r="E13">
            <v>77.875</v>
          </cell>
          <cell r="F13">
            <v>99</v>
          </cell>
          <cell r="G13">
            <v>60</v>
          </cell>
          <cell r="H13">
            <v>19.079999999999998</v>
          </cell>
          <cell r="I13" t="str">
            <v>SE</v>
          </cell>
          <cell r="J13">
            <v>29.52</v>
          </cell>
          <cell r="K13">
            <v>0</v>
          </cell>
        </row>
        <row r="14">
          <cell r="B14">
            <v>21.112499999999994</v>
          </cell>
          <cell r="C14">
            <v>30.6</v>
          </cell>
          <cell r="D14">
            <v>14.8</v>
          </cell>
          <cell r="E14">
            <v>64.291666666666671</v>
          </cell>
          <cell r="F14">
            <v>93</v>
          </cell>
          <cell r="G14">
            <v>27</v>
          </cell>
          <cell r="H14">
            <v>24.48</v>
          </cell>
          <cell r="I14" t="str">
            <v>NE</v>
          </cell>
          <cell r="J14">
            <v>38.880000000000003</v>
          </cell>
          <cell r="K14">
            <v>0</v>
          </cell>
        </row>
        <row r="15">
          <cell r="B15">
            <v>21.629166666666663</v>
          </cell>
          <cell r="C15">
            <v>30.8</v>
          </cell>
          <cell r="D15">
            <v>12.5</v>
          </cell>
          <cell r="E15">
            <v>47.75</v>
          </cell>
          <cell r="F15">
            <v>75</v>
          </cell>
          <cell r="G15">
            <v>23</v>
          </cell>
          <cell r="H15">
            <v>28.08</v>
          </cell>
          <cell r="I15" t="str">
            <v>NE</v>
          </cell>
          <cell r="J15">
            <v>51.12</v>
          </cell>
          <cell r="K15">
            <v>0</v>
          </cell>
        </row>
        <row r="16">
          <cell r="B16">
            <v>23.112499999999997</v>
          </cell>
          <cell r="C16">
            <v>31.6</v>
          </cell>
          <cell r="D16">
            <v>16.2</v>
          </cell>
          <cell r="E16">
            <v>48.208333333333336</v>
          </cell>
          <cell r="F16">
            <v>71</v>
          </cell>
          <cell r="G16">
            <v>27</v>
          </cell>
          <cell r="H16">
            <v>24.48</v>
          </cell>
          <cell r="I16" t="str">
            <v>N</v>
          </cell>
          <cell r="J16">
            <v>37.440000000000005</v>
          </cell>
          <cell r="K16">
            <v>0</v>
          </cell>
        </row>
        <row r="17">
          <cell r="B17">
            <v>23.195833333333336</v>
          </cell>
          <cell r="C17">
            <v>32.6</v>
          </cell>
          <cell r="D17">
            <v>14.7</v>
          </cell>
          <cell r="E17">
            <v>53.875</v>
          </cell>
          <cell r="F17">
            <v>87</v>
          </cell>
          <cell r="G17">
            <v>23</v>
          </cell>
          <cell r="H17">
            <v>14.76</v>
          </cell>
          <cell r="I17" t="str">
            <v>NE</v>
          </cell>
          <cell r="J17">
            <v>30.96</v>
          </cell>
          <cell r="K17">
            <v>0</v>
          </cell>
        </row>
        <row r="18">
          <cell r="B18">
            <v>23.608333333333331</v>
          </cell>
          <cell r="C18">
            <v>32</v>
          </cell>
          <cell r="D18">
            <v>16.3</v>
          </cell>
          <cell r="E18">
            <v>53.75</v>
          </cell>
          <cell r="F18">
            <v>81</v>
          </cell>
          <cell r="G18">
            <v>24</v>
          </cell>
          <cell r="H18">
            <v>13.68</v>
          </cell>
          <cell r="I18" t="str">
            <v>SE</v>
          </cell>
          <cell r="J18">
            <v>22.68</v>
          </cell>
          <cell r="K18">
            <v>0</v>
          </cell>
        </row>
        <row r="19">
          <cell r="B19">
            <v>23.395833333333332</v>
          </cell>
          <cell r="C19">
            <v>32</v>
          </cell>
          <cell r="D19">
            <v>15.7</v>
          </cell>
          <cell r="E19">
            <v>54.958333333333336</v>
          </cell>
          <cell r="F19">
            <v>90</v>
          </cell>
          <cell r="G19">
            <v>20</v>
          </cell>
          <cell r="H19">
            <v>18.720000000000002</v>
          </cell>
          <cell r="I19" t="str">
            <v>L</v>
          </cell>
          <cell r="J19">
            <v>32.04</v>
          </cell>
          <cell r="K19">
            <v>0</v>
          </cell>
        </row>
        <row r="20">
          <cell r="B20">
            <v>23.104166666666668</v>
          </cell>
          <cell r="C20">
            <v>31.3</v>
          </cell>
          <cell r="D20">
            <v>15.1</v>
          </cell>
          <cell r="E20">
            <v>42.291666666666664</v>
          </cell>
          <cell r="F20">
            <v>72</v>
          </cell>
          <cell r="G20">
            <v>18</v>
          </cell>
          <cell r="H20">
            <v>19.440000000000001</v>
          </cell>
          <cell r="I20" t="str">
            <v>NE</v>
          </cell>
          <cell r="J20">
            <v>35.28</v>
          </cell>
          <cell r="K20">
            <v>0</v>
          </cell>
        </row>
        <row r="21">
          <cell r="B21">
            <v>22.108333333333338</v>
          </cell>
          <cell r="C21">
            <v>30.5</v>
          </cell>
          <cell r="D21">
            <v>13.9</v>
          </cell>
          <cell r="E21">
            <v>38.083333333333336</v>
          </cell>
          <cell r="F21">
            <v>62</v>
          </cell>
          <cell r="G21">
            <v>19</v>
          </cell>
          <cell r="H21">
            <v>17.64</v>
          </cell>
          <cell r="I21" t="str">
            <v>NE</v>
          </cell>
          <cell r="J21">
            <v>30.6</v>
          </cell>
          <cell r="K21">
            <v>0</v>
          </cell>
        </row>
        <row r="22">
          <cell r="B22">
            <v>21.875000000000004</v>
          </cell>
          <cell r="C22">
            <v>30.1</v>
          </cell>
          <cell r="D22">
            <v>13.6</v>
          </cell>
          <cell r="E22">
            <v>42.125</v>
          </cell>
          <cell r="F22">
            <v>69</v>
          </cell>
          <cell r="G22">
            <v>20</v>
          </cell>
          <cell r="H22">
            <v>25.92</v>
          </cell>
          <cell r="I22" t="str">
            <v>NE</v>
          </cell>
          <cell r="J22">
            <v>41.04</v>
          </cell>
          <cell r="K22">
            <v>0</v>
          </cell>
        </row>
        <row r="23">
          <cell r="B23">
            <v>20.908333333333335</v>
          </cell>
          <cell r="C23">
            <v>29.2</v>
          </cell>
          <cell r="D23">
            <v>13.4</v>
          </cell>
          <cell r="E23">
            <v>46.666666666666664</v>
          </cell>
          <cell r="F23">
            <v>69</v>
          </cell>
          <cell r="G23">
            <v>26</v>
          </cell>
          <cell r="H23">
            <v>25.2</v>
          </cell>
          <cell r="I23" t="str">
            <v>NE</v>
          </cell>
          <cell r="J23">
            <v>40.680000000000007</v>
          </cell>
          <cell r="K23">
            <v>0</v>
          </cell>
        </row>
        <row r="24">
          <cell r="B24">
            <v>20.762499999999999</v>
          </cell>
          <cell r="C24">
            <v>29.5</v>
          </cell>
          <cell r="D24">
            <v>12.5</v>
          </cell>
          <cell r="E24">
            <v>49.041666666666664</v>
          </cell>
          <cell r="F24">
            <v>79</v>
          </cell>
          <cell r="G24">
            <v>24</v>
          </cell>
          <cell r="H24">
            <v>21.6</v>
          </cell>
          <cell r="I24" t="str">
            <v>NE</v>
          </cell>
          <cell r="J24">
            <v>40.32</v>
          </cell>
          <cell r="K24">
            <v>0</v>
          </cell>
        </row>
        <row r="25">
          <cell r="B25">
            <v>21.150000000000002</v>
          </cell>
          <cell r="C25">
            <v>30.8</v>
          </cell>
          <cell r="D25">
            <v>13.5</v>
          </cell>
          <cell r="E25">
            <v>46.958333333333336</v>
          </cell>
          <cell r="F25">
            <v>75</v>
          </cell>
          <cell r="G25">
            <v>19</v>
          </cell>
          <cell r="H25">
            <v>23.040000000000003</v>
          </cell>
          <cell r="I25" t="str">
            <v>NE</v>
          </cell>
          <cell r="J25">
            <v>40.32</v>
          </cell>
          <cell r="K25">
            <v>0</v>
          </cell>
        </row>
        <row r="26">
          <cell r="B26">
            <v>21.754166666666663</v>
          </cell>
          <cell r="C26">
            <v>31.1</v>
          </cell>
          <cell r="D26">
            <v>14.1</v>
          </cell>
          <cell r="E26">
            <v>41.333333333333336</v>
          </cell>
          <cell r="F26">
            <v>65</v>
          </cell>
          <cell r="G26">
            <v>19</v>
          </cell>
          <cell r="H26">
            <v>17.64</v>
          </cell>
          <cell r="I26" t="str">
            <v>NE</v>
          </cell>
          <cell r="J26">
            <v>31.319999999999997</v>
          </cell>
          <cell r="K26">
            <v>0</v>
          </cell>
        </row>
        <row r="27">
          <cell r="B27">
            <v>22.045833333333331</v>
          </cell>
          <cell r="C27">
            <v>31.3</v>
          </cell>
          <cell r="D27">
            <v>13.8</v>
          </cell>
          <cell r="E27">
            <v>40.875</v>
          </cell>
          <cell r="F27">
            <v>67</v>
          </cell>
          <cell r="G27">
            <v>19</v>
          </cell>
          <cell r="H27">
            <v>17.64</v>
          </cell>
          <cell r="I27" t="str">
            <v>NE</v>
          </cell>
          <cell r="J27">
            <v>32.04</v>
          </cell>
          <cell r="K27">
            <v>0</v>
          </cell>
        </row>
        <row r="28">
          <cell r="B28">
            <v>21.908333333333331</v>
          </cell>
          <cell r="C28">
            <v>30.9</v>
          </cell>
          <cell r="D28">
            <v>13.6</v>
          </cell>
          <cell r="E28">
            <v>42.125</v>
          </cell>
          <cell r="F28">
            <v>71</v>
          </cell>
          <cell r="G28">
            <v>16</v>
          </cell>
          <cell r="H28">
            <v>21.240000000000002</v>
          </cell>
          <cell r="I28" t="str">
            <v>NE</v>
          </cell>
          <cell r="J28">
            <v>36.36</v>
          </cell>
          <cell r="K28">
            <v>0</v>
          </cell>
        </row>
        <row r="29">
          <cell r="B29">
            <v>22.083333333333332</v>
          </cell>
          <cell r="C29">
            <v>30.3</v>
          </cell>
          <cell r="D29">
            <v>16</v>
          </cell>
          <cell r="E29">
            <v>38.708333333333336</v>
          </cell>
          <cell r="F29">
            <v>53</v>
          </cell>
          <cell r="G29">
            <v>20</v>
          </cell>
          <cell r="H29">
            <v>21.240000000000002</v>
          </cell>
          <cell r="I29" t="str">
            <v>NE</v>
          </cell>
          <cell r="J29">
            <v>30.6</v>
          </cell>
          <cell r="K29">
            <v>0</v>
          </cell>
        </row>
        <row r="30">
          <cell r="B30">
            <v>20.612500000000001</v>
          </cell>
          <cell r="C30">
            <v>30</v>
          </cell>
          <cell r="D30">
            <v>11</v>
          </cell>
          <cell r="E30">
            <v>56.333333333333336</v>
          </cell>
          <cell r="F30">
            <v>92</v>
          </cell>
          <cell r="G30">
            <v>24</v>
          </cell>
          <cell r="H30">
            <v>20.52</v>
          </cell>
          <cell r="I30" t="str">
            <v>NE</v>
          </cell>
          <cell r="J30">
            <v>39.96</v>
          </cell>
          <cell r="K30">
            <v>0</v>
          </cell>
        </row>
        <row r="31">
          <cell r="B31">
            <v>22.104166666666668</v>
          </cell>
          <cell r="C31">
            <v>31.4</v>
          </cell>
          <cell r="D31">
            <v>13.4</v>
          </cell>
          <cell r="E31">
            <v>46.125</v>
          </cell>
          <cell r="F31">
            <v>76</v>
          </cell>
          <cell r="G31">
            <v>20</v>
          </cell>
          <cell r="H31">
            <v>18</v>
          </cell>
          <cell r="I31" t="str">
            <v>NE</v>
          </cell>
          <cell r="J31">
            <v>38.159999999999997</v>
          </cell>
          <cell r="K31">
            <v>0</v>
          </cell>
        </row>
        <row r="32">
          <cell r="B32">
            <v>22.845833333333328</v>
          </cell>
          <cell r="C32">
            <v>31.8</v>
          </cell>
          <cell r="D32">
            <v>16.2</v>
          </cell>
          <cell r="E32">
            <v>41.875</v>
          </cell>
          <cell r="F32">
            <v>62</v>
          </cell>
          <cell r="G32">
            <v>20</v>
          </cell>
          <cell r="H32">
            <v>18</v>
          </cell>
          <cell r="I32" t="str">
            <v>NE</v>
          </cell>
          <cell r="J32">
            <v>39.24</v>
          </cell>
          <cell r="K32">
            <v>0</v>
          </cell>
        </row>
        <row r="33">
          <cell r="B33">
            <v>22.716666666666669</v>
          </cell>
          <cell r="C33">
            <v>31.8</v>
          </cell>
          <cell r="D33">
            <v>14.4</v>
          </cell>
          <cell r="E33">
            <v>46</v>
          </cell>
          <cell r="F33">
            <v>74</v>
          </cell>
          <cell r="G33">
            <v>20</v>
          </cell>
          <cell r="H33">
            <v>14.4</v>
          </cell>
          <cell r="I33" t="str">
            <v>NE</v>
          </cell>
          <cell r="J33">
            <v>26.28</v>
          </cell>
          <cell r="K33">
            <v>0</v>
          </cell>
        </row>
        <row r="34">
          <cell r="B34">
            <v>21.754166666666663</v>
          </cell>
          <cell r="C34">
            <v>30.6</v>
          </cell>
          <cell r="D34">
            <v>14.8</v>
          </cell>
          <cell r="E34">
            <v>60.333333333333336</v>
          </cell>
          <cell r="F34">
            <v>90</v>
          </cell>
          <cell r="G34">
            <v>29</v>
          </cell>
          <cell r="H34">
            <v>17.28</v>
          </cell>
          <cell r="I34" t="str">
            <v>SE</v>
          </cell>
          <cell r="J34">
            <v>35.28</v>
          </cell>
          <cell r="K34">
            <v>0</v>
          </cell>
        </row>
        <row r="35">
          <cell r="B35">
            <v>22.833333333333332</v>
          </cell>
          <cell r="C35">
            <v>30.9</v>
          </cell>
          <cell r="D35">
            <v>17.100000000000001</v>
          </cell>
          <cell r="E35">
            <v>50</v>
          </cell>
          <cell r="F35">
            <v>74</v>
          </cell>
          <cell r="G35">
            <v>20</v>
          </cell>
          <cell r="H35">
            <v>19.079999999999998</v>
          </cell>
          <cell r="I35" t="str">
            <v>L</v>
          </cell>
          <cell r="J35">
            <v>33.840000000000003</v>
          </cell>
          <cell r="K35">
            <v>0</v>
          </cell>
        </row>
        <row r="36">
          <cell r="I36" t="str">
            <v>NE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21.512499999999999</v>
          </cell>
          <cell r="C5">
            <v>25.7</v>
          </cell>
          <cell r="D5">
            <v>16.899999999999999</v>
          </cell>
          <cell r="E5">
            <v>59</v>
          </cell>
          <cell r="F5">
            <v>87</v>
          </cell>
          <cell r="G5">
            <v>20</v>
          </cell>
          <cell r="H5">
            <v>16.2</v>
          </cell>
          <cell r="I5" t="str">
            <v>SE</v>
          </cell>
          <cell r="J5">
            <v>34.56</v>
          </cell>
          <cell r="K5">
            <v>0</v>
          </cell>
        </row>
        <row r="6">
          <cell r="B6">
            <v>17.425000000000001</v>
          </cell>
          <cell r="C6">
            <v>26.3</v>
          </cell>
          <cell r="D6">
            <v>10.5</v>
          </cell>
          <cell r="E6">
            <v>62.458333333333336</v>
          </cell>
          <cell r="F6">
            <v>90</v>
          </cell>
          <cell r="G6">
            <v>34</v>
          </cell>
          <cell r="H6">
            <v>9.7200000000000006</v>
          </cell>
          <cell r="I6" t="str">
            <v>SE</v>
          </cell>
          <cell r="J6">
            <v>21.6</v>
          </cell>
          <cell r="K6">
            <v>0</v>
          </cell>
        </row>
        <row r="7">
          <cell r="B7">
            <v>18.770833333333332</v>
          </cell>
          <cell r="C7">
            <v>27.1</v>
          </cell>
          <cell r="D7">
            <v>12.6</v>
          </cell>
          <cell r="E7">
            <v>66.375</v>
          </cell>
          <cell r="F7">
            <v>92</v>
          </cell>
          <cell r="G7">
            <v>38</v>
          </cell>
          <cell r="H7">
            <v>10.8</v>
          </cell>
          <cell r="I7" t="str">
            <v>SE</v>
          </cell>
          <cell r="J7">
            <v>23.040000000000003</v>
          </cell>
          <cell r="K7">
            <v>0</v>
          </cell>
        </row>
        <row r="8">
          <cell r="B8">
            <v>21.104166666666664</v>
          </cell>
          <cell r="C8">
            <v>32.799999999999997</v>
          </cell>
          <cell r="D8">
            <v>13.9</v>
          </cell>
          <cell r="E8">
            <v>68.125</v>
          </cell>
          <cell r="F8">
            <v>91</v>
          </cell>
          <cell r="G8">
            <v>32</v>
          </cell>
          <cell r="H8">
            <v>6.48</v>
          </cell>
          <cell r="I8" t="str">
            <v>SE</v>
          </cell>
          <cell r="J8">
            <v>18</v>
          </cell>
          <cell r="K8">
            <v>0</v>
          </cell>
        </row>
        <row r="9">
          <cell r="B9">
            <v>22.587499999999995</v>
          </cell>
          <cell r="C9">
            <v>35.5</v>
          </cell>
          <cell r="D9">
            <v>15.4</v>
          </cell>
          <cell r="E9">
            <v>69.291666666666671</v>
          </cell>
          <cell r="F9">
            <v>95</v>
          </cell>
          <cell r="G9">
            <v>21</v>
          </cell>
          <cell r="H9">
            <v>8.2799999999999994</v>
          </cell>
          <cell r="I9" t="str">
            <v>SE</v>
          </cell>
          <cell r="J9">
            <v>23.400000000000002</v>
          </cell>
          <cell r="K9">
            <v>0</v>
          </cell>
        </row>
        <row r="10">
          <cell r="B10">
            <v>23.545833333333331</v>
          </cell>
          <cell r="C10">
            <v>34.299999999999997</v>
          </cell>
          <cell r="D10">
            <v>16</v>
          </cell>
          <cell r="E10">
            <v>66.5</v>
          </cell>
          <cell r="F10">
            <v>95</v>
          </cell>
          <cell r="G10">
            <v>27</v>
          </cell>
          <cell r="H10">
            <v>14.04</v>
          </cell>
          <cell r="I10" t="str">
            <v>O</v>
          </cell>
          <cell r="J10">
            <v>28.44</v>
          </cell>
          <cell r="K10">
            <v>0</v>
          </cell>
        </row>
        <row r="11">
          <cell r="B11">
            <v>23.029166666666665</v>
          </cell>
          <cell r="C11">
            <v>34.4</v>
          </cell>
          <cell r="D11">
            <v>15.5</v>
          </cell>
          <cell r="E11">
            <v>67.833333333333329</v>
          </cell>
          <cell r="F11">
            <v>96</v>
          </cell>
          <cell r="G11">
            <v>19</v>
          </cell>
          <cell r="H11">
            <v>11.16</v>
          </cell>
          <cell r="I11" t="str">
            <v>NO</v>
          </cell>
          <cell r="J11">
            <v>29.16</v>
          </cell>
          <cell r="K11">
            <v>0</v>
          </cell>
        </row>
        <row r="12">
          <cell r="B12">
            <v>19.7</v>
          </cell>
          <cell r="C12">
            <v>26.4</v>
          </cell>
          <cell r="D12">
            <v>15</v>
          </cell>
          <cell r="E12">
            <v>77.5</v>
          </cell>
          <cell r="F12">
            <v>94</v>
          </cell>
          <cell r="G12">
            <v>53</v>
          </cell>
          <cell r="H12">
            <v>13.32</v>
          </cell>
          <cell r="I12" t="str">
            <v>O</v>
          </cell>
          <cell r="J12">
            <v>23.040000000000003</v>
          </cell>
          <cell r="K12">
            <v>0</v>
          </cell>
        </row>
        <row r="13">
          <cell r="B13">
            <v>19.120833333333334</v>
          </cell>
          <cell r="C13">
            <v>25.5</v>
          </cell>
          <cell r="D13">
            <v>14.5</v>
          </cell>
          <cell r="E13">
            <v>79.666666666666671</v>
          </cell>
          <cell r="F13">
            <v>95</v>
          </cell>
          <cell r="G13">
            <v>54</v>
          </cell>
          <cell r="H13">
            <v>12.6</v>
          </cell>
          <cell r="I13" t="str">
            <v>SE</v>
          </cell>
          <cell r="J13">
            <v>27.36</v>
          </cell>
          <cell r="K13">
            <v>0</v>
          </cell>
        </row>
        <row r="14">
          <cell r="B14">
            <v>21.987500000000001</v>
          </cell>
          <cell r="C14">
            <v>33.200000000000003</v>
          </cell>
          <cell r="D14">
            <v>14.9</v>
          </cell>
          <cell r="E14">
            <v>70.416666666666671</v>
          </cell>
          <cell r="F14">
            <v>93</v>
          </cell>
          <cell r="G14">
            <v>29</v>
          </cell>
          <cell r="H14">
            <v>10.08</v>
          </cell>
          <cell r="I14" t="str">
            <v>SE</v>
          </cell>
          <cell r="J14">
            <v>26.28</v>
          </cell>
          <cell r="K14">
            <v>0</v>
          </cell>
        </row>
        <row r="15">
          <cell r="B15">
            <v>22.379166666666666</v>
          </cell>
          <cell r="C15">
            <v>33</v>
          </cell>
          <cell r="D15">
            <v>14.6</v>
          </cell>
          <cell r="E15">
            <v>67.916666666666671</v>
          </cell>
          <cell r="F15">
            <v>96</v>
          </cell>
          <cell r="G15">
            <v>25</v>
          </cell>
          <cell r="H15">
            <v>11.16</v>
          </cell>
          <cell r="I15" t="str">
            <v>SE</v>
          </cell>
          <cell r="J15">
            <v>28.08</v>
          </cell>
          <cell r="K15">
            <v>0</v>
          </cell>
        </row>
        <row r="16">
          <cell r="B16">
            <v>21.862500000000001</v>
          </cell>
          <cell r="C16">
            <v>33.1</v>
          </cell>
          <cell r="D16">
            <v>14.3</v>
          </cell>
          <cell r="E16">
            <v>69.125</v>
          </cell>
          <cell r="F16">
            <v>94</v>
          </cell>
          <cell r="G16">
            <v>32</v>
          </cell>
          <cell r="H16">
            <v>14.4</v>
          </cell>
          <cell r="I16" t="str">
            <v>SE</v>
          </cell>
          <cell r="J16">
            <v>27.36</v>
          </cell>
          <cell r="K16">
            <v>0</v>
          </cell>
        </row>
        <row r="17">
          <cell r="B17">
            <v>23.274999999999995</v>
          </cell>
          <cell r="C17">
            <v>35</v>
          </cell>
          <cell r="D17">
            <v>15.3</v>
          </cell>
          <cell r="E17">
            <v>69.416666666666671</v>
          </cell>
          <cell r="F17">
            <v>96</v>
          </cell>
          <cell r="G17">
            <v>27</v>
          </cell>
          <cell r="H17">
            <v>12.6</v>
          </cell>
          <cell r="I17" t="str">
            <v>SE</v>
          </cell>
          <cell r="J17">
            <v>23.759999999999998</v>
          </cell>
          <cell r="K17">
            <v>0</v>
          </cell>
        </row>
        <row r="18">
          <cell r="B18">
            <v>24.154166666666672</v>
          </cell>
          <cell r="C18">
            <v>34.1</v>
          </cell>
          <cell r="D18">
            <v>16.5</v>
          </cell>
          <cell r="E18">
            <v>68</v>
          </cell>
          <cell r="F18">
            <v>95</v>
          </cell>
          <cell r="G18">
            <v>28</v>
          </cell>
          <cell r="H18">
            <v>12.96</v>
          </cell>
          <cell r="I18" t="str">
            <v>SE</v>
          </cell>
          <cell r="J18">
            <v>25.2</v>
          </cell>
          <cell r="K18">
            <v>0</v>
          </cell>
        </row>
        <row r="19">
          <cell r="B19">
            <v>25.237499999999997</v>
          </cell>
          <cell r="C19">
            <v>35.1</v>
          </cell>
          <cell r="D19">
            <v>18.600000000000001</v>
          </cell>
          <cell r="E19">
            <v>65.041666666666671</v>
          </cell>
          <cell r="F19">
            <v>93</v>
          </cell>
          <cell r="G19">
            <v>23</v>
          </cell>
          <cell r="H19">
            <v>9.3600000000000012</v>
          </cell>
          <cell r="I19" t="str">
            <v>SE</v>
          </cell>
          <cell r="J19">
            <v>23.400000000000002</v>
          </cell>
          <cell r="K19">
            <v>0</v>
          </cell>
        </row>
        <row r="20">
          <cell r="B20">
            <v>24.329166666666666</v>
          </cell>
          <cell r="C20">
            <v>34.700000000000003</v>
          </cell>
          <cell r="D20">
            <v>16.399999999999999</v>
          </cell>
          <cell r="E20">
            <v>58.833333333333336</v>
          </cell>
          <cell r="F20">
            <v>91</v>
          </cell>
          <cell r="G20">
            <v>19</v>
          </cell>
          <cell r="H20">
            <v>10.44</v>
          </cell>
          <cell r="I20" t="str">
            <v>SE</v>
          </cell>
          <cell r="J20">
            <v>23.759999999999998</v>
          </cell>
          <cell r="K20">
            <v>0</v>
          </cell>
        </row>
        <row r="21">
          <cell r="B21">
            <v>22.304166666666674</v>
          </cell>
          <cell r="C21">
            <v>34.4</v>
          </cell>
          <cell r="D21">
            <v>13.6</v>
          </cell>
          <cell r="E21">
            <v>61.625</v>
          </cell>
          <cell r="F21">
            <v>95</v>
          </cell>
          <cell r="G21">
            <v>17</v>
          </cell>
          <cell r="H21">
            <v>10.08</v>
          </cell>
          <cell r="I21" t="str">
            <v>L</v>
          </cell>
          <cell r="J21">
            <v>30.6</v>
          </cell>
          <cell r="K21">
            <v>0</v>
          </cell>
        </row>
        <row r="22">
          <cell r="B22">
            <v>22.137499999999999</v>
          </cell>
          <cell r="C22">
            <v>34.5</v>
          </cell>
          <cell r="D22">
            <v>13</v>
          </cell>
          <cell r="E22">
            <v>57.541666666666664</v>
          </cell>
          <cell r="F22">
            <v>89</v>
          </cell>
          <cell r="G22">
            <v>20</v>
          </cell>
          <cell r="H22">
            <v>9.7200000000000006</v>
          </cell>
          <cell r="I22" t="str">
            <v>SE</v>
          </cell>
          <cell r="J22">
            <v>29.52</v>
          </cell>
          <cell r="K22">
            <v>0</v>
          </cell>
        </row>
        <row r="23">
          <cell r="B23">
            <v>22.116666666666664</v>
          </cell>
          <cell r="C23">
            <v>33.799999999999997</v>
          </cell>
          <cell r="D23">
            <v>12.9</v>
          </cell>
          <cell r="E23">
            <v>58.291666666666664</v>
          </cell>
          <cell r="F23">
            <v>91</v>
          </cell>
          <cell r="G23">
            <v>21</v>
          </cell>
          <cell r="H23">
            <v>11.879999999999999</v>
          </cell>
          <cell r="I23" t="str">
            <v>L</v>
          </cell>
          <cell r="J23">
            <v>25.2</v>
          </cell>
          <cell r="K23">
            <v>0</v>
          </cell>
        </row>
        <row r="24">
          <cell r="B24">
            <v>21.916666666666671</v>
          </cell>
          <cell r="C24">
            <v>33.6</v>
          </cell>
          <cell r="D24">
            <v>13.1</v>
          </cell>
          <cell r="E24">
            <v>60.083333333333336</v>
          </cell>
          <cell r="F24">
            <v>91</v>
          </cell>
          <cell r="G24">
            <v>22</v>
          </cell>
          <cell r="H24">
            <v>10.08</v>
          </cell>
          <cell r="I24" t="str">
            <v>SE</v>
          </cell>
          <cell r="J24">
            <v>24.12</v>
          </cell>
          <cell r="K24">
            <v>0</v>
          </cell>
        </row>
        <row r="25">
          <cell r="B25">
            <v>21.700000000000003</v>
          </cell>
          <cell r="C25">
            <v>33.5</v>
          </cell>
          <cell r="D25">
            <v>12.4</v>
          </cell>
          <cell r="E25">
            <v>62.833333333333336</v>
          </cell>
          <cell r="F25">
            <v>95</v>
          </cell>
          <cell r="G25">
            <v>21</v>
          </cell>
          <cell r="H25">
            <v>10.08</v>
          </cell>
          <cell r="I25" t="str">
            <v>SE</v>
          </cell>
          <cell r="J25">
            <v>31.319999999999997</v>
          </cell>
          <cell r="K25">
            <v>0</v>
          </cell>
        </row>
        <row r="26">
          <cell r="B26">
            <v>21.420833333333334</v>
          </cell>
          <cell r="C26">
            <v>33.200000000000003</v>
          </cell>
          <cell r="D26">
            <v>11.8</v>
          </cell>
          <cell r="E26">
            <v>61.541666666666664</v>
          </cell>
          <cell r="F26">
            <v>95</v>
          </cell>
          <cell r="G26">
            <v>20</v>
          </cell>
          <cell r="H26">
            <v>5.04</v>
          </cell>
          <cell r="I26" t="str">
            <v>SE</v>
          </cell>
          <cell r="J26">
            <v>44.28</v>
          </cell>
          <cell r="K26">
            <v>0</v>
          </cell>
        </row>
        <row r="27">
          <cell r="B27">
            <v>21.629166666666666</v>
          </cell>
          <cell r="C27">
            <v>34.299999999999997</v>
          </cell>
          <cell r="D27">
            <v>11.9</v>
          </cell>
          <cell r="E27">
            <v>58.75</v>
          </cell>
          <cell r="F27">
            <v>93</v>
          </cell>
          <cell r="G27">
            <v>20</v>
          </cell>
          <cell r="H27">
            <v>8.2799999999999994</v>
          </cell>
          <cell r="I27" t="str">
            <v>L</v>
          </cell>
          <cell r="J27">
            <v>21.240000000000002</v>
          </cell>
          <cell r="K27">
            <v>0</v>
          </cell>
        </row>
        <row r="28">
          <cell r="B28">
            <v>22.183333333333337</v>
          </cell>
          <cell r="C28">
            <v>34.700000000000003</v>
          </cell>
          <cell r="D28">
            <v>12.3</v>
          </cell>
          <cell r="E28">
            <v>58.125</v>
          </cell>
          <cell r="F28">
            <v>92</v>
          </cell>
          <cell r="G28">
            <v>21</v>
          </cell>
          <cell r="H28">
            <v>10.8</v>
          </cell>
          <cell r="I28" t="str">
            <v>O</v>
          </cell>
          <cell r="J28">
            <v>25.2</v>
          </cell>
          <cell r="K28">
            <v>0</v>
          </cell>
        </row>
        <row r="29">
          <cell r="B29">
            <v>21.487500000000001</v>
          </cell>
          <cell r="C29">
            <v>30</v>
          </cell>
          <cell r="D29">
            <v>14.8</v>
          </cell>
          <cell r="E29">
            <v>64.875</v>
          </cell>
          <cell r="F29">
            <v>92</v>
          </cell>
          <cell r="G29">
            <v>35</v>
          </cell>
          <cell r="H29">
            <v>12.96</v>
          </cell>
          <cell r="I29" t="str">
            <v>O</v>
          </cell>
          <cell r="J29">
            <v>36</v>
          </cell>
          <cell r="K29">
            <v>0</v>
          </cell>
        </row>
        <row r="30">
          <cell r="B30">
            <v>21.829166666666669</v>
          </cell>
          <cell r="C30">
            <v>33</v>
          </cell>
          <cell r="D30">
            <v>13.6</v>
          </cell>
          <cell r="E30">
            <v>58.833333333333336</v>
          </cell>
          <cell r="F30">
            <v>88</v>
          </cell>
          <cell r="G30">
            <v>21</v>
          </cell>
          <cell r="H30">
            <v>9.3600000000000012</v>
          </cell>
          <cell r="I30" t="str">
            <v>SE</v>
          </cell>
          <cell r="J30">
            <v>27.720000000000002</v>
          </cell>
          <cell r="K30">
            <v>0</v>
          </cell>
        </row>
        <row r="31">
          <cell r="B31">
            <v>22.891666666666666</v>
          </cell>
          <cell r="C31">
            <v>34.5</v>
          </cell>
          <cell r="D31">
            <v>13.1</v>
          </cell>
          <cell r="E31">
            <v>59.5</v>
          </cell>
          <cell r="F31">
            <v>94</v>
          </cell>
          <cell r="G31">
            <v>21</v>
          </cell>
          <cell r="H31">
            <v>9.3600000000000012</v>
          </cell>
          <cell r="I31" t="str">
            <v>NE</v>
          </cell>
          <cell r="J31">
            <v>28.8</v>
          </cell>
          <cell r="K31">
            <v>0</v>
          </cell>
        </row>
        <row r="32">
          <cell r="B32">
            <v>22.750000000000004</v>
          </cell>
          <cell r="C32">
            <v>33.799999999999997</v>
          </cell>
          <cell r="D32">
            <v>13.9</v>
          </cell>
          <cell r="E32">
            <v>61.083333333333336</v>
          </cell>
          <cell r="F32">
            <v>93</v>
          </cell>
          <cell r="G32">
            <v>23</v>
          </cell>
          <cell r="H32">
            <v>16.559999999999999</v>
          </cell>
          <cell r="I32" t="str">
            <v>NO</v>
          </cell>
          <cell r="J32">
            <v>28.8</v>
          </cell>
          <cell r="K32">
            <v>0</v>
          </cell>
        </row>
        <row r="33">
          <cell r="B33">
            <v>21.766666666666669</v>
          </cell>
          <cell r="C33">
            <v>30.4</v>
          </cell>
          <cell r="D33">
            <v>14.5</v>
          </cell>
          <cell r="E33">
            <v>67.083333333333329</v>
          </cell>
          <cell r="F33">
            <v>93</v>
          </cell>
          <cell r="G33">
            <v>41</v>
          </cell>
          <cell r="H33">
            <v>15.840000000000002</v>
          </cell>
          <cell r="I33" t="str">
            <v>SO</v>
          </cell>
          <cell r="J33">
            <v>28.44</v>
          </cell>
          <cell r="K33">
            <v>0</v>
          </cell>
        </row>
        <row r="34">
          <cell r="B34">
            <v>21.770833333333332</v>
          </cell>
          <cell r="C34">
            <v>31.8</v>
          </cell>
          <cell r="D34">
            <v>14.3</v>
          </cell>
          <cell r="E34">
            <v>62.541666666666664</v>
          </cell>
          <cell r="F34">
            <v>87</v>
          </cell>
          <cell r="G34">
            <v>32</v>
          </cell>
          <cell r="H34">
            <v>9.3600000000000012</v>
          </cell>
          <cell r="I34" t="str">
            <v>SE</v>
          </cell>
          <cell r="J34">
            <v>23.040000000000003</v>
          </cell>
          <cell r="K34">
            <v>0</v>
          </cell>
        </row>
        <row r="35">
          <cell r="B35">
            <v>24.025000000000002</v>
          </cell>
          <cell r="C35">
            <v>33.6</v>
          </cell>
          <cell r="D35">
            <v>17.5</v>
          </cell>
          <cell r="E35">
            <v>59.708333333333336</v>
          </cell>
          <cell r="F35">
            <v>82</v>
          </cell>
          <cell r="G35">
            <v>26</v>
          </cell>
          <cell r="H35">
            <v>11.520000000000001</v>
          </cell>
          <cell r="I35" t="str">
            <v>SE</v>
          </cell>
          <cell r="J35">
            <v>25.2</v>
          </cell>
          <cell r="K35">
            <v>0</v>
          </cell>
        </row>
        <row r="36">
          <cell r="I36" t="str">
            <v>SE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>
            <v>28.46</v>
          </cell>
          <cell r="C23">
            <v>29.8</v>
          </cell>
          <cell r="D23">
            <v>25.8</v>
          </cell>
          <cell r="E23">
            <v>31.2</v>
          </cell>
          <cell r="F23">
            <v>39</v>
          </cell>
          <cell r="G23">
            <v>27</v>
          </cell>
          <cell r="H23">
            <v>15.840000000000002</v>
          </cell>
          <cell r="I23" t="str">
            <v>SO</v>
          </cell>
          <cell r="J23">
            <v>32.04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SO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13.424999999999997</v>
          </cell>
          <cell r="C5">
            <v>18.399999999999999</v>
          </cell>
          <cell r="D5">
            <v>8</v>
          </cell>
          <cell r="E5">
            <v>67.125</v>
          </cell>
          <cell r="F5">
            <v>88</v>
          </cell>
          <cell r="G5">
            <v>38</v>
          </cell>
          <cell r="H5">
            <v>11.520000000000001</v>
          </cell>
          <cell r="I5" t="str">
            <v>SO</v>
          </cell>
          <cell r="J5">
            <v>34.56</v>
          </cell>
          <cell r="K5">
            <v>0</v>
          </cell>
        </row>
        <row r="6">
          <cell r="B6">
            <v>9.6875</v>
          </cell>
          <cell r="C6">
            <v>18.8</v>
          </cell>
          <cell r="D6">
            <v>1.9</v>
          </cell>
          <cell r="E6">
            <v>77.666666666666671</v>
          </cell>
          <cell r="F6">
            <v>100</v>
          </cell>
          <cell r="G6">
            <v>39</v>
          </cell>
          <cell r="H6">
            <v>5.4</v>
          </cell>
          <cell r="I6" t="str">
            <v>SO</v>
          </cell>
          <cell r="J6">
            <v>19.440000000000001</v>
          </cell>
          <cell r="K6">
            <v>0</v>
          </cell>
        </row>
        <row r="7">
          <cell r="B7">
            <v>10.329166666666667</v>
          </cell>
          <cell r="C7">
            <v>19.5</v>
          </cell>
          <cell r="D7">
            <v>2.7</v>
          </cell>
          <cell r="E7">
            <v>75.291666666666671</v>
          </cell>
          <cell r="F7">
            <v>100</v>
          </cell>
          <cell r="G7">
            <v>35</v>
          </cell>
          <cell r="H7">
            <v>10.08</v>
          </cell>
          <cell r="I7" t="str">
            <v>SO</v>
          </cell>
          <cell r="J7">
            <v>19.079999999999998</v>
          </cell>
          <cell r="K7">
            <v>0.2</v>
          </cell>
        </row>
        <row r="8">
          <cell r="B8">
            <v>14.020833333333334</v>
          </cell>
          <cell r="C8">
            <v>25.4</v>
          </cell>
          <cell r="D8">
            <v>5.7</v>
          </cell>
          <cell r="E8">
            <v>69.208333333333329</v>
          </cell>
          <cell r="F8">
            <v>91</v>
          </cell>
          <cell r="G8">
            <v>37</v>
          </cell>
          <cell r="H8">
            <v>12.24</v>
          </cell>
          <cell r="I8" t="str">
            <v>SO</v>
          </cell>
          <cell r="J8">
            <v>29.16</v>
          </cell>
          <cell r="K8">
            <v>0</v>
          </cell>
        </row>
        <row r="9">
          <cell r="B9">
            <v>19.808333333333337</v>
          </cell>
          <cell r="C9">
            <v>29.3</v>
          </cell>
          <cell r="D9">
            <v>15.4</v>
          </cell>
          <cell r="E9">
            <v>69.416666666666671</v>
          </cell>
          <cell r="F9">
            <v>84</v>
          </cell>
          <cell r="G9">
            <v>41</v>
          </cell>
          <cell r="H9">
            <v>10.8</v>
          </cell>
          <cell r="I9" t="str">
            <v>SO</v>
          </cell>
          <cell r="J9">
            <v>30.240000000000002</v>
          </cell>
          <cell r="K9">
            <v>0</v>
          </cell>
        </row>
        <row r="10">
          <cell r="B10">
            <v>21.233333333333334</v>
          </cell>
          <cell r="C10">
            <v>28.3</v>
          </cell>
          <cell r="D10">
            <v>16.100000000000001</v>
          </cell>
          <cell r="E10">
            <v>81.291666666666671</v>
          </cell>
          <cell r="F10">
            <v>100</v>
          </cell>
          <cell r="G10">
            <v>54</v>
          </cell>
          <cell r="H10">
            <v>11.520000000000001</v>
          </cell>
          <cell r="I10" t="str">
            <v>SO</v>
          </cell>
          <cell r="J10">
            <v>34.92</v>
          </cell>
          <cell r="K10">
            <v>2.6</v>
          </cell>
        </row>
        <row r="11">
          <cell r="B11">
            <v>20.583333333333339</v>
          </cell>
          <cell r="C11">
            <v>30.7</v>
          </cell>
          <cell r="D11">
            <v>16.7</v>
          </cell>
          <cell r="E11">
            <v>86.875</v>
          </cell>
          <cell r="F11">
            <v>100</v>
          </cell>
          <cell r="G11">
            <v>35</v>
          </cell>
          <cell r="H11">
            <v>14.4</v>
          </cell>
          <cell r="I11" t="str">
            <v>SO</v>
          </cell>
          <cell r="J11">
            <v>52.2</v>
          </cell>
          <cell r="K11">
            <v>0.4</v>
          </cell>
        </row>
        <row r="12">
          <cell r="B12">
            <v>12.800000000000002</v>
          </cell>
          <cell r="C12">
            <v>17.600000000000001</v>
          </cell>
          <cell r="D12">
            <v>10.199999999999999</v>
          </cell>
          <cell r="E12">
            <v>89.708333333333329</v>
          </cell>
          <cell r="F12">
            <v>98</v>
          </cell>
          <cell r="G12">
            <v>75</v>
          </cell>
          <cell r="H12">
            <v>13.68</v>
          </cell>
          <cell r="I12" t="str">
            <v>SO</v>
          </cell>
          <cell r="J12">
            <v>32.04</v>
          </cell>
          <cell r="K12">
            <v>9.8000000000000007</v>
          </cell>
        </row>
        <row r="13">
          <cell r="B13">
            <v>12.6625</v>
          </cell>
          <cell r="C13">
            <v>19.5</v>
          </cell>
          <cell r="D13">
            <v>9.3000000000000007</v>
          </cell>
          <cell r="E13">
            <v>75.583333333333329</v>
          </cell>
          <cell r="F13">
            <v>93</v>
          </cell>
          <cell r="G13">
            <v>39</v>
          </cell>
          <cell r="H13">
            <v>9</v>
          </cell>
          <cell r="I13" t="str">
            <v>SO</v>
          </cell>
          <cell r="J13">
            <v>24.840000000000003</v>
          </cell>
          <cell r="K13">
            <v>0.2</v>
          </cell>
        </row>
        <row r="14">
          <cell r="B14">
            <v>13.874999999999998</v>
          </cell>
          <cell r="C14">
            <v>25</v>
          </cell>
          <cell r="D14">
            <v>6.2</v>
          </cell>
          <cell r="E14">
            <v>79</v>
          </cell>
          <cell r="F14">
            <v>100</v>
          </cell>
          <cell r="G14">
            <v>47</v>
          </cell>
          <cell r="H14">
            <v>15.840000000000002</v>
          </cell>
          <cell r="I14" t="str">
            <v>SO</v>
          </cell>
          <cell r="J14">
            <v>38.159999999999997</v>
          </cell>
          <cell r="K14">
            <v>0</v>
          </cell>
        </row>
        <row r="15">
          <cell r="B15">
            <v>19.266666666666669</v>
          </cell>
          <cell r="C15">
            <v>28.6</v>
          </cell>
          <cell r="D15">
            <v>12.8</v>
          </cell>
          <cell r="E15">
            <v>75.25</v>
          </cell>
          <cell r="F15">
            <v>99</v>
          </cell>
          <cell r="G15">
            <v>40</v>
          </cell>
          <cell r="H15">
            <v>11.879999999999999</v>
          </cell>
          <cell r="I15" t="str">
            <v>SO</v>
          </cell>
          <cell r="J15">
            <v>27.720000000000002</v>
          </cell>
          <cell r="K15">
            <v>0</v>
          </cell>
        </row>
        <row r="16">
          <cell r="B16">
            <v>23.420833333333331</v>
          </cell>
          <cell r="C16">
            <v>30.8</v>
          </cell>
          <cell r="D16">
            <v>16.899999999999999</v>
          </cell>
          <cell r="E16">
            <v>58.916666666666664</v>
          </cell>
          <cell r="F16">
            <v>79</v>
          </cell>
          <cell r="G16">
            <v>35</v>
          </cell>
          <cell r="H16">
            <v>14.4</v>
          </cell>
          <cell r="I16" t="str">
            <v>SO</v>
          </cell>
          <cell r="J16">
            <v>36.72</v>
          </cell>
          <cell r="K16">
            <v>0</v>
          </cell>
        </row>
        <row r="17">
          <cell r="B17">
            <v>21.829166666666666</v>
          </cell>
          <cell r="C17">
            <v>31.1</v>
          </cell>
          <cell r="D17">
            <v>16.600000000000001</v>
          </cell>
          <cell r="E17">
            <v>75.166666666666671</v>
          </cell>
          <cell r="F17">
            <v>98</v>
          </cell>
          <cell r="G17">
            <v>38</v>
          </cell>
          <cell r="H17">
            <v>12.6</v>
          </cell>
          <cell r="I17" t="str">
            <v>SO</v>
          </cell>
          <cell r="J17">
            <v>29.880000000000003</v>
          </cell>
          <cell r="K17">
            <v>0</v>
          </cell>
        </row>
        <row r="18">
          <cell r="B18">
            <v>20.341666666666665</v>
          </cell>
          <cell r="C18">
            <v>27</v>
          </cell>
          <cell r="D18">
            <v>14.5</v>
          </cell>
          <cell r="E18">
            <v>75.375</v>
          </cell>
          <cell r="F18">
            <v>95</v>
          </cell>
          <cell r="G18">
            <v>36</v>
          </cell>
          <cell r="H18">
            <v>5.04</v>
          </cell>
          <cell r="I18" t="str">
            <v>SO</v>
          </cell>
          <cell r="J18">
            <v>20.16</v>
          </cell>
          <cell r="K18">
            <v>0</v>
          </cell>
        </row>
        <row r="19">
          <cell r="B19">
            <v>17.720833333333335</v>
          </cell>
          <cell r="C19">
            <v>27.3</v>
          </cell>
          <cell r="D19">
            <v>9.9</v>
          </cell>
          <cell r="E19">
            <v>64</v>
          </cell>
          <cell r="F19">
            <v>86</v>
          </cell>
          <cell r="G19">
            <v>44</v>
          </cell>
          <cell r="H19">
            <v>11.520000000000001</v>
          </cell>
          <cell r="I19" t="str">
            <v>SO</v>
          </cell>
          <cell r="J19">
            <v>24.12</v>
          </cell>
          <cell r="K19">
            <v>0</v>
          </cell>
        </row>
        <row r="20">
          <cell r="B20">
            <v>20.80833333333333</v>
          </cell>
          <cell r="C20">
            <v>27.4</v>
          </cell>
          <cell r="D20">
            <v>15.5</v>
          </cell>
          <cell r="E20">
            <v>74.208333333333329</v>
          </cell>
          <cell r="F20">
            <v>92</v>
          </cell>
          <cell r="G20">
            <v>45</v>
          </cell>
          <cell r="H20">
            <v>14.04</v>
          </cell>
          <cell r="I20" t="str">
            <v>SO</v>
          </cell>
          <cell r="J20">
            <v>30.6</v>
          </cell>
          <cell r="K20">
            <v>0</v>
          </cell>
        </row>
        <row r="21">
          <cell r="B21">
            <v>20.779166666666669</v>
          </cell>
          <cell r="C21">
            <v>30.8</v>
          </cell>
          <cell r="D21">
            <v>13.6</v>
          </cell>
          <cell r="E21">
            <v>71.125</v>
          </cell>
          <cell r="F21">
            <v>100</v>
          </cell>
          <cell r="G21">
            <v>24</v>
          </cell>
          <cell r="H21">
            <v>10.44</v>
          </cell>
          <cell r="I21" t="str">
            <v>SO</v>
          </cell>
          <cell r="J21">
            <v>27.36</v>
          </cell>
          <cell r="K21">
            <v>0</v>
          </cell>
        </row>
        <row r="22">
          <cell r="B22">
            <v>19.875000000000004</v>
          </cell>
          <cell r="C22">
            <v>29.6</v>
          </cell>
          <cell r="D22">
            <v>10.8</v>
          </cell>
          <cell r="E22">
            <v>61.208333333333336</v>
          </cell>
          <cell r="F22">
            <v>91</v>
          </cell>
          <cell r="G22">
            <v>25</v>
          </cell>
          <cell r="H22">
            <v>19.8</v>
          </cell>
          <cell r="I22" t="str">
            <v>SO</v>
          </cell>
          <cell r="J22">
            <v>39.6</v>
          </cell>
          <cell r="K22">
            <v>0</v>
          </cell>
        </row>
        <row r="23">
          <cell r="B23">
            <v>19.720833333333335</v>
          </cell>
          <cell r="C23">
            <v>29.4</v>
          </cell>
          <cell r="D23">
            <v>12</v>
          </cell>
          <cell r="E23">
            <v>57.875</v>
          </cell>
          <cell r="F23">
            <v>86</v>
          </cell>
          <cell r="G23">
            <v>26</v>
          </cell>
          <cell r="H23">
            <v>16.559999999999999</v>
          </cell>
          <cell r="I23" t="str">
            <v>SO</v>
          </cell>
          <cell r="J23">
            <v>33.480000000000004</v>
          </cell>
          <cell r="K23">
            <v>0</v>
          </cell>
        </row>
        <row r="24">
          <cell r="B24">
            <v>18.94166666666667</v>
          </cell>
          <cell r="C24">
            <v>29.4</v>
          </cell>
          <cell r="D24">
            <v>9.8000000000000007</v>
          </cell>
          <cell r="E24">
            <v>62.25</v>
          </cell>
          <cell r="F24">
            <v>91</v>
          </cell>
          <cell r="G24">
            <v>27</v>
          </cell>
          <cell r="H24">
            <v>10.08</v>
          </cell>
          <cell r="I24" t="str">
            <v>SO</v>
          </cell>
          <cell r="J24">
            <v>24.840000000000003</v>
          </cell>
          <cell r="K24">
            <v>0</v>
          </cell>
        </row>
        <row r="25">
          <cell r="B25">
            <v>19.233333333333334</v>
          </cell>
          <cell r="C25">
            <v>30.7</v>
          </cell>
          <cell r="D25">
            <v>9.9</v>
          </cell>
          <cell r="E25">
            <v>63.125</v>
          </cell>
          <cell r="F25">
            <v>93</v>
          </cell>
          <cell r="G25">
            <v>23</v>
          </cell>
          <cell r="H25">
            <v>13.68</v>
          </cell>
          <cell r="I25" t="str">
            <v>SO</v>
          </cell>
          <cell r="J25">
            <v>32.04</v>
          </cell>
          <cell r="K25">
            <v>0</v>
          </cell>
        </row>
        <row r="26">
          <cell r="B26">
            <v>19.462500000000002</v>
          </cell>
          <cell r="C26">
            <v>30.5</v>
          </cell>
          <cell r="D26">
            <v>10.199999999999999</v>
          </cell>
          <cell r="E26">
            <v>61.75</v>
          </cell>
          <cell r="F26">
            <v>91</v>
          </cell>
          <cell r="G26">
            <v>22</v>
          </cell>
          <cell r="H26">
            <v>11.520000000000001</v>
          </cell>
          <cell r="I26" t="str">
            <v>SO</v>
          </cell>
          <cell r="J26">
            <v>29.16</v>
          </cell>
          <cell r="K26">
            <v>0</v>
          </cell>
        </row>
        <row r="27">
          <cell r="B27">
            <v>18.916666666666668</v>
          </cell>
          <cell r="C27">
            <v>30.5</v>
          </cell>
          <cell r="D27">
            <v>8.8000000000000007</v>
          </cell>
          <cell r="E27">
            <v>61.583333333333336</v>
          </cell>
          <cell r="F27">
            <v>92</v>
          </cell>
          <cell r="G27">
            <v>21</v>
          </cell>
          <cell r="H27">
            <v>12.24</v>
          </cell>
          <cell r="I27" t="str">
            <v>SO</v>
          </cell>
          <cell r="J27">
            <v>30.96</v>
          </cell>
          <cell r="K27">
            <v>0</v>
          </cell>
        </row>
        <row r="28">
          <cell r="B28">
            <v>20.029166666666672</v>
          </cell>
          <cell r="C28">
            <v>31.5</v>
          </cell>
          <cell r="D28">
            <v>10.5</v>
          </cell>
          <cell r="E28">
            <v>59</v>
          </cell>
          <cell r="F28">
            <v>91</v>
          </cell>
          <cell r="G28">
            <v>24</v>
          </cell>
          <cell r="H28">
            <v>11.16</v>
          </cell>
          <cell r="I28" t="str">
            <v>SO</v>
          </cell>
          <cell r="J28">
            <v>29.52</v>
          </cell>
          <cell r="K28">
            <v>0</v>
          </cell>
        </row>
        <row r="29">
          <cell r="B29">
            <v>12.233333333333334</v>
          </cell>
          <cell r="C29">
            <v>20.6</v>
          </cell>
          <cell r="D29">
            <v>9</v>
          </cell>
          <cell r="E29">
            <v>77.875</v>
          </cell>
          <cell r="F29">
            <v>92</v>
          </cell>
          <cell r="G29">
            <v>49</v>
          </cell>
          <cell r="H29">
            <v>14.04</v>
          </cell>
          <cell r="I29" t="str">
            <v>SO</v>
          </cell>
          <cell r="J29">
            <v>40.32</v>
          </cell>
          <cell r="K29">
            <v>0</v>
          </cell>
        </row>
        <row r="30">
          <cell r="B30">
            <v>12.504166666666665</v>
          </cell>
          <cell r="C30">
            <v>19.5</v>
          </cell>
          <cell r="D30">
            <v>8</v>
          </cell>
          <cell r="E30">
            <v>74.291666666666671</v>
          </cell>
          <cell r="F30">
            <v>88</v>
          </cell>
          <cell r="G30">
            <v>50</v>
          </cell>
          <cell r="H30">
            <v>8.2799999999999994</v>
          </cell>
          <cell r="I30" t="str">
            <v>SO</v>
          </cell>
          <cell r="J30">
            <v>16.2</v>
          </cell>
          <cell r="K30">
            <v>0</v>
          </cell>
        </row>
        <row r="31">
          <cell r="B31">
            <v>18.883333333333333</v>
          </cell>
          <cell r="C31">
            <v>28.8</v>
          </cell>
          <cell r="D31">
            <v>13</v>
          </cell>
          <cell r="E31">
            <v>68.708333333333329</v>
          </cell>
          <cell r="F31">
            <v>90</v>
          </cell>
          <cell r="G31">
            <v>31</v>
          </cell>
          <cell r="H31">
            <v>11.16</v>
          </cell>
          <cell r="I31" t="str">
            <v>SO</v>
          </cell>
          <cell r="J31">
            <v>28.44</v>
          </cell>
          <cell r="K31">
            <v>0</v>
          </cell>
        </row>
        <row r="32">
          <cell r="B32">
            <v>19.254166666666666</v>
          </cell>
          <cell r="C32">
            <v>29.3</v>
          </cell>
          <cell r="D32">
            <v>13.3</v>
          </cell>
          <cell r="E32">
            <v>67.25</v>
          </cell>
          <cell r="F32">
            <v>89</v>
          </cell>
          <cell r="G32">
            <v>34</v>
          </cell>
          <cell r="H32">
            <v>13.32</v>
          </cell>
          <cell r="I32" t="str">
            <v>SO</v>
          </cell>
          <cell r="J32">
            <v>30.96</v>
          </cell>
          <cell r="K32">
            <v>0</v>
          </cell>
        </row>
        <row r="33">
          <cell r="B33">
            <v>13.125</v>
          </cell>
          <cell r="C33">
            <v>20.3</v>
          </cell>
          <cell r="D33">
            <v>9.4</v>
          </cell>
          <cell r="E33">
            <v>64</v>
          </cell>
          <cell r="F33">
            <v>86</v>
          </cell>
          <cell r="G33">
            <v>25</v>
          </cell>
          <cell r="H33">
            <v>7.9200000000000008</v>
          </cell>
          <cell r="I33" t="str">
            <v>SO</v>
          </cell>
          <cell r="J33">
            <v>26.28</v>
          </cell>
          <cell r="K33">
            <v>0</v>
          </cell>
        </row>
        <row r="34">
          <cell r="B34">
            <v>13.379166666666668</v>
          </cell>
          <cell r="C34">
            <v>24.4</v>
          </cell>
          <cell r="D34">
            <v>6.3</v>
          </cell>
          <cell r="E34">
            <v>70.375</v>
          </cell>
          <cell r="F34">
            <v>85</v>
          </cell>
          <cell r="G34">
            <v>48</v>
          </cell>
          <cell r="H34">
            <v>11.879999999999999</v>
          </cell>
          <cell r="I34" t="str">
            <v>SO</v>
          </cell>
          <cell r="J34">
            <v>34.56</v>
          </cell>
          <cell r="K34">
            <v>0</v>
          </cell>
        </row>
        <row r="35">
          <cell r="B35">
            <v>18.658333333333331</v>
          </cell>
          <cell r="C35">
            <v>26</v>
          </cell>
          <cell r="D35">
            <v>14.5</v>
          </cell>
          <cell r="E35">
            <v>71.458333333333329</v>
          </cell>
          <cell r="F35">
            <v>89</v>
          </cell>
          <cell r="G35">
            <v>41</v>
          </cell>
          <cell r="H35">
            <v>16.920000000000002</v>
          </cell>
          <cell r="I35" t="str">
            <v>SO</v>
          </cell>
          <cell r="J35">
            <v>29.52</v>
          </cell>
          <cell r="K35">
            <v>0</v>
          </cell>
        </row>
        <row r="36">
          <cell r="I36" t="str">
            <v>SO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13.266666666666667</v>
          </cell>
          <cell r="C5">
            <v>17.8</v>
          </cell>
          <cell r="D5">
            <v>9.4</v>
          </cell>
          <cell r="E5">
            <v>72.416666666666671</v>
          </cell>
          <cell r="F5">
            <v>90</v>
          </cell>
          <cell r="G5">
            <v>55</v>
          </cell>
          <cell r="H5">
            <v>20.16</v>
          </cell>
          <cell r="I5" t="str">
            <v>SO</v>
          </cell>
          <cell r="J5">
            <v>38.880000000000003</v>
          </cell>
          <cell r="K5">
            <v>0.2</v>
          </cell>
        </row>
        <row r="6">
          <cell r="B6">
            <v>9.7374999999999989</v>
          </cell>
          <cell r="C6">
            <v>18.100000000000001</v>
          </cell>
          <cell r="D6">
            <v>2.2999999999999998</v>
          </cell>
          <cell r="E6">
            <v>79.875</v>
          </cell>
          <cell r="F6">
            <v>99</v>
          </cell>
          <cell r="G6">
            <v>49</v>
          </cell>
          <cell r="H6">
            <v>17.64</v>
          </cell>
          <cell r="I6" t="str">
            <v>SE</v>
          </cell>
          <cell r="J6">
            <v>27.720000000000002</v>
          </cell>
          <cell r="K6">
            <v>0</v>
          </cell>
        </row>
        <row r="7">
          <cell r="B7">
            <v>11.145833333333334</v>
          </cell>
          <cell r="C7">
            <v>20</v>
          </cell>
          <cell r="D7">
            <v>2.4</v>
          </cell>
          <cell r="E7">
            <v>73.333333333333329</v>
          </cell>
          <cell r="F7">
            <v>99</v>
          </cell>
          <cell r="G7">
            <v>36</v>
          </cell>
          <cell r="H7">
            <v>14.04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16.162500000000001</v>
          </cell>
          <cell r="C8">
            <v>26.4</v>
          </cell>
          <cell r="D8">
            <v>7</v>
          </cell>
          <cell r="E8">
            <v>64.583333333333329</v>
          </cell>
          <cell r="F8">
            <v>92</v>
          </cell>
          <cell r="G8">
            <v>40</v>
          </cell>
          <cell r="H8">
            <v>27</v>
          </cell>
          <cell r="I8" t="str">
            <v>NE</v>
          </cell>
          <cell r="J8">
            <v>37.800000000000004</v>
          </cell>
          <cell r="K8">
            <v>0</v>
          </cell>
        </row>
        <row r="9">
          <cell r="B9">
            <v>21.004166666666666</v>
          </cell>
          <cell r="C9">
            <v>28.5</v>
          </cell>
          <cell r="D9">
            <v>16.899999999999999</v>
          </cell>
          <cell r="E9">
            <v>64.125</v>
          </cell>
          <cell r="F9">
            <v>77</v>
          </cell>
          <cell r="G9">
            <v>43</v>
          </cell>
          <cell r="H9">
            <v>28.8</v>
          </cell>
          <cell r="I9" t="str">
            <v>NE</v>
          </cell>
          <cell r="J9">
            <v>41.76</v>
          </cell>
          <cell r="K9">
            <v>0</v>
          </cell>
        </row>
        <row r="10">
          <cell r="B10">
            <v>22.341666666666669</v>
          </cell>
          <cell r="C10">
            <v>28.6</v>
          </cell>
          <cell r="D10">
            <v>18.100000000000001</v>
          </cell>
          <cell r="E10">
            <v>76.583333333333329</v>
          </cell>
          <cell r="F10">
            <v>93</v>
          </cell>
          <cell r="G10">
            <v>55</v>
          </cell>
          <cell r="H10">
            <v>20.52</v>
          </cell>
          <cell r="I10" t="str">
            <v>NE</v>
          </cell>
          <cell r="J10">
            <v>30.6</v>
          </cell>
          <cell r="K10">
            <v>0.2</v>
          </cell>
        </row>
        <row r="11">
          <cell r="B11">
            <v>22.191666666666663</v>
          </cell>
          <cell r="C11">
            <v>30.6</v>
          </cell>
          <cell r="D11">
            <v>18.399999999999999</v>
          </cell>
          <cell r="E11">
            <v>81.291666666666671</v>
          </cell>
          <cell r="F11">
            <v>97</v>
          </cell>
          <cell r="G11">
            <v>46</v>
          </cell>
          <cell r="H11">
            <v>24.840000000000003</v>
          </cell>
          <cell r="I11" t="str">
            <v>NE</v>
          </cell>
          <cell r="J11">
            <v>42.12</v>
          </cell>
          <cell r="K11">
            <v>0</v>
          </cell>
        </row>
        <row r="12">
          <cell r="B12">
            <v>13.4</v>
          </cell>
          <cell r="C12">
            <v>18.8</v>
          </cell>
          <cell r="D12">
            <v>10.6</v>
          </cell>
          <cell r="E12">
            <v>90.833333333333329</v>
          </cell>
          <cell r="F12">
            <v>96</v>
          </cell>
          <cell r="G12">
            <v>80</v>
          </cell>
          <cell r="H12">
            <v>14.04</v>
          </cell>
          <cell r="I12" t="str">
            <v>SO</v>
          </cell>
          <cell r="J12">
            <v>32.76</v>
          </cell>
          <cell r="K12">
            <v>3.0000000000000004</v>
          </cell>
        </row>
        <row r="13">
          <cell r="B13">
            <v>13.058333333333332</v>
          </cell>
          <cell r="C13">
            <v>19.100000000000001</v>
          </cell>
          <cell r="D13">
            <v>8.6</v>
          </cell>
          <cell r="E13">
            <v>76.166666666666671</v>
          </cell>
          <cell r="F13">
            <v>94</v>
          </cell>
          <cell r="G13">
            <v>45</v>
          </cell>
          <cell r="H13">
            <v>13.68</v>
          </cell>
          <cell r="I13" t="str">
            <v>S</v>
          </cell>
          <cell r="J13">
            <v>27.36</v>
          </cell>
          <cell r="K13">
            <v>1.4</v>
          </cell>
        </row>
        <row r="14">
          <cell r="B14">
            <v>14.679166666666662</v>
          </cell>
          <cell r="C14">
            <v>25.9</v>
          </cell>
          <cell r="D14">
            <v>6.1</v>
          </cell>
          <cell r="E14">
            <v>76.916666666666671</v>
          </cell>
          <cell r="F14">
            <v>98</v>
          </cell>
          <cell r="G14">
            <v>45</v>
          </cell>
          <cell r="H14">
            <v>28.8</v>
          </cell>
          <cell r="I14" t="str">
            <v>NE</v>
          </cell>
          <cell r="J14">
            <v>43.92</v>
          </cell>
          <cell r="K14">
            <v>1</v>
          </cell>
        </row>
        <row r="15">
          <cell r="B15">
            <v>21.5</v>
          </cell>
          <cell r="C15">
            <v>30.1</v>
          </cell>
          <cell r="D15">
            <v>15.1</v>
          </cell>
          <cell r="E15">
            <v>68.583333333333329</v>
          </cell>
          <cell r="F15">
            <v>94</v>
          </cell>
          <cell r="G15">
            <v>38</v>
          </cell>
          <cell r="H15">
            <v>27</v>
          </cell>
          <cell r="I15" t="str">
            <v>NE</v>
          </cell>
          <cell r="J15">
            <v>46.440000000000005</v>
          </cell>
          <cell r="K15">
            <v>0.4</v>
          </cell>
        </row>
        <row r="16">
          <cell r="B16">
            <v>23.983333333333338</v>
          </cell>
          <cell r="C16">
            <v>30.9</v>
          </cell>
          <cell r="D16">
            <v>18.399999999999999</v>
          </cell>
          <cell r="E16">
            <v>61.083333333333336</v>
          </cell>
          <cell r="F16">
            <v>80</v>
          </cell>
          <cell r="G16">
            <v>42</v>
          </cell>
          <cell r="H16">
            <v>14.4</v>
          </cell>
          <cell r="I16" t="str">
            <v>N</v>
          </cell>
          <cell r="J16">
            <v>31.680000000000003</v>
          </cell>
          <cell r="K16">
            <v>0</v>
          </cell>
        </row>
        <row r="17">
          <cell r="B17">
            <v>23.633333333333336</v>
          </cell>
          <cell r="C17">
            <v>31.3</v>
          </cell>
          <cell r="D17">
            <v>18.5</v>
          </cell>
          <cell r="E17">
            <v>73.166666666666671</v>
          </cell>
          <cell r="F17">
            <v>93</v>
          </cell>
          <cell r="G17">
            <v>44</v>
          </cell>
          <cell r="H17">
            <v>17.64</v>
          </cell>
          <cell r="I17" t="str">
            <v>NO</v>
          </cell>
          <cell r="J17">
            <v>29.52</v>
          </cell>
          <cell r="K17">
            <v>0</v>
          </cell>
        </row>
        <row r="18">
          <cell r="B18">
            <v>20.291666666666668</v>
          </cell>
          <cell r="C18">
            <v>25.3</v>
          </cell>
          <cell r="D18">
            <v>16.3</v>
          </cell>
          <cell r="E18">
            <v>75.25</v>
          </cell>
          <cell r="F18">
            <v>95</v>
          </cell>
          <cell r="G18">
            <v>45</v>
          </cell>
          <cell r="H18">
            <v>16.559999999999999</v>
          </cell>
          <cell r="I18" t="str">
            <v>S</v>
          </cell>
          <cell r="J18">
            <v>35.28</v>
          </cell>
          <cell r="K18">
            <v>0</v>
          </cell>
        </row>
        <row r="19">
          <cell r="B19">
            <v>17.991666666666667</v>
          </cell>
          <cell r="C19">
            <v>28.1</v>
          </cell>
          <cell r="D19">
            <v>9.1</v>
          </cell>
          <cell r="E19">
            <v>69.791666666666671</v>
          </cell>
          <cell r="F19">
            <v>96</v>
          </cell>
          <cell r="G19">
            <v>49</v>
          </cell>
          <cell r="H19">
            <v>16.559999999999999</v>
          </cell>
          <cell r="I19" t="str">
            <v>S</v>
          </cell>
          <cell r="J19">
            <v>27</v>
          </cell>
          <cell r="K19">
            <v>0</v>
          </cell>
        </row>
        <row r="20">
          <cell r="B20">
            <v>21.279166666666672</v>
          </cell>
          <cell r="C20">
            <v>26.3</v>
          </cell>
          <cell r="D20">
            <v>18</v>
          </cell>
          <cell r="E20">
            <v>67.833333333333329</v>
          </cell>
          <cell r="F20">
            <v>80</v>
          </cell>
          <cell r="G20">
            <v>51</v>
          </cell>
          <cell r="H20">
            <v>24.48</v>
          </cell>
          <cell r="I20" t="str">
            <v>NE</v>
          </cell>
          <cell r="J20">
            <v>44.28</v>
          </cell>
          <cell r="K20">
            <v>0</v>
          </cell>
        </row>
        <row r="21">
          <cell r="B21">
            <v>21.841666666666665</v>
          </cell>
          <cell r="C21">
            <v>31.6</v>
          </cell>
          <cell r="D21">
            <v>13.7</v>
          </cell>
          <cell r="F21">
            <v>95</v>
          </cell>
          <cell r="G21">
            <v>32</v>
          </cell>
          <cell r="H21">
            <v>21.240000000000002</v>
          </cell>
          <cell r="I21" t="str">
            <v>NE</v>
          </cell>
          <cell r="J21">
            <v>33.119999999999997</v>
          </cell>
          <cell r="K21">
            <v>0</v>
          </cell>
        </row>
        <row r="22">
          <cell r="B22">
            <v>22.954166666666666</v>
          </cell>
          <cell r="C22">
            <v>30.6</v>
          </cell>
          <cell r="D22">
            <v>15.6</v>
          </cell>
          <cell r="E22">
            <v>59.875</v>
          </cell>
          <cell r="F22">
            <v>88</v>
          </cell>
          <cell r="G22">
            <v>31</v>
          </cell>
          <cell r="H22">
            <v>33.480000000000004</v>
          </cell>
          <cell r="I22" t="str">
            <v>NE</v>
          </cell>
          <cell r="J22">
            <v>56.88</v>
          </cell>
          <cell r="K22">
            <v>0</v>
          </cell>
        </row>
        <row r="23">
          <cell r="B23">
            <v>21.979166666666668</v>
          </cell>
          <cell r="C23">
            <v>30.2</v>
          </cell>
          <cell r="D23">
            <v>13.3</v>
          </cell>
          <cell r="E23">
            <v>56.041666666666664</v>
          </cell>
          <cell r="F23">
            <v>89</v>
          </cell>
          <cell r="G23">
            <v>30</v>
          </cell>
          <cell r="H23">
            <v>31.319999999999997</v>
          </cell>
          <cell r="J23">
            <v>48.96</v>
          </cell>
          <cell r="K23">
            <v>0</v>
          </cell>
        </row>
        <row r="24">
          <cell r="B24">
            <v>21.679166666666664</v>
          </cell>
          <cell r="C24">
            <v>30.2</v>
          </cell>
          <cell r="D24">
            <v>12</v>
          </cell>
          <cell r="E24">
            <v>57.25</v>
          </cell>
          <cell r="F24">
            <v>87</v>
          </cell>
          <cell r="G24">
            <v>34</v>
          </cell>
          <cell r="H24">
            <v>25.2</v>
          </cell>
          <cell r="I24" t="str">
            <v>NE</v>
          </cell>
          <cell r="J24">
            <v>39.24</v>
          </cell>
          <cell r="K24">
            <v>0</v>
          </cell>
        </row>
        <row r="25">
          <cell r="B25">
            <v>21.920833333333331</v>
          </cell>
          <cell r="C25">
            <v>30.7</v>
          </cell>
          <cell r="D25">
            <v>12.7</v>
          </cell>
          <cell r="E25">
            <v>57.583333333333336</v>
          </cell>
          <cell r="F25">
            <v>91</v>
          </cell>
          <cell r="G25">
            <v>29</v>
          </cell>
          <cell r="H25">
            <v>23.040000000000003</v>
          </cell>
          <cell r="I25" t="str">
            <v>NE</v>
          </cell>
          <cell r="J25">
            <v>43.56</v>
          </cell>
          <cell r="K25">
            <v>0</v>
          </cell>
        </row>
        <row r="26">
          <cell r="B26">
            <v>21.691666666666666</v>
          </cell>
          <cell r="C26">
            <v>31.2</v>
          </cell>
          <cell r="D26">
            <v>11</v>
          </cell>
          <cell r="E26">
            <v>56.958333333333336</v>
          </cell>
          <cell r="F26">
            <v>94</v>
          </cell>
          <cell r="G26">
            <v>28</v>
          </cell>
          <cell r="H26">
            <v>21.96</v>
          </cell>
          <cell r="I26" t="str">
            <v>N</v>
          </cell>
          <cell r="J26">
            <v>32.4</v>
          </cell>
          <cell r="K26">
            <v>0</v>
          </cell>
        </row>
        <row r="27">
          <cell r="B27">
            <v>21.458333333333332</v>
          </cell>
          <cell r="C27">
            <v>31.2</v>
          </cell>
          <cell r="D27">
            <v>11.2</v>
          </cell>
          <cell r="E27">
            <v>56.416666666666664</v>
          </cell>
          <cell r="F27">
            <v>91</v>
          </cell>
          <cell r="G27">
            <v>27</v>
          </cell>
          <cell r="H27">
            <v>22.68</v>
          </cell>
          <cell r="I27" t="str">
            <v>NE</v>
          </cell>
          <cell r="J27">
            <v>37.080000000000005</v>
          </cell>
          <cell r="K27">
            <v>0</v>
          </cell>
        </row>
        <row r="28">
          <cell r="B28">
            <v>22.095833333333331</v>
          </cell>
          <cell r="C28">
            <v>31.5</v>
          </cell>
          <cell r="D28">
            <v>12.5</v>
          </cell>
          <cell r="E28">
            <v>55.583333333333336</v>
          </cell>
          <cell r="F28">
            <v>87</v>
          </cell>
          <cell r="G28">
            <v>29</v>
          </cell>
          <cell r="H28">
            <v>30.240000000000002</v>
          </cell>
          <cell r="I28" t="str">
            <v>NE</v>
          </cell>
          <cell r="J28">
            <v>45.36</v>
          </cell>
          <cell r="K28">
            <v>0</v>
          </cell>
        </row>
        <row r="29">
          <cell r="B29">
            <v>13.062499999999998</v>
          </cell>
          <cell r="C29">
            <v>23.1</v>
          </cell>
          <cell r="D29">
            <v>10.1</v>
          </cell>
          <cell r="E29">
            <v>81.75</v>
          </cell>
          <cell r="F29">
            <v>94</v>
          </cell>
          <cell r="G29">
            <v>52</v>
          </cell>
          <cell r="H29">
            <v>21.240000000000002</v>
          </cell>
          <cell r="I29" t="str">
            <v>S</v>
          </cell>
          <cell r="J29">
            <v>41.76</v>
          </cell>
          <cell r="K29">
            <v>0</v>
          </cell>
        </row>
        <row r="30">
          <cell r="B30">
            <v>12.870833333333335</v>
          </cell>
          <cell r="C30">
            <v>20.9</v>
          </cell>
          <cell r="D30">
            <v>6.3</v>
          </cell>
          <cell r="E30">
            <v>77.041666666666671</v>
          </cell>
          <cell r="F30">
            <v>96</v>
          </cell>
          <cell r="G30">
            <v>49</v>
          </cell>
          <cell r="H30">
            <v>12.24</v>
          </cell>
          <cell r="I30" t="str">
            <v>NE</v>
          </cell>
          <cell r="J30">
            <v>23.040000000000003</v>
          </cell>
          <cell r="K30">
            <v>0</v>
          </cell>
        </row>
        <row r="31">
          <cell r="B31">
            <v>19.970833333333335</v>
          </cell>
          <cell r="C31">
            <v>29.3</v>
          </cell>
          <cell r="D31">
            <v>13.6</v>
          </cell>
          <cell r="E31">
            <v>71.75</v>
          </cell>
          <cell r="F31">
            <v>93</v>
          </cell>
          <cell r="G31">
            <v>42</v>
          </cell>
          <cell r="H31">
            <v>23.400000000000002</v>
          </cell>
          <cell r="I31" t="str">
            <v>NE</v>
          </cell>
          <cell r="J31">
            <v>36.36</v>
          </cell>
          <cell r="K31">
            <v>0</v>
          </cell>
        </row>
        <row r="32">
          <cell r="B32">
            <v>19.779166666666669</v>
          </cell>
          <cell r="C32">
            <v>27.2</v>
          </cell>
          <cell r="D32">
            <v>15</v>
          </cell>
          <cell r="E32">
            <v>69.958333333333329</v>
          </cell>
          <cell r="F32">
            <v>90</v>
          </cell>
          <cell r="G32">
            <v>48</v>
          </cell>
          <cell r="H32">
            <v>23.759999999999998</v>
          </cell>
          <cell r="I32" t="str">
            <v>NE</v>
          </cell>
          <cell r="J32">
            <v>41.4</v>
          </cell>
          <cell r="K32">
            <v>0</v>
          </cell>
        </row>
        <row r="33">
          <cell r="B33">
            <v>12.770833333333334</v>
          </cell>
          <cell r="C33">
            <v>18.7</v>
          </cell>
          <cell r="D33">
            <v>9.6999999999999993</v>
          </cell>
          <cell r="E33">
            <v>75.5</v>
          </cell>
          <cell r="F33">
            <v>91</v>
          </cell>
          <cell r="G33">
            <v>44</v>
          </cell>
          <cell r="H33">
            <v>18.720000000000002</v>
          </cell>
          <cell r="I33" t="str">
            <v>S</v>
          </cell>
          <cell r="J33">
            <v>37.800000000000004</v>
          </cell>
          <cell r="K33">
            <v>0</v>
          </cell>
        </row>
        <row r="34">
          <cell r="B34">
            <v>13.016666666666666</v>
          </cell>
          <cell r="C34">
            <v>23.4</v>
          </cell>
          <cell r="D34">
            <v>4.8</v>
          </cell>
          <cell r="E34">
            <v>79.041666666666671</v>
          </cell>
          <cell r="F34">
            <v>96</v>
          </cell>
          <cell r="G34">
            <v>58</v>
          </cell>
          <cell r="H34">
            <v>16.2</v>
          </cell>
          <cell r="I34" t="str">
            <v>L</v>
          </cell>
          <cell r="J34">
            <v>32.04</v>
          </cell>
          <cell r="K34">
            <v>0</v>
          </cell>
        </row>
        <row r="35">
          <cell r="B35">
            <v>19.033333333333335</v>
          </cell>
          <cell r="C35">
            <v>26.4</v>
          </cell>
          <cell r="D35">
            <v>15.3</v>
          </cell>
          <cell r="E35">
            <v>69.083333333333329</v>
          </cell>
          <cell r="F35">
            <v>84</v>
          </cell>
          <cell r="G35">
            <v>45</v>
          </cell>
          <cell r="H35">
            <v>25.92</v>
          </cell>
          <cell r="I35" t="str">
            <v>NE</v>
          </cell>
          <cell r="J35">
            <v>41.4</v>
          </cell>
          <cell r="K35">
            <v>0</v>
          </cell>
        </row>
        <row r="36">
          <cell r="I36" t="str">
            <v>NE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16.366666666666664</v>
          </cell>
          <cell r="C5">
            <v>21.5</v>
          </cell>
          <cell r="D5">
            <v>11.9</v>
          </cell>
          <cell r="E5">
            <v>60.625</v>
          </cell>
          <cell r="F5">
            <v>87</v>
          </cell>
          <cell r="G5">
            <v>34</v>
          </cell>
          <cell r="H5">
            <v>16.2</v>
          </cell>
          <cell r="I5" t="str">
            <v>S</v>
          </cell>
          <cell r="J5">
            <v>35.64</v>
          </cell>
          <cell r="K5">
            <v>0</v>
          </cell>
        </row>
        <row r="6">
          <cell r="B6">
            <v>12.470833333333333</v>
          </cell>
          <cell r="C6">
            <v>20</v>
          </cell>
          <cell r="D6">
            <v>5.4</v>
          </cell>
          <cell r="E6">
            <v>72.041666666666671</v>
          </cell>
          <cell r="F6">
            <v>97</v>
          </cell>
          <cell r="G6">
            <v>45</v>
          </cell>
          <cell r="H6">
            <v>13.32</v>
          </cell>
          <cell r="I6" t="str">
            <v>SE</v>
          </cell>
          <cell r="J6">
            <v>26.28</v>
          </cell>
          <cell r="K6">
            <v>0</v>
          </cell>
        </row>
        <row r="7">
          <cell r="B7">
            <v>13.304166666666667</v>
          </cell>
          <cell r="C7">
            <v>20.7</v>
          </cell>
          <cell r="D7">
            <v>6.6</v>
          </cell>
          <cell r="E7">
            <v>69.833333333333329</v>
          </cell>
          <cell r="F7">
            <v>93</v>
          </cell>
          <cell r="G7">
            <v>40</v>
          </cell>
          <cell r="H7">
            <v>11.520000000000001</v>
          </cell>
          <cell r="I7" t="str">
            <v>SE</v>
          </cell>
          <cell r="J7">
            <v>26.64</v>
          </cell>
          <cell r="K7">
            <v>0</v>
          </cell>
        </row>
        <row r="8">
          <cell r="B8">
            <v>17.112500000000001</v>
          </cell>
          <cell r="C8">
            <v>27.5</v>
          </cell>
          <cell r="D8">
            <v>10.199999999999999</v>
          </cell>
          <cell r="E8">
            <v>61.875</v>
          </cell>
          <cell r="F8">
            <v>79</v>
          </cell>
          <cell r="G8">
            <v>40</v>
          </cell>
          <cell r="H8">
            <v>13.68</v>
          </cell>
          <cell r="I8" t="str">
            <v>L</v>
          </cell>
          <cell r="J8">
            <v>28.08</v>
          </cell>
          <cell r="K8">
            <v>0</v>
          </cell>
        </row>
        <row r="9">
          <cell r="B9">
            <v>21.087499999999999</v>
          </cell>
          <cell r="C9">
            <v>29.7</v>
          </cell>
          <cell r="D9">
            <v>16.5</v>
          </cell>
          <cell r="E9">
            <v>68.541666666666671</v>
          </cell>
          <cell r="F9">
            <v>82</v>
          </cell>
          <cell r="G9">
            <v>45</v>
          </cell>
          <cell r="H9">
            <v>12.6</v>
          </cell>
          <cell r="I9" t="str">
            <v>L</v>
          </cell>
          <cell r="J9">
            <v>22.32</v>
          </cell>
          <cell r="K9">
            <v>0</v>
          </cell>
        </row>
        <row r="10">
          <cell r="B10">
            <v>23.208333333333332</v>
          </cell>
          <cell r="C10">
            <v>29</v>
          </cell>
          <cell r="D10">
            <v>18.899999999999999</v>
          </cell>
          <cell r="E10">
            <v>75.708333333333329</v>
          </cell>
          <cell r="F10">
            <v>96</v>
          </cell>
          <cell r="G10">
            <v>55</v>
          </cell>
          <cell r="H10">
            <v>12.96</v>
          </cell>
          <cell r="I10" t="str">
            <v>N</v>
          </cell>
          <cell r="J10">
            <v>22.32</v>
          </cell>
          <cell r="K10">
            <v>3</v>
          </cell>
        </row>
        <row r="11">
          <cell r="B11">
            <v>23.420833333333338</v>
          </cell>
          <cell r="C11">
            <v>32.4</v>
          </cell>
          <cell r="D11">
            <v>17.100000000000001</v>
          </cell>
          <cell r="E11">
            <v>71.625</v>
          </cell>
          <cell r="F11">
            <v>96</v>
          </cell>
          <cell r="G11">
            <v>36</v>
          </cell>
          <cell r="H11">
            <v>31.680000000000003</v>
          </cell>
          <cell r="I11" t="str">
            <v>SE</v>
          </cell>
          <cell r="J11">
            <v>54.36</v>
          </cell>
          <cell r="K11">
            <v>0</v>
          </cell>
        </row>
        <row r="12">
          <cell r="B12">
            <v>16.641666666666669</v>
          </cell>
          <cell r="C12">
            <v>24.1</v>
          </cell>
          <cell r="D12">
            <v>13.2</v>
          </cell>
          <cell r="E12">
            <v>83.5</v>
          </cell>
          <cell r="F12">
            <v>95</v>
          </cell>
          <cell r="G12">
            <v>61</v>
          </cell>
          <cell r="H12">
            <v>16.2</v>
          </cell>
          <cell r="I12" t="str">
            <v>SO</v>
          </cell>
          <cell r="J12">
            <v>29.16</v>
          </cell>
          <cell r="K12">
            <v>2.4000000000000004</v>
          </cell>
        </row>
        <row r="13">
          <cell r="B13">
            <v>13.141666666666667</v>
          </cell>
          <cell r="C13">
            <v>16.899999999999999</v>
          </cell>
          <cell r="D13">
            <v>10.7</v>
          </cell>
          <cell r="E13">
            <v>78.458333333333329</v>
          </cell>
          <cell r="F13">
            <v>91</v>
          </cell>
          <cell r="G13">
            <v>62</v>
          </cell>
          <cell r="H13">
            <v>11.520000000000001</v>
          </cell>
          <cell r="I13" t="str">
            <v>SE</v>
          </cell>
          <cell r="J13">
            <v>23.759999999999998</v>
          </cell>
          <cell r="K13">
            <v>0</v>
          </cell>
        </row>
        <row r="14">
          <cell r="B14">
            <v>16.108333333333334</v>
          </cell>
          <cell r="C14">
            <v>27.2</v>
          </cell>
          <cell r="D14">
            <v>7.9</v>
          </cell>
          <cell r="E14">
            <v>72.5</v>
          </cell>
          <cell r="F14">
            <v>95</v>
          </cell>
          <cell r="G14">
            <v>48</v>
          </cell>
          <cell r="H14">
            <v>12.24</v>
          </cell>
          <cell r="I14" t="str">
            <v>NE</v>
          </cell>
          <cell r="J14">
            <v>28.08</v>
          </cell>
          <cell r="K14">
            <v>0</v>
          </cell>
        </row>
        <row r="15">
          <cell r="B15">
            <v>22.016666666666669</v>
          </cell>
          <cell r="C15">
            <v>30.8</v>
          </cell>
          <cell r="D15">
            <v>15</v>
          </cell>
          <cell r="E15">
            <v>70.541666666666671</v>
          </cell>
          <cell r="F15">
            <v>96</v>
          </cell>
          <cell r="G15">
            <v>39</v>
          </cell>
          <cell r="H15">
            <v>23.759999999999998</v>
          </cell>
          <cell r="I15" t="str">
            <v>N</v>
          </cell>
          <cell r="J15">
            <v>40.680000000000007</v>
          </cell>
          <cell r="K15">
            <v>0</v>
          </cell>
        </row>
        <row r="16">
          <cell r="B16">
            <v>22.283333333333335</v>
          </cell>
          <cell r="C16">
            <v>31.6</v>
          </cell>
          <cell r="D16">
            <v>15.1</v>
          </cell>
          <cell r="E16">
            <v>66.708333333333329</v>
          </cell>
          <cell r="F16">
            <v>91</v>
          </cell>
          <cell r="G16">
            <v>39</v>
          </cell>
          <cell r="H16">
            <v>21.96</v>
          </cell>
          <cell r="I16" t="str">
            <v>NO</v>
          </cell>
          <cell r="J16">
            <v>37.440000000000005</v>
          </cell>
          <cell r="K16">
            <v>0</v>
          </cell>
        </row>
        <row r="17">
          <cell r="B17">
            <v>23.258333333333329</v>
          </cell>
          <cell r="C17">
            <v>31.6</v>
          </cell>
          <cell r="D17">
            <v>16</v>
          </cell>
          <cell r="E17">
            <v>69.625</v>
          </cell>
          <cell r="F17">
            <v>95</v>
          </cell>
          <cell r="G17">
            <v>44</v>
          </cell>
          <cell r="H17">
            <v>19.8</v>
          </cell>
          <cell r="I17" t="str">
            <v>NO</v>
          </cell>
          <cell r="J17">
            <v>34.200000000000003</v>
          </cell>
          <cell r="K17">
            <v>0</v>
          </cell>
        </row>
        <row r="18">
          <cell r="B18">
            <v>22.429166666666671</v>
          </cell>
          <cell r="C18">
            <v>26.5</v>
          </cell>
          <cell r="D18">
            <v>18.2</v>
          </cell>
          <cell r="E18">
            <v>77.208333333333329</v>
          </cell>
          <cell r="F18">
            <v>93</v>
          </cell>
          <cell r="G18">
            <v>60</v>
          </cell>
          <cell r="H18">
            <v>11.520000000000001</v>
          </cell>
          <cell r="I18" t="str">
            <v>S</v>
          </cell>
          <cell r="J18">
            <v>27.36</v>
          </cell>
          <cell r="K18">
            <v>2.4</v>
          </cell>
        </row>
        <row r="19">
          <cell r="B19">
            <v>21.287500000000001</v>
          </cell>
          <cell r="C19">
            <v>29.2</v>
          </cell>
          <cell r="D19">
            <v>12.8</v>
          </cell>
          <cell r="E19">
            <v>65.833333333333329</v>
          </cell>
          <cell r="F19">
            <v>89</v>
          </cell>
          <cell r="G19">
            <v>52</v>
          </cell>
          <cell r="H19">
            <v>18</v>
          </cell>
          <cell r="I19" t="str">
            <v>SE</v>
          </cell>
          <cell r="J19">
            <v>32.04</v>
          </cell>
          <cell r="K19">
            <v>0</v>
          </cell>
        </row>
        <row r="20">
          <cell r="B20">
            <v>22.383333333333336</v>
          </cell>
          <cell r="C20">
            <v>29.2</v>
          </cell>
          <cell r="D20">
            <v>18</v>
          </cell>
          <cell r="E20">
            <v>70.666666666666671</v>
          </cell>
          <cell r="F20">
            <v>85</v>
          </cell>
          <cell r="G20">
            <v>46</v>
          </cell>
          <cell r="H20">
            <v>12.96</v>
          </cell>
          <cell r="I20" t="str">
            <v>L</v>
          </cell>
          <cell r="J20">
            <v>27</v>
          </cell>
          <cell r="K20">
            <v>0</v>
          </cell>
        </row>
        <row r="21">
          <cell r="B21">
            <v>23.662499999999998</v>
          </cell>
          <cell r="C21">
            <v>32.700000000000003</v>
          </cell>
          <cell r="D21">
            <v>15.8</v>
          </cell>
          <cell r="E21">
            <v>60.708333333333336</v>
          </cell>
          <cell r="F21">
            <v>90</v>
          </cell>
          <cell r="G21">
            <v>26</v>
          </cell>
          <cell r="H21">
            <v>10.8</v>
          </cell>
          <cell r="I21" t="str">
            <v>SE</v>
          </cell>
          <cell r="J21">
            <v>24.48</v>
          </cell>
          <cell r="K21">
            <v>0</v>
          </cell>
        </row>
        <row r="22">
          <cell r="B22">
            <v>22.799999999999997</v>
          </cell>
          <cell r="C22">
            <v>31.5</v>
          </cell>
          <cell r="D22">
            <v>15.3</v>
          </cell>
          <cell r="E22">
            <v>52.375</v>
          </cell>
          <cell r="F22">
            <v>78</v>
          </cell>
          <cell r="G22">
            <v>27</v>
          </cell>
          <cell r="H22">
            <v>18</v>
          </cell>
          <cell r="I22" t="str">
            <v>L</v>
          </cell>
          <cell r="J22">
            <v>42.480000000000004</v>
          </cell>
          <cell r="K22">
            <v>0</v>
          </cell>
        </row>
        <row r="23">
          <cell r="B23">
            <v>22.470833333333335</v>
          </cell>
          <cell r="C23">
            <v>30.9</v>
          </cell>
          <cell r="D23">
            <v>15.5</v>
          </cell>
          <cell r="E23">
            <v>50.666666666666664</v>
          </cell>
          <cell r="F23">
            <v>72</v>
          </cell>
          <cell r="G23">
            <v>29</v>
          </cell>
          <cell r="H23">
            <v>15.840000000000002</v>
          </cell>
          <cell r="I23" t="str">
            <v>L</v>
          </cell>
          <cell r="J23">
            <v>34.200000000000003</v>
          </cell>
          <cell r="K23">
            <v>0</v>
          </cell>
        </row>
        <row r="24">
          <cell r="B24">
            <v>22.008333333333336</v>
          </cell>
          <cell r="C24">
            <v>31.2</v>
          </cell>
          <cell r="D24">
            <v>14.7</v>
          </cell>
          <cell r="E24">
            <v>53.166666666666664</v>
          </cell>
          <cell r="F24">
            <v>75</v>
          </cell>
          <cell r="G24">
            <v>29</v>
          </cell>
          <cell r="H24">
            <v>14.76</v>
          </cell>
          <cell r="I24" t="str">
            <v>L</v>
          </cell>
          <cell r="J24">
            <v>25.92</v>
          </cell>
          <cell r="K24">
            <v>0</v>
          </cell>
        </row>
        <row r="25">
          <cell r="B25">
            <v>21.970833333333335</v>
          </cell>
          <cell r="C25">
            <v>31.1</v>
          </cell>
          <cell r="D25">
            <v>14.5</v>
          </cell>
          <cell r="E25">
            <v>56.458333333333336</v>
          </cell>
          <cell r="F25">
            <v>80</v>
          </cell>
          <cell r="G25">
            <v>30</v>
          </cell>
          <cell r="H25">
            <v>16.920000000000002</v>
          </cell>
          <cell r="I25" t="str">
            <v>L</v>
          </cell>
          <cell r="J25">
            <v>32.4</v>
          </cell>
          <cell r="K25">
            <v>0</v>
          </cell>
        </row>
        <row r="26">
          <cell r="B26">
            <v>22.483333333333338</v>
          </cell>
          <cell r="C26">
            <v>31</v>
          </cell>
          <cell r="D26">
            <v>13.4</v>
          </cell>
          <cell r="E26">
            <v>54.333333333333336</v>
          </cell>
          <cell r="F26">
            <v>87</v>
          </cell>
          <cell r="G26">
            <v>28</v>
          </cell>
          <cell r="H26">
            <v>12.24</v>
          </cell>
          <cell r="I26" t="str">
            <v>SE</v>
          </cell>
          <cell r="J26">
            <v>29.16</v>
          </cell>
          <cell r="K26">
            <v>0</v>
          </cell>
        </row>
        <row r="27">
          <cell r="B27">
            <v>22.416666666666668</v>
          </cell>
          <cell r="C27">
            <v>31.7</v>
          </cell>
          <cell r="D27">
            <v>13.3</v>
          </cell>
          <cell r="E27">
            <v>52.25</v>
          </cell>
          <cell r="F27">
            <v>80</v>
          </cell>
          <cell r="G27">
            <v>26</v>
          </cell>
          <cell r="H27">
            <v>15.840000000000002</v>
          </cell>
          <cell r="I27" t="str">
            <v>SE</v>
          </cell>
          <cell r="J27">
            <v>35.64</v>
          </cell>
          <cell r="K27">
            <v>0</v>
          </cell>
        </row>
        <row r="28">
          <cell r="B28">
            <v>23.316666666666663</v>
          </cell>
          <cell r="C28">
            <v>32.9</v>
          </cell>
          <cell r="D28">
            <v>13.1</v>
          </cell>
          <cell r="E28">
            <v>49.458333333333336</v>
          </cell>
          <cell r="F28">
            <v>82</v>
          </cell>
          <cell r="G28">
            <v>27</v>
          </cell>
          <cell r="H28">
            <v>20.88</v>
          </cell>
          <cell r="I28" t="str">
            <v>SE</v>
          </cell>
          <cell r="J28">
            <v>37.800000000000004</v>
          </cell>
          <cell r="K28">
            <v>0</v>
          </cell>
        </row>
        <row r="29">
          <cell r="B29">
            <v>14.516666666666667</v>
          </cell>
          <cell r="C29">
            <v>23.8</v>
          </cell>
          <cell r="D29">
            <v>11</v>
          </cell>
          <cell r="E29">
            <v>76</v>
          </cell>
          <cell r="F29">
            <v>90</v>
          </cell>
          <cell r="G29">
            <v>54</v>
          </cell>
          <cell r="H29">
            <v>19.8</v>
          </cell>
          <cell r="I29" t="str">
            <v>S</v>
          </cell>
          <cell r="J29">
            <v>48.6</v>
          </cell>
          <cell r="K29">
            <v>0</v>
          </cell>
        </row>
        <row r="30">
          <cell r="B30">
            <v>16.554166666666671</v>
          </cell>
          <cell r="C30">
            <v>27.3</v>
          </cell>
          <cell r="D30">
            <v>9.3000000000000007</v>
          </cell>
          <cell r="E30">
            <v>66.166666666666671</v>
          </cell>
          <cell r="F30">
            <v>92</v>
          </cell>
          <cell r="G30">
            <v>40</v>
          </cell>
          <cell r="H30">
            <v>10.8</v>
          </cell>
          <cell r="I30" t="str">
            <v>SE</v>
          </cell>
          <cell r="J30">
            <v>20.88</v>
          </cell>
          <cell r="K30">
            <v>0</v>
          </cell>
        </row>
        <row r="31">
          <cell r="B31">
            <v>22.037499999999998</v>
          </cell>
          <cell r="C31">
            <v>30.9</v>
          </cell>
          <cell r="D31">
            <v>15.2</v>
          </cell>
          <cell r="E31">
            <v>62.666666666666664</v>
          </cell>
          <cell r="F31">
            <v>89</v>
          </cell>
          <cell r="G31">
            <v>32</v>
          </cell>
          <cell r="H31">
            <v>13.68</v>
          </cell>
          <cell r="I31" t="str">
            <v>L</v>
          </cell>
          <cell r="J31">
            <v>28.8</v>
          </cell>
          <cell r="K31">
            <v>0</v>
          </cell>
        </row>
        <row r="32">
          <cell r="B32">
            <v>21.637499999999999</v>
          </cell>
          <cell r="C32">
            <v>30.9</v>
          </cell>
          <cell r="D32">
            <v>12.6</v>
          </cell>
          <cell r="E32">
            <v>62.416666666666664</v>
          </cell>
          <cell r="F32">
            <v>91</v>
          </cell>
          <cell r="G32">
            <v>37</v>
          </cell>
          <cell r="H32">
            <v>22.68</v>
          </cell>
          <cell r="I32" t="str">
            <v>SE</v>
          </cell>
          <cell r="J32">
            <v>44.28</v>
          </cell>
          <cell r="K32">
            <v>0</v>
          </cell>
        </row>
        <row r="33">
          <cell r="B33">
            <v>14.137499999999998</v>
          </cell>
          <cell r="C33">
            <v>20.7</v>
          </cell>
          <cell r="D33">
            <v>11.2</v>
          </cell>
          <cell r="E33">
            <v>77.583333333333329</v>
          </cell>
          <cell r="F33">
            <v>95</v>
          </cell>
          <cell r="G33">
            <v>53</v>
          </cell>
          <cell r="H33">
            <v>14.76</v>
          </cell>
          <cell r="I33" t="str">
            <v>S</v>
          </cell>
          <cell r="J33">
            <v>34.56</v>
          </cell>
          <cell r="K33">
            <v>1.7999999999999998</v>
          </cell>
        </row>
        <row r="34">
          <cell r="B34">
            <v>16.241666666666667</v>
          </cell>
          <cell r="C34">
            <v>24.5</v>
          </cell>
          <cell r="D34">
            <v>11.6</v>
          </cell>
          <cell r="E34">
            <v>68.083333333333329</v>
          </cell>
          <cell r="F34">
            <v>81</v>
          </cell>
          <cell r="G34">
            <v>50</v>
          </cell>
          <cell r="H34">
            <v>11.520000000000001</v>
          </cell>
          <cell r="I34" t="str">
            <v>L</v>
          </cell>
          <cell r="J34">
            <v>29.16</v>
          </cell>
          <cell r="K34">
            <v>0</v>
          </cell>
        </row>
        <row r="35">
          <cell r="B35">
            <v>20.833333333333332</v>
          </cell>
          <cell r="C35">
            <v>28.3</v>
          </cell>
          <cell r="D35">
            <v>16</v>
          </cell>
          <cell r="E35">
            <v>66.625</v>
          </cell>
          <cell r="F35">
            <v>83</v>
          </cell>
          <cell r="G35">
            <v>42</v>
          </cell>
          <cell r="H35">
            <v>14.4</v>
          </cell>
          <cell r="I35" t="str">
            <v>L</v>
          </cell>
          <cell r="J35">
            <v>30.6</v>
          </cell>
          <cell r="K35">
            <v>0</v>
          </cell>
        </row>
        <row r="36">
          <cell r="I36" t="str">
            <v>SE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13.420833333333334</v>
          </cell>
          <cell r="C5">
            <v>17.399999999999999</v>
          </cell>
          <cell r="D5">
            <v>9.6</v>
          </cell>
          <cell r="E5">
            <v>74.375</v>
          </cell>
          <cell r="F5">
            <v>86</v>
          </cell>
          <cell r="G5">
            <v>56</v>
          </cell>
          <cell r="H5">
            <v>24.840000000000003</v>
          </cell>
          <cell r="I5" t="str">
            <v>NO</v>
          </cell>
          <cell r="J5">
            <v>53.28</v>
          </cell>
          <cell r="K5">
            <v>0</v>
          </cell>
        </row>
        <row r="6">
          <cell r="B6">
            <v>10.969565217391304</v>
          </cell>
          <cell r="C6">
            <v>17.7</v>
          </cell>
          <cell r="D6">
            <v>4.2</v>
          </cell>
          <cell r="E6">
            <v>78.090909090909093</v>
          </cell>
          <cell r="F6">
            <v>100</v>
          </cell>
          <cell r="G6">
            <v>49</v>
          </cell>
          <cell r="H6">
            <v>18.36</v>
          </cell>
          <cell r="I6" t="str">
            <v>O</v>
          </cell>
          <cell r="J6">
            <v>28.08</v>
          </cell>
          <cell r="K6">
            <v>0</v>
          </cell>
        </row>
        <row r="7">
          <cell r="B7">
            <v>12.034782608695652</v>
          </cell>
          <cell r="C7">
            <v>20</v>
          </cell>
          <cell r="D7">
            <v>5.0999999999999996</v>
          </cell>
          <cell r="E7">
            <v>73.13636363636364</v>
          </cell>
          <cell r="F7">
            <v>100</v>
          </cell>
          <cell r="G7">
            <v>35</v>
          </cell>
          <cell r="H7">
            <v>13.32</v>
          </cell>
          <cell r="I7" t="str">
            <v>O</v>
          </cell>
          <cell r="J7">
            <v>23.040000000000003</v>
          </cell>
          <cell r="K7">
            <v>0.2</v>
          </cell>
        </row>
        <row r="8">
          <cell r="B8">
            <v>15.558333333333332</v>
          </cell>
          <cell r="C8">
            <v>24.8</v>
          </cell>
          <cell r="D8">
            <v>8.6</v>
          </cell>
          <cell r="E8">
            <v>69.75</v>
          </cell>
          <cell r="F8">
            <v>91</v>
          </cell>
          <cell r="G8">
            <v>46</v>
          </cell>
          <cell r="H8">
            <v>14.76</v>
          </cell>
          <cell r="I8" t="str">
            <v>SE</v>
          </cell>
          <cell r="J8">
            <v>31.319999999999997</v>
          </cell>
          <cell r="K8">
            <v>0</v>
          </cell>
        </row>
        <row r="9">
          <cell r="B9">
            <v>19.770833333333332</v>
          </cell>
          <cell r="C9">
            <v>27.8</v>
          </cell>
          <cell r="D9">
            <v>15.4</v>
          </cell>
          <cell r="E9">
            <v>70.5</v>
          </cell>
          <cell r="F9">
            <v>86</v>
          </cell>
          <cell r="G9">
            <v>44</v>
          </cell>
          <cell r="H9">
            <v>11.879999999999999</v>
          </cell>
          <cell r="I9" t="str">
            <v>SE</v>
          </cell>
          <cell r="J9">
            <v>25.2</v>
          </cell>
          <cell r="K9">
            <v>0</v>
          </cell>
        </row>
        <row r="10">
          <cell r="B10">
            <v>21.537500000000005</v>
          </cell>
          <cell r="C10">
            <v>26.7</v>
          </cell>
          <cell r="D10">
            <v>17.399999999999999</v>
          </cell>
          <cell r="E10">
            <v>78.458333333333329</v>
          </cell>
          <cell r="F10">
            <v>93</v>
          </cell>
          <cell r="G10">
            <v>61</v>
          </cell>
          <cell r="H10">
            <v>13.32</v>
          </cell>
          <cell r="I10" t="str">
            <v>SE</v>
          </cell>
          <cell r="J10">
            <v>24.840000000000003</v>
          </cell>
          <cell r="K10">
            <v>2.5999999999999996</v>
          </cell>
        </row>
        <row r="11">
          <cell r="B11">
            <v>22.366666666666664</v>
          </cell>
          <cell r="C11">
            <v>30.5</v>
          </cell>
          <cell r="D11">
            <v>17.5</v>
          </cell>
          <cell r="E11">
            <v>78.227272727272734</v>
          </cell>
          <cell r="F11">
            <v>100</v>
          </cell>
          <cell r="G11">
            <v>40</v>
          </cell>
          <cell r="H11">
            <v>15.48</v>
          </cell>
          <cell r="I11" t="str">
            <v>SE</v>
          </cell>
          <cell r="J11">
            <v>36.36</v>
          </cell>
          <cell r="K11">
            <v>0.4</v>
          </cell>
        </row>
        <row r="12">
          <cell r="B12">
            <v>14.391666666666664</v>
          </cell>
          <cell r="C12">
            <v>20.8</v>
          </cell>
          <cell r="D12">
            <v>11.2</v>
          </cell>
          <cell r="E12">
            <v>90.541666666666671</v>
          </cell>
          <cell r="F12">
            <v>98</v>
          </cell>
          <cell r="G12">
            <v>78</v>
          </cell>
          <cell r="H12">
            <v>11.520000000000001</v>
          </cell>
          <cell r="I12" t="str">
            <v>NO</v>
          </cell>
          <cell r="J12">
            <v>29.52</v>
          </cell>
          <cell r="K12">
            <v>6.6</v>
          </cell>
        </row>
        <row r="13">
          <cell r="B13">
            <v>13.287500000000003</v>
          </cell>
          <cell r="C13">
            <v>18.7</v>
          </cell>
          <cell r="D13">
            <v>9.1</v>
          </cell>
          <cell r="E13">
            <v>76.958333333333329</v>
          </cell>
          <cell r="F13">
            <v>96</v>
          </cell>
          <cell r="G13">
            <v>47</v>
          </cell>
          <cell r="H13">
            <v>17.28</v>
          </cell>
          <cell r="I13" t="str">
            <v>O</v>
          </cell>
          <cell r="J13">
            <v>30.240000000000002</v>
          </cell>
          <cell r="K13">
            <v>0</v>
          </cell>
        </row>
        <row r="14">
          <cell r="B14">
            <v>14.691666666666665</v>
          </cell>
          <cell r="C14">
            <v>24.6</v>
          </cell>
          <cell r="D14">
            <v>6.5</v>
          </cell>
          <cell r="E14">
            <v>72.05263157894737</v>
          </cell>
          <cell r="F14">
            <v>99</v>
          </cell>
          <cell r="G14">
            <v>48</v>
          </cell>
          <cell r="H14">
            <v>14.76</v>
          </cell>
          <cell r="I14" t="str">
            <v>SE</v>
          </cell>
          <cell r="J14">
            <v>34.200000000000003</v>
          </cell>
          <cell r="K14">
            <v>0</v>
          </cell>
        </row>
        <row r="15">
          <cell r="B15">
            <v>21.604166666666668</v>
          </cell>
          <cell r="C15">
            <v>29.9</v>
          </cell>
          <cell r="D15">
            <v>16.7</v>
          </cell>
          <cell r="E15">
            <v>68</v>
          </cell>
          <cell r="F15">
            <v>85</v>
          </cell>
          <cell r="G15">
            <v>39</v>
          </cell>
          <cell r="H15">
            <v>17.28</v>
          </cell>
          <cell r="I15" t="str">
            <v>SE</v>
          </cell>
          <cell r="J15">
            <v>37.440000000000005</v>
          </cell>
          <cell r="K15">
            <v>0</v>
          </cell>
        </row>
        <row r="16">
          <cell r="B16">
            <v>23.5625</v>
          </cell>
          <cell r="C16">
            <v>30.4</v>
          </cell>
          <cell r="D16">
            <v>17.399999999999999</v>
          </cell>
          <cell r="E16">
            <v>61.833333333333336</v>
          </cell>
          <cell r="F16">
            <v>80</v>
          </cell>
          <cell r="G16">
            <v>42</v>
          </cell>
          <cell r="H16">
            <v>17.28</v>
          </cell>
          <cell r="I16" t="str">
            <v>NE</v>
          </cell>
          <cell r="J16">
            <v>37.080000000000005</v>
          </cell>
          <cell r="K16">
            <v>0</v>
          </cell>
        </row>
        <row r="17">
          <cell r="B17">
            <v>22.970833333333331</v>
          </cell>
          <cell r="C17">
            <v>30.5</v>
          </cell>
          <cell r="D17">
            <v>18.2</v>
          </cell>
          <cell r="E17">
            <v>74.25</v>
          </cell>
          <cell r="F17">
            <v>92</v>
          </cell>
          <cell r="G17">
            <v>47</v>
          </cell>
          <cell r="H17">
            <v>13.68</v>
          </cell>
          <cell r="I17" t="str">
            <v>L</v>
          </cell>
          <cell r="J17">
            <v>48.96</v>
          </cell>
          <cell r="K17">
            <v>3.4</v>
          </cell>
        </row>
        <row r="18">
          <cell r="B18">
            <v>20.583333333333332</v>
          </cell>
          <cell r="C18">
            <v>26.5</v>
          </cell>
          <cell r="D18">
            <v>16.7</v>
          </cell>
          <cell r="E18">
            <v>78</v>
          </cell>
          <cell r="F18">
            <v>100</v>
          </cell>
          <cell r="G18">
            <v>41</v>
          </cell>
          <cell r="H18">
            <v>14.4</v>
          </cell>
          <cell r="I18" t="str">
            <v>O</v>
          </cell>
          <cell r="J18">
            <v>28.08</v>
          </cell>
          <cell r="K18">
            <v>0</v>
          </cell>
        </row>
        <row r="19">
          <cell r="B19">
            <v>18.474999999999998</v>
          </cell>
          <cell r="C19">
            <v>26.7</v>
          </cell>
          <cell r="D19">
            <v>11.8</v>
          </cell>
          <cell r="E19">
            <v>72.333333333333329</v>
          </cell>
          <cell r="F19">
            <v>88</v>
          </cell>
          <cell r="G19">
            <v>54</v>
          </cell>
          <cell r="H19">
            <v>13.68</v>
          </cell>
          <cell r="I19" t="str">
            <v>O</v>
          </cell>
          <cell r="J19">
            <v>29.880000000000003</v>
          </cell>
          <cell r="K19">
            <v>0</v>
          </cell>
        </row>
        <row r="20">
          <cell r="B20">
            <v>19.879166666666666</v>
          </cell>
          <cell r="C20">
            <v>24.8</v>
          </cell>
          <cell r="D20">
            <v>16.8</v>
          </cell>
          <cell r="E20">
            <v>74.041666666666671</v>
          </cell>
          <cell r="F20">
            <v>84</v>
          </cell>
          <cell r="G20">
            <v>56</v>
          </cell>
          <cell r="H20">
            <v>16.920000000000002</v>
          </cell>
          <cell r="I20" t="str">
            <v>SE</v>
          </cell>
          <cell r="J20">
            <v>33.480000000000004</v>
          </cell>
          <cell r="K20">
            <v>0</v>
          </cell>
        </row>
        <row r="21">
          <cell r="B21">
            <v>21.804166666666671</v>
          </cell>
          <cell r="C21">
            <v>30.3</v>
          </cell>
          <cell r="D21">
            <v>16.3</v>
          </cell>
          <cell r="E21">
            <v>69.083333333333329</v>
          </cell>
          <cell r="F21">
            <v>91</v>
          </cell>
          <cell r="G21">
            <v>34</v>
          </cell>
          <cell r="H21">
            <v>11.520000000000001</v>
          </cell>
          <cell r="I21" t="str">
            <v>SE</v>
          </cell>
          <cell r="J21">
            <v>28.08</v>
          </cell>
          <cell r="K21">
            <v>0</v>
          </cell>
        </row>
        <row r="22">
          <cell r="B22">
            <v>22.3</v>
          </cell>
          <cell r="C22">
            <v>29.6</v>
          </cell>
          <cell r="D22">
            <v>16.2</v>
          </cell>
          <cell r="E22">
            <v>62.833333333333336</v>
          </cell>
          <cell r="F22">
            <v>89</v>
          </cell>
          <cell r="G22">
            <v>34</v>
          </cell>
          <cell r="H22">
            <v>19.440000000000001</v>
          </cell>
          <cell r="I22" t="str">
            <v>SE</v>
          </cell>
          <cell r="J22">
            <v>38.880000000000003</v>
          </cell>
          <cell r="K22">
            <v>0</v>
          </cell>
        </row>
        <row r="23">
          <cell r="B23">
            <v>21.662499999999998</v>
          </cell>
          <cell r="C23">
            <v>29</v>
          </cell>
          <cell r="D23">
            <v>15.2</v>
          </cell>
          <cell r="E23">
            <v>57.25</v>
          </cell>
          <cell r="F23">
            <v>82</v>
          </cell>
          <cell r="G23">
            <v>32</v>
          </cell>
          <cell r="H23">
            <v>19.8</v>
          </cell>
          <cell r="I23" t="str">
            <v>SE</v>
          </cell>
          <cell r="J23">
            <v>38.159999999999997</v>
          </cell>
          <cell r="K23">
            <v>0</v>
          </cell>
        </row>
        <row r="24">
          <cell r="B24">
            <v>21.125000000000004</v>
          </cell>
          <cell r="C24">
            <v>29.1</v>
          </cell>
          <cell r="D24">
            <v>15</v>
          </cell>
          <cell r="E24">
            <v>59.791666666666664</v>
          </cell>
          <cell r="F24">
            <v>77</v>
          </cell>
          <cell r="G24">
            <v>34</v>
          </cell>
          <cell r="H24">
            <v>15.120000000000001</v>
          </cell>
          <cell r="I24" t="str">
            <v>SE</v>
          </cell>
          <cell r="J24">
            <v>31.680000000000003</v>
          </cell>
          <cell r="K24">
            <v>0</v>
          </cell>
        </row>
        <row r="25">
          <cell r="B25">
            <v>21.633333333333336</v>
          </cell>
          <cell r="C25">
            <v>30</v>
          </cell>
          <cell r="D25">
            <v>14.8</v>
          </cell>
          <cell r="E25">
            <v>58.333333333333336</v>
          </cell>
          <cell r="F25">
            <v>82</v>
          </cell>
          <cell r="G25">
            <v>29</v>
          </cell>
          <cell r="H25">
            <v>16.2</v>
          </cell>
          <cell r="I25" t="str">
            <v>SE</v>
          </cell>
          <cell r="J25">
            <v>32.76</v>
          </cell>
          <cell r="K25">
            <v>0</v>
          </cell>
        </row>
        <row r="26">
          <cell r="B26">
            <v>22.325000000000003</v>
          </cell>
          <cell r="C26">
            <v>30.4</v>
          </cell>
          <cell r="D26">
            <v>15.8</v>
          </cell>
          <cell r="E26">
            <v>56.083333333333336</v>
          </cell>
          <cell r="F26">
            <v>77</v>
          </cell>
          <cell r="G26">
            <v>25</v>
          </cell>
          <cell r="H26">
            <v>13.32</v>
          </cell>
          <cell r="I26" t="str">
            <v>SE</v>
          </cell>
          <cell r="J26">
            <v>29.880000000000003</v>
          </cell>
          <cell r="K26">
            <v>0</v>
          </cell>
        </row>
        <row r="27">
          <cell r="B27">
            <v>22.045833333333334</v>
          </cell>
          <cell r="C27">
            <v>30.4</v>
          </cell>
          <cell r="D27">
            <v>14</v>
          </cell>
          <cell r="E27">
            <v>57.416666666666664</v>
          </cell>
          <cell r="F27">
            <v>86</v>
          </cell>
          <cell r="G27">
            <v>28</v>
          </cell>
          <cell r="H27">
            <v>13.68</v>
          </cell>
          <cell r="I27" t="str">
            <v>SE</v>
          </cell>
          <cell r="J27">
            <v>27</v>
          </cell>
          <cell r="K27">
            <v>0</v>
          </cell>
        </row>
        <row r="28">
          <cell r="B28">
            <v>22.674999999999997</v>
          </cell>
          <cell r="C28">
            <v>30.7</v>
          </cell>
          <cell r="D28">
            <v>15.5</v>
          </cell>
          <cell r="E28">
            <v>52.833333333333336</v>
          </cell>
          <cell r="F28">
            <v>76</v>
          </cell>
          <cell r="G28">
            <v>28</v>
          </cell>
          <cell r="H28">
            <v>16.2</v>
          </cell>
          <cell r="I28" t="str">
            <v>SE</v>
          </cell>
          <cell r="J28">
            <v>34.56</v>
          </cell>
          <cell r="K28">
            <v>0</v>
          </cell>
        </row>
        <row r="29">
          <cell r="B29">
            <v>14.045833333333333</v>
          </cell>
          <cell r="C29">
            <v>24.1</v>
          </cell>
          <cell r="D29">
            <v>10.1</v>
          </cell>
          <cell r="E29">
            <v>79.041666666666671</v>
          </cell>
          <cell r="F29">
            <v>91</v>
          </cell>
          <cell r="G29">
            <v>51</v>
          </cell>
          <cell r="H29">
            <v>14.76</v>
          </cell>
          <cell r="I29" t="str">
            <v>NO</v>
          </cell>
          <cell r="J29">
            <v>39.96</v>
          </cell>
          <cell r="K29">
            <v>0</v>
          </cell>
        </row>
        <row r="30">
          <cell r="B30">
            <v>13.80833333333333</v>
          </cell>
          <cell r="C30">
            <v>20.7</v>
          </cell>
          <cell r="D30">
            <v>9.1999999999999993</v>
          </cell>
          <cell r="E30">
            <v>76</v>
          </cell>
          <cell r="F30">
            <v>90</v>
          </cell>
          <cell r="G30">
            <v>56</v>
          </cell>
          <cell r="H30">
            <v>8.64</v>
          </cell>
          <cell r="I30" t="str">
            <v>O</v>
          </cell>
          <cell r="J30">
            <v>19.079999999999998</v>
          </cell>
          <cell r="K30">
            <v>0</v>
          </cell>
        </row>
        <row r="31">
          <cell r="B31">
            <v>20.075000000000003</v>
          </cell>
          <cell r="C31">
            <v>27.6</v>
          </cell>
          <cell r="D31">
            <v>16</v>
          </cell>
          <cell r="E31">
            <v>73.875</v>
          </cell>
          <cell r="F31">
            <v>89</v>
          </cell>
          <cell r="G31">
            <v>48</v>
          </cell>
          <cell r="H31">
            <v>11.520000000000001</v>
          </cell>
          <cell r="I31" t="str">
            <v>SE</v>
          </cell>
          <cell r="J31">
            <v>24.840000000000003</v>
          </cell>
          <cell r="K31">
            <v>0</v>
          </cell>
        </row>
        <row r="32">
          <cell r="B32">
            <v>21.016666666666669</v>
          </cell>
          <cell r="C32">
            <v>28.6</v>
          </cell>
          <cell r="D32">
            <v>16.100000000000001</v>
          </cell>
          <cell r="E32">
            <v>66.083333333333329</v>
          </cell>
          <cell r="F32">
            <v>81</v>
          </cell>
          <cell r="G32">
            <v>43</v>
          </cell>
          <cell r="H32">
            <v>15.120000000000001</v>
          </cell>
          <cell r="I32" t="str">
            <v>SE</v>
          </cell>
          <cell r="J32">
            <v>36</v>
          </cell>
          <cell r="K32">
            <v>0</v>
          </cell>
        </row>
        <row r="33">
          <cell r="B33">
            <v>13.487500000000002</v>
          </cell>
          <cell r="C33">
            <v>18.7</v>
          </cell>
          <cell r="D33">
            <v>10.3</v>
          </cell>
          <cell r="E33">
            <v>78.125</v>
          </cell>
          <cell r="F33">
            <v>95</v>
          </cell>
          <cell r="G33">
            <v>51</v>
          </cell>
          <cell r="H33">
            <v>12.24</v>
          </cell>
          <cell r="I33" t="str">
            <v>NO</v>
          </cell>
          <cell r="J33">
            <v>41.76</v>
          </cell>
          <cell r="K33">
            <v>0.4</v>
          </cell>
        </row>
        <row r="34">
          <cell r="B34">
            <v>14.433333333333337</v>
          </cell>
          <cell r="C34">
            <v>23.1</v>
          </cell>
          <cell r="D34">
            <v>7.4</v>
          </cell>
          <cell r="E34">
            <v>77.208333333333329</v>
          </cell>
          <cell r="F34">
            <v>93</v>
          </cell>
          <cell r="G34">
            <v>58</v>
          </cell>
          <cell r="H34">
            <v>13.32</v>
          </cell>
          <cell r="I34" t="str">
            <v>S</v>
          </cell>
          <cell r="J34">
            <v>29.16</v>
          </cell>
          <cell r="K34">
            <v>0</v>
          </cell>
        </row>
        <row r="35">
          <cell r="B35">
            <v>18.504166666666666</v>
          </cell>
          <cell r="C35">
            <v>25.5</v>
          </cell>
          <cell r="D35">
            <v>14.5</v>
          </cell>
          <cell r="E35">
            <v>71.625</v>
          </cell>
          <cell r="F35">
            <v>87</v>
          </cell>
          <cell r="G35">
            <v>48</v>
          </cell>
          <cell r="H35">
            <v>19.079999999999998</v>
          </cell>
          <cell r="I35" t="str">
            <v>S</v>
          </cell>
          <cell r="J35">
            <v>36.72</v>
          </cell>
          <cell r="K35">
            <v>0</v>
          </cell>
        </row>
        <row r="36">
          <cell r="I36" t="str">
            <v>SE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16.356521739130432</v>
          </cell>
          <cell r="C5">
            <v>21.2</v>
          </cell>
          <cell r="D5">
            <v>13</v>
          </cell>
          <cell r="E5">
            <v>65.130434782608702</v>
          </cell>
          <cell r="F5">
            <v>94</v>
          </cell>
          <cell r="G5">
            <v>40</v>
          </cell>
          <cell r="H5">
            <v>17.28</v>
          </cell>
          <cell r="I5" t="str">
            <v>SO</v>
          </cell>
          <cell r="J5">
            <v>40.32</v>
          </cell>
          <cell r="K5">
            <v>1</v>
          </cell>
        </row>
        <row r="6">
          <cell r="B6">
            <v>12.549999999999997</v>
          </cell>
          <cell r="C6">
            <v>19</v>
          </cell>
          <cell r="D6">
            <v>7.3</v>
          </cell>
          <cell r="E6">
            <v>71.916666666666671</v>
          </cell>
          <cell r="F6">
            <v>89</v>
          </cell>
          <cell r="G6">
            <v>45</v>
          </cell>
          <cell r="H6">
            <v>14.4</v>
          </cell>
          <cell r="I6" t="str">
            <v>S</v>
          </cell>
          <cell r="J6">
            <v>26.28</v>
          </cell>
          <cell r="K6">
            <v>0</v>
          </cell>
        </row>
        <row r="7">
          <cell r="B7">
            <v>13.420833333333336</v>
          </cell>
          <cell r="C7">
            <v>21</v>
          </cell>
          <cell r="D7">
            <v>8</v>
          </cell>
          <cell r="E7">
            <v>67.333333333333329</v>
          </cell>
          <cell r="F7">
            <v>88</v>
          </cell>
          <cell r="G7">
            <v>29</v>
          </cell>
          <cell r="H7">
            <v>15.120000000000001</v>
          </cell>
          <cell r="I7" t="str">
            <v>S</v>
          </cell>
          <cell r="J7">
            <v>24.48</v>
          </cell>
          <cell r="K7">
            <v>0</v>
          </cell>
        </row>
        <row r="8">
          <cell r="B8">
            <v>17.666666666666664</v>
          </cell>
          <cell r="C8">
            <v>26.9</v>
          </cell>
          <cell r="D8">
            <v>11.3</v>
          </cell>
          <cell r="E8">
            <v>56.208333333333336</v>
          </cell>
          <cell r="F8">
            <v>72</v>
          </cell>
          <cell r="G8">
            <v>35</v>
          </cell>
          <cell r="H8">
            <v>15.120000000000001</v>
          </cell>
          <cell r="I8" t="str">
            <v>L</v>
          </cell>
          <cell r="J8">
            <v>28.8</v>
          </cell>
          <cell r="K8">
            <v>0</v>
          </cell>
        </row>
        <row r="9">
          <cell r="B9">
            <v>21.116666666666664</v>
          </cell>
          <cell r="C9">
            <v>28.7</v>
          </cell>
          <cell r="D9">
            <v>16.899999999999999</v>
          </cell>
          <cell r="E9">
            <v>62.333333333333336</v>
          </cell>
          <cell r="F9">
            <v>74</v>
          </cell>
          <cell r="G9">
            <v>38</v>
          </cell>
          <cell r="H9">
            <v>15.48</v>
          </cell>
          <cell r="I9" t="str">
            <v>L</v>
          </cell>
          <cell r="J9">
            <v>29.52</v>
          </cell>
          <cell r="K9">
            <v>0</v>
          </cell>
        </row>
        <row r="10">
          <cell r="B10">
            <v>23.637499999999999</v>
          </cell>
          <cell r="C10">
            <v>28</v>
          </cell>
          <cell r="D10">
            <v>20.3</v>
          </cell>
          <cell r="E10">
            <v>63.583333333333336</v>
          </cell>
          <cell r="F10">
            <v>81</v>
          </cell>
          <cell r="G10">
            <v>49</v>
          </cell>
          <cell r="H10">
            <v>9.3600000000000012</v>
          </cell>
          <cell r="I10" t="str">
            <v>NE</v>
          </cell>
          <cell r="J10">
            <v>17.28</v>
          </cell>
          <cell r="K10">
            <v>0.2</v>
          </cell>
        </row>
        <row r="11">
          <cell r="B11">
            <v>23.95</v>
          </cell>
          <cell r="C11">
            <v>31.8</v>
          </cell>
          <cell r="D11">
            <v>18.2</v>
          </cell>
          <cell r="E11">
            <v>62.375</v>
          </cell>
          <cell r="F11">
            <v>83</v>
          </cell>
          <cell r="G11">
            <v>32</v>
          </cell>
          <cell r="H11">
            <v>25.2</v>
          </cell>
          <cell r="I11" t="str">
            <v>N</v>
          </cell>
          <cell r="J11">
            <v>48.24</v>
          </cell>
          <cell r="K11">
            <v>0</v>
          </cell>
        </row>
        <row r="12">
          <cell r="B12">
            <v>17.283333333333339</v>
          </cell>
          <cell r="C12">
            <v>24.8</v>
          </cell>
          <cell r="D12">
            <v>13</v>
          </cell>
          <cell r="E12">
            <v>80.125</v>
          </cell>
          <cell r="F12">
            <v>94</v>
          </cell>
          <cell r="G12">
            <v>57</v>
          </cell>
          <cell r="H12">
            <v>16.2</v>
          </cell>
          <cell r="I12" t="str">
            <v>SO</v>
          </cell>
          <cell r="J12">
            <v>35.64</v>
          </cell>
          <cell r="K12">
            <v>1.4</v>
          </cell>
        </row>
        <row r="13">
          <cell r="B13">
            <v>14.347619047619048</v>
          </cell>
          <cell r="C13">
            <v>19.2</v>
          </cell>
          <cell r="D13">
            <v>11.4</v>
          </cell>
          <cell r="E13">
            <v>73.523809523809518</v>
          </cell>
          <cell r="F13">
            <v>91</v>
          </cell>
          <cell r="G13">
            <v>44</v>
          </cell>
          <cell r="H13">
            <v>12.96</v>
          </cell>
          <cell r="I13" t="str">
            <v>S</v>
          </cell>
          <cell r="J13">
            <v>25.2</v>
          </cell>
          <cell r="K13">
            <v>0</v>
          </cell>
        </row>
        <row r="14">
          <cell r="B14">
            <v>17.337500000000002</v>
          </cell>
          <cell r="C14">
            <v>27.7</v>
          </cell>
          <cell r="D14">
            <v>10.199999999999999</v>
          </cell>
          <cell r="E14">
            <v>64.875</v>
          </cell>
          <cell r="F14">
            <v>86</v>
          </cell>
          <cell r="G14">
            <v>40</v>
          </cell>
          <cell r="H14">
            <v>14.76</v>
          </cell>
          <cell r="I14" t="str">
            <v>S</v>
          </cell>
          <cell r="J14">
            <v>28.8</v>
          </cell>
          <cell r="K14">
            <v>0</v>
          </cell>
        </row>
        <row r="15">
          <cell r="B15">
            <v>22.454166666666669</v>
          </cell>
          <cell r="C15">
            <v>31</v>
          </cell>
          <cell r="D15">
            <v>16.8</v>
          </cell>
          <cell r="E15">
            <v>64.125</v>
          </cell>
          <cell r="F15">
            <v>86</v>
          </cell>
          <cell r="G15">
            <v>33</v>
          </cell>
          <cell r="H15">
            <v>20.52</v>
          </cell>
          <cell r="I15" t="str">
            <v>L</v>
          </cell>
          <cell r="J15">
            <v>34.200000000000003</v>
          </cell>
          <cell r="K15">
            <v>0</v>
          </cell>
        </row>
        <row r="16">
          <cell r="B16">
            <v>23.391666666666669</v>
          </cell>
          <cell r="C16">
            <v>31.4</v>
          </cell>
          <cell r="D16">
            <v>15.3</v>
          </cell>
          <cell r="E16">
            <v>57.666666666666664</v>
          </cell>
          <cell r="F16">
            <v>85</v>
          </cell>
          <cell r="G16">
            <v>33</v>
          </cell>
          <cell r="H16">
            <v>20.16</v>
          </cell>
          <cell r="I16" t="str">
            <v>NO</v>
          </cell>
          <cell r="J16">
            <v>37.080000000000005</v>
          </cell>
          <cell r="K16">
            <v>0</v>
          </cell>
        </row>
        <row r="17">
          <cell r="B17">
            <v>24.533333333333331</v>
          </cell>
          <cell r="C17">
            <v>31.4</v>
          </cell>
          <cell r="D17">
            <v>17.3</v>
          </cell>
          <cell r="E17">
            <v>60.375</v>
          </cell>
          <cell r="F17">
            <v>85</v>
          </cell>
          <cell r="G17">
            <v>40</v>
          </cell>
          <cell r="H17">
            <v>19.440000000000001</v>
          </cell>
          <cell r="I17" t="str">
            <v>O</v>
          </cell>
          <cell r="J17">
            <v>34.92</v>
          </cell>
          <cell r="K17">
            <v>0</v>
          </cell>
        </row>
        <row r="18">
          <cell r="B18">
            <v>23.25</v>
          </cell>
          <cell r="C18">
            <v>28.4</v>
          </cell>
          <cell r="D18">
            <v>18.7</v>
          </cell>
          <cell r="E18">
            <v>70.583333333333329</v>
          </cell>
          <cell r="F18">
            <v>94</v>
          </cell>
          <cell r="G18">
            <v>43</v>
          </cell>
          <cell r="H18">
            <v>18</v>
          </cell>
          <cell r="I18" t="str">
            <v>S</v>
          </cell>
          <cell r="J18">
            <v>30.96</v>
          </cell>
          <cell r="K18">
            <v>0.2</v>
          </cell>
        </row>
        <row r="19">
          <cell r="B19">
            <v>21.533333333333335</v>
          </cell>
          <cell r="C19">
            <v>29</v>
          </cell>
          <cell r="D19">
            <v>15.6</v>
          </cell>
          <cell r="E19">
            <v>66.458333333333329</v>
          </cell>
          <cell r="F19">
            <v>76</v>
          </cell>
          <cell r="G19">
            <v>50</v>
          </cell>
          <cell r="H19">
            <v>14.04</v>
          </cell>
          <cell r="I19" t="str">
            <v>S</v>
          </cell>
          <cell r="J19">
            <v>27</v>
          </cell>
          <cell r="K19">
            <v>0</v>
          </cell>
        </row>
        <row r="20">
          <cell r="B20">
            <v>20.939130434782609</v>
          </cell>
          <cell r="C20">
            <v>28.1</v>
          </cell>
          <cell r="D20">
            <v>16.2</v>
          </cell>
          <cell r="E20">
            <v>68.130434782608702</v>
          </cell>
          <cell r="F20">
            <v>83</v>
          </cell>
          <cell r="G20">
            <v>43</v>
          </cell>
          <cell r="H20">
            <v>13.32</v>
          </cell>
          <cell r="I20" t="str">
            <v>L</v>
          </cell>
          <cell r="J20">
            <v>28.44</v>
          </cell>
          <cell r="K20">
            <v>0</v>
          </cell>
        </row>
        <row r="21">
          <cell r="B21">
            <v>23.291666666666671</v>
          </cell>
          <cell r="C21">
            <v>31.8</v>
          </cell>
          <cell r="D21">
            <v>17.100000000000001</v>
          </cell>
          <cell r="E21">
            <v>58.166666666666664</v>
          </cell>
          <cell r="F21">
            <v>85</v>
          </cell>
          <cell r="G21">
            <v>24</v>
          </cell>
          <cell r="H21">
            <v>18.720000000000002</v>
          </cell>
          <cell r="I21" t="str">
            <v>L</v>
          </cell>
          <cell r="J21">
            <v>32.76</v>
          </cell>
          <cell r="K21">
            <v>0</v>
          </cell>
        </row>
        <row r="22">
          <cell r="B22">
            <v>23.462500000000002</v>
          </cell>
          <cell r="C22">
            <v>30.9</v>
          </cell>
          <cell r="D22">
            <v>17.5</v>
          </cell>
          <cell r="E22">
            <v>49.208333333333336</v>
          </cell>
          <cell r="F22">
            <v>69</v>
          </cell>
          <cell r="G22">
            <v>25</v>
          </cell>
          <cell r="H22">
            <v>20.52</v>
          </cell>
          <cell r="I22" t="str">
            <v>NE</v>
          </cell>
          <cell r="J22">
            <v>45.36</v>
          </cell>
          <cell r="K22">
            <v>0</v>
          </cell>
        </row>
        <row r="23">
          <cell r="B23">
            <v>22.779166666666665</v>
          </cell>
          <cell r="C23">
            <v>30.2</v>
          </cell>
          <cell r="D23">
            <v>16.2</v>
          </cell>
          <cell r="E23">
            <v>46.75</v>
          </cell>
          <cell r="F23">
            <v>64</v>
          </cell>
          <cell r="G23">
            <v>26</v>
          </cell>
          <cell r="H23">
            <v>19.079999999999998</v>
          </cell>
          <cell r="I23" t="str">
            <v>NE</v>
          </cell>
          <cell r="J23">
            <v>40.680000000000007</v>
          </cell>
          <cell r="K23">
            <v>0</v>
          </cell>
        </row>
        <row r="24">
          <cell r="B24">
            <v>22.291666666666661</v>
          </cell>
          <cell r="C24">
            <v>30.3</v>
          </cell>
          <cell r="D24">
            <v>15.8</v>
          </cell>
          <cell r="E24">
            <v>49.583333333333336</v>
          </cell>
          <cell r="F24">
            <v>68</v>
          </cell>
          <cell r="G24">
            <v>27</v>
          </cell>
          <cell r="H24">
            <v>17.64</v>
          </cell>
          <cell r="I24" t="str">
            <v>L</v>
          </cell>
          <cell r="J24">
            <v>33.119999999999997</v>
          </cell>
          <cell r="K24">
            <v>0</v>
          </cell>
        </row>
        <row r="25">
          <cell r="B25">
            <v>22.783333333333331</v>
          </cell>
          <cell r="C25">
            <v>30.6</v>
          </cell>
          <cell r="D25">
            <v>16.600000000000001</v>
          </cell>
          <cell r="E25">
            <v>49.5</v>
          </cell>
          <cell r="F25">
            <v>70</v>
          </cell>
          <cell r="G25">
            <v>27</v>
          </cell>
          <cell r="H25">
            <v>18</v>
          </cell>
          <cell r="I25" t="str">
            <v>L</v>
          </cell>
          <cell r="J25">
            <v>33.840000000000003</v>
          </cell>
          <cell r="K25">
            <v>0</v>
          </cell>
        </row>
        <row r="26">
          <cell r="B26">
            <v>23.404166666666665</v>
          </cell>
          <cell r="C26">
            <v>31.2</v>
          </cell>
          <cell r="D26">
            <v>17.7</v>
          </cell>
          <cell r="E26">
            <v>46.583333333333336</v>
          </cell>
          <cell r="F26">
            <v>67</v>
          </cell>
          <cell r="G26">
            <v>21</v>
          </cell>
          <cell r="H26">
            <v>12.6</v>
          </cell>
          <cell r="I26" t="str">
            <v>NE</v>
          </cell>
          <cell r="J26">
            <v>26.28</v>
          </cell>
          <cell r="K26">
            <v>0</v>
          </cell>
        </row>
        <row r="27">
          <cell r="B27">
            <v>24.864999999999995</v>
          </cell>
          <cell r="C27">
            <v>31.6</v>
          </cell>
          <cell r="D27">
            <v>17.2</v>
          </cell>
          <cell r="E27">
            <v>41.1</v>
          </cell>
          <cell r="F27">
            <v>65</v>
          </cell>
          <cell r="G27">
            <v>22</v>
          </cell>
          <cell r="H27">
            <v>15.840000000000002</v>
          </cell>
          <cell r="I27" t="str">
            <v>NE</v>
          </cell>
          <cell r="J27">
            <v>29.52</v>
          </cell>
          <cell r="K27">
            <v>0</v>
          </cell>
        </row>
        <row r="28">
          <cell r="B28">
            <v>25.088235294117652</v>
          </cell>
          <cell r="C28">
            <v>31.8</v>
          </cell>
          <cell r="D28">
            <v>17</v>
          </cell>
          <cell r="E28">
            <v>41.117647058823529</v>
          </cell>
          <cell r="F28">
            <v>67</v>
          </cell>
          <cell r="G28">
            <v>23</v>
          </cell>
          <cell r="H28">
            <v>18</v>
          </cell>
          <cell r="I28" t="str">
            <v>N</v>
          </cell>
          <cell r="J28">
            <v>34.92</v>
          </cell>
          <cell r="K28">
            <v>0</v>
          </cell>
        </row>
        <row r="29">
          <cell r="B29">
            <v>16.84</v>
          </cell>
          <cell r="C29">
            <v>25.4</v>
          </cell>
          <cell r="D29">
            <v>11.6</v>
          </cell>
          <cell r="E29">
            <v>64.900000000000006</v>
          </cell>
          <cell r="F29">
            <v>88</v>
          </cell>
          <cell r="G29">
            <v>39</v>
          </cell>
          <cell r="H29">
            <v>19.8</v>
          </cell>
          <cell r="I29" t="str">
            <v>S</v>
          </cell>
          <cell r="J29">
            <v>43.56</v>
          </cell>
          <cell r="K29">
            <v>0</v>
          </cell>
        </row>
        <row r="30">
          <cell r="B30">
            <v>20.76923076923077</v>
          </cell>
          <cell r="C30">
            <v>27.7</v>
          </cell>
          <cell r="D30">
            <v>10.8</v>
          </cell>
          <cell r="E30">
            <v>55.153846153846153</v>
          </cell>
          <cell r="F30">
            <v>82</v>
          </cell>
          <cell r="G30">
            <v>37</v>
          </cell>
          <cell r="H30">
            <v>6.84</v>
          </cell>
          <cell r="I30" t="str">
            <v>SE</v>
          </cell>
          <cell r="J30">
            <v>18.720000000000002</v>
          </cell>
          <cell r="K30">
            <v>0</v>
          </cell>
        </row>
        <row r="31">
          <cell r="B31">
            <v>26.150000000000002</v>
          </cell>
          <cell r="C31">
            <v>30.4</v>
          </cell>
          <cell r="D31">
            <v>18.2</v>
          </cell>
          <cell r="E31">
            <v>45.75</v>
          </cell>
          <cell r="F31">
            <v>82</v>
          </cell>
          <cell r="G31">
            <v>29</v>
          </cell>
          <cell r="H31">
            <v>16.559999999999999</v>
          </cell>
          <cell r="I31" t="str">
            <v>NE</v>
          </cell>
          <cell r="J31">
            <v>32.04</v>
          </cell>
          <cell r="K31">
            <v>0</v>
          </cell>
        </row>
        <row r="32">
          <cell r="B32">
            <v>25.946153846153848</v>
          </cell>
          <cell r="C32">
            <v>31.8</v>
          </cell>
          <cell r="D32">
            <v>16.3</v>
          </cell>
          <cell r="E32">
            <v>45.307692307692307</v>
          </cell>
          <cell r="F32">
            <v>74</v>
          </cell>
          <cell r="G32">
            <v>30</v>
          </cell>
          <cell r="H32">
            <v>20.88</v>
          </cell>
          <cell r="I32" t="str">
            <v>N</v>
          </cell>
          <cell r="J32">
            <v>39.6</v>
          </cell>
          <cell r="K32">
            <v>0</v>
          </cell>
        </row>
        <row r="33">
          <cell r="B33">
            <v>13.316666666666668</v>
          </cell>
          <cell r="C33">
            <v>14.2</v>
          </cell>
          <cell r="D33">
            <v>11.9</v>
          </cell>
          <cell r="E33">
            <v>83.833333333333329</v>
          </cell>
          <cell r="F33">
            <v>89</v>
          </cell>
          <cell r="G33">
            <v>78</v>
          </cell>
          <cell r="H33">
            <v>14.4</v>
          </cell>
          <cell r="I33" t="str">
            <v>SO</v>
          </cell>
          <cell r="J33">
            <v>29.52</v>
          </cell>
          <cell r="K33">
            <v>0</v>
          </cell>
        </row>
        <row r="34">
          <cell r="B34">
            <v>20.300000000000004</v>
          </cell>
          <cell r="C34">
            <v>25.1</v>
          </cell>
          <cell r="D34">
            <v>13.8</v>
          </cell>
          <cell r="E34">
            <v>72.5</v>
          </cell>
          <cell r="F34">
            <v>92</v>
          </cell>
          <cell r="G34">
            <v>54</v>
          </cell>
          <cell r="H34">
            <v>10.44</v>
          </cell>
          <cell r="I34" t="str">
            <v>L</v>
          </cell>
          <cell r="J34">
            <v>23.400000000000002</v>
          </cell>
          <cell r="K34">
            <v>0</v>
          </cell>
        </row>
        <row r="35">
          <cell r="B35">
            <v>22.95</v>
          </cell>
          <cell r="C35">
            <v>27.5</v>
          </cell>
          <cell r="D35">
            <v>15.5</v>
          </cell>
          <cell r="E35">
            <v>55.5</v>
          </cell>
          <cell r="F35">
            <v>80</v>
          </cell>
          <cell r="G35">
            <v>40</v>
          </cell>
          <cell r="H35">
            <v>14.04</v>
          </cell>
          <cell r="I35" t="str">
            <v>L</v>
          </cell>
          <cell r="J35">
            <v>31.680000000000003</v>
          </cell>
          <cell r="K35">
            <v>0</v>
          </cell>
        </row>
        <row r="36">
          <cell r="I36" t="str">
            <v>L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17.883333333333336</v>
          </cell>
          <cell r="C5">
            <v>24</v>
          </cell>
          <cell r="D5">
            <v>14.6</v>
          </cell>
          <cell r="E5">
            <v>52.416666666666664</v>
          </cell>
          <cell r="F5">
            <v>69</v>
          </cell>
          <cell r="G5">
            <v>31</v>
          </cell>
          <cell r="H5">
            <v>9.3600000000000012</v>
          </cell>
          <cell r="I5" t="str">
            <v>S</v>
          </cell>
          <cell r="J5">
            <v>45</v>
          </cell>
          <cell r="K5">
            <v>0</v>
          </cell>
        </row>
        <row r="6">
          <cell r="B6">
            <v>13.679166666666665</v>
          </cell>
          <cell r="C6">
            <v>21.6</v>
          </cell>
          <cell r="D6">
            <v>8</v>
          </cell>
          <cell r="E6">
            <v>62.791666666666664</v>
          </cell>
          <cell r="F6">
            <v>78</v>
          </cell>
          <cell r="G6">
            <v>40</v>
          </cell>
          <cell r="H6">
            <v>6.48</v>
          </cell>
          <cell r="I6" t="str">
            <v>SE</v>
          </cell>
          <cell r="J6">
            <v>19.8</v>
          </cell>
          <cell r="K6">
            <v>0</v>
          </cell>
        </row>
        <row r="7">
          <cell r="B7">
            <v>14.795833333333334</v>
          </cell>
          <cell r="C7">
            <v>23.2</v>
          </cell>
          <cell r="D7">
            <v>7.2</v>
          </cell>
          <cell r="E7">
            <v>64.75</v>
          </cell>
          <cell r="F7">
            <v>82</v>
          </cell>
          <cell r="G7">
            <v>45</v>
          </cell>
          <cell r="H7">
            <v>8.2799999999999994</v>
          </cell>
          <cell r="I7" t="str">
            <v>L</v>
          </cell>
          <cell r="J7">
            <v>18.36</v>
          </cell>
          <cell r="K7">
            <v>0</v>
          </cell>
        </row>
        <row r="8">
          <cell r="B8">
            <v>18.104166666666664</v>
          </cell>
          <cell r="C8">
            <v>28.1</v>
          </cell>
          <cell r="D8">
            <v>11.1</v>
          </cell>
          <cell r="E8">
            <v>62.625</v>
          </cell>
          <cell r="F8">
            <v>80</v>
          </cell>
          <cell r="G8">
            <v>42</v>
          </cell>
          <cell r="H8">
            <v>13.32</v>
          </cell>
          <cell r="I8" t="str">
            <v>NE</v>
          </cell>
          <cell r="J8">
            <v>27</v>
          </cell>
          <cell r="K8">
            <v>0</v>
          </cell>
        </row>
        <row r="9">
          <cell r="B9">
            <v>22.670833333333331</v>
          </cell>
          <cell r="C9">
            <v>29.6</v>
          </cell>
          <cell r="D9">
            <v>16.8</v>
          </cell>
          <cell r="E9">
            <v>62.75</v>
          </cell>
          <cell r="F9">
            <v>80</v>
          </cell>
          <cell r="G9">
            <v>45</v>
          </cell>
          <cell r="H9">
            <v>12.96</v>
          </cell>
          <cell r="I9" t="str">
            <v>N</v>
          </cell>
          <cell r="J9">
            <v>34.56</v>
          </cell>
          <cell r="K9">
            <v>0</v>
          </cell>
        </row>
        <row r="10">
          <cell r="B10">
            <v>24.074999999999999</v>
          </cell>
          <cell r="C10">
            <v>29.4</v>
          </cell>
          <cell r="D10">
            <v>20.5</v>
          </cell>
          <cell r="E10">
            <v>72.208333333333329</v>
          </cell>
          <cell r="F10">
            <v>82</v>
          </cell>
          <cell r="G10">
            <v>55</v>
          </cell>
          <cell r="H10">
            <v>6.48</v>
          </cell>
          <cell r="I10" t="str">
            <v>SE</v>
          </cell>
          <cell r="J10">
            <v>27</v>
          </cell>
          <cell r="K10">
            <v>0</v>
          </cell>
        </row>
        <row r="11">
          <cell r="B11">
            <v>23.525000000000002</v>
          </cell>
          <cell r="C11">
            <v>30.6</v>
          </cell>
          <cell r="D11">
            <v>18.600000000000001</v>
          </cell>
          <cell r="E11">
            <v>75</v>
          </cell>
          <cell r="F11">
            <v>89</v>
          </cell>
          <cell r="G11">
            <v>50</v>
          </cell>
          <cell r="H11">
            <v>17.28</v>
          </cell>
          <cell r="I11" t="str">
            <v>SE</v>
          </cell>
          <cell r="J11">
            <v>40.32</v>
          </cell>
          <cell r="K11">
            <v>0</v>
          </cell>
        </row>
        <row r="12">
          <cell r="B12">
            <v>15.000000000000002</v>
          </cell>
          <cell r="C12">
            <v>21.4</v>
          </cell>
          <cell r="D12">
            <v>12.9</v>
          </cell>
          <cell r="E12">
            <v>78.916666666666671</v>
          </cell>
          <cell r="F12">
            <v>84</v>
          </cell>
          <cell r="G12">
            <v>60</v>
          </cell>
          <cell r="H12">
            <v>12.6</v>
          </cell>
          <cell r="I12" t="str">
            <v>SO</v>
          </cell>
          <cell r="J12">
            <v>34.92</v>
          </cell>
          <cell r="K12">
            <v>0</v>
          </cell>
        </row>
        <row r="13">
          <cell r="B13">
            <v>13.575000000000001</v>
          </cell>
          <cell r="C13">
            <v>16.600000000000001</v>
          </cell>
          <cell r="D13">
            <v>11.8</v>
          </cell>
          <cell r="E13">
            <v>80.75</v>
          </cell>
          <cell r="F13">
            <v>83</v>
          </cell>
          <cell r="G13">
            <v>74</v>
          </cell>
          <cell r="H13">
            <v>6.84</v>
          </cell>
          <cell r="I13" t="str">
            <v>S</v>
          </cell>
          <cell r="J13">
            <v>22.32</v>
          </cell>
          <cell r="K13">
            <v>0</v>
          </cell>
        </row>
        <row r="14">
          <cell r="B14">
            <v>17.324999999999999</v>
          </cell>
          <cell r="C14">
            <v>27.6</v>
          </cell>
          <cell r="D14">
            <v>10.3</v>
          </cell>
          <cell r="E14">
            <v>76.583333333333329</v>
          </cell>
          <cell r="F14">
            <v>88</v>
          </cell>
          <cell r="G14">
            <v>56</v>
          </cell>
          <cell r="H14">
            <v>14.4</v>
          </cell>
          <cell r="I14" t="str">
            <v>S</v>
          </cell>
          <cell r="J14">
            <v>31.680000000000003</v>
          </cell>
          <cell r="K14">
            <v>0</v>
          </cell>
        </row>
        <row r="15">
          <cell r="B15">
            <v>22.220833333333335</v>
          </cell>
          <cell r="C15">
            <v>29.7</v>
          </cell>
          <cell r="D15">
            <v>15.4</v>
          </cell>
          <cell r="E15">
            <v>68.416666666666671</v>
          </cell>
          <cell r="F15">
            <v>86</v>
          </cell>
          <cell r="G15">
            <v>45</v>
          </cell>
          <cell r="H15">
            <v>16.2</v>
          </cell>
          <cell r="I15" t="str">
            <v>N</v>
          </cell>
          <cell r="J15">
            <v>37.800000000000004</v>
          </cell>
          <cell r="K15">
            <v>0</v>
          </cell>
        </row>
        <row r="16">
          <cell r="B16">
            <v>23.0625</v>
          </cell>
          <cell r="C16">
            <v>31.1</v>
          </cell>
          <cell r="D16">
            <v>15.6</v>
          </cell>
          <cell r="E16">
            <v>63.166666666666664</v>
          </cell>
          <cell r="F16">
            <v>81</v>
          </cell>
          <cell r="G16">
            <v>44</v>
          </cell>
          <cell r="H16">
            <v>7.5600000000000005</v>
          </cell>
          <cell r="I16" t="str">
            <v>N</v>
          </cell>
          <cell r="J16">
            <v>20.88</v>
          </cell>
          <cell r="K16">
            <v>0</v>
          </cell>
        </row>
        <row r="17">
          <cell r="B17">
            <v>24.941666666666674</v>
          </cell>
          <cell r="C17">
            <v>31.9</v>
          </cell>
          <cell r="D17">
            <v>18.2</v>
          </cell>
          <cell r="E17">
            <v>61.791666666666664</v>
          </cell>
          <cell r="F17">
            <v>79</v>
          </cell>
          <cell r="G17">
            <v>40</v>
          </cell>
          <cell r="H17">
            <v>9.3600000000000012</v>
          </cell>
          <cell r="I17" t="str">
            <v>N</v>
          </cell>
          <cell r="J17">
            <v>24.840000000000003</v>
          </cell>
          <cell r="K17">
            <v>0</v>
          </cell>
        </row>
        <row r="18">
          <cell r="B18">
            <v>23.793333333333329</v>
          </cell>
          <cell r="C18">
            <v>27</v>
          </cell>
          <cell r="D18">
            <v>19.899999999999999</v>
          </cell>
          <cell r="E18">
            <v>73.666666666666671</v>
          </cell>
          <cell r="F18">
            <v>84</v>
          </cell>
          <cell r="G18">
            <v>55</v>
          </cell>
          <cell r="H18">
            <v>8.64</v>
          </cell>
          <cell r="I18" t="str">
            <v>S</v>
          </cell>
          <cell r="J18">
            <v>26.64</v>
          </cell>
          <cell r="K18">
            <v>0</v>
          </cell>
        </row>
        <row r="19">
          <cell r="B19">
            <v>24.427777777777777</v>
          </cell>
          <cell r="C19">
            <v>31.4</v>
          </cell>
          <cell r="D19">
            <v>15.6</v>
          </cell>
          <cell r="E19">
            <v>65.444444444444443</v>
          </cell>
          <cell r="F19">
            <v>84</v>
          </cell>
          <cell r="G19">
            <v>46</v>
          </cell>
          <cell r="H19">
            <v>9</v>
          </cell>
          <cell r="I19" t="str">
            <v>NE</v>
          </cell>
          <cell r="J19">
            <v>20.88</v>
          </cell>
          <cell r="K19">
            <v>0</v>
          </cell>
        </row>
        <row r="20">
          <cell r="B20">
            <v>26.978571428571424</v>
          </cell>
          <cell r="C20">
            <v>31.3</v>
          </cell>
          <cell r="D20">
            <v>20</v>
          </cell>
          <cell r="E20">
            <v>54.785714285714285</v>
          </cell>
          <cell r="F20">
            <v>78</v>
          </cell>
          <cell r="G20">
            <v>40</v>
          </cell>
          <cell r="H20">
            <v>12.96</v>
          </cell>
          <cell r="I20" t="str">
            <v>N</v>
          </cell>
          <cell r="J20">
            <v>22.68</v>
          </cell>
          <cell r="K20">
            <v>0</v>
          </cell>
        </row>
        <row r="21">
          <cell r="B21">
            <v>25.544444444444448</v>
          </cell>
          <cell r="C21">
            <v>32.5</v>
          </cell>
          <cell r="D21">
            <v>15.9</v>
          </cell>
          <cell r="E21">
            <v>55.888888888888886</v>
          </cell>
          <cell r="F21">
            <v>83</v>
          </cell>
          <cell r="G21">
            <v>31</v>
          </cell>
          <cell r="H21">
            <v>10.08</v>
          </cell>
          <cell r="I21" t="str">
            <v>N</v>
          </cell>
          <cell r="J21">
            <v>20.16</v>
          </cell>
          <cell r="K21">
            <v>0</v>
          </cell>
        </row>
        <row r="22">
          <cell r="B22">
            <v>26.957142857142856</v>
          </cell>
          <cell r="C22">
            <v>31.9</v>
          </cell>
          <cell r="D22">
            <v>15.2</v>
          </cell>
          <cell r="E22">
            <v>42.142857142857146</v>
          </cell>
          <cell r="F22">
            <v>80</v>
          </cell>
          <cell r="G22">
            <v>27</v>
          </cell>
          <cell r="H22">
            <v>19.079999999999998</v>
          </cell>
          <cell r="I22" t="str">
            <v>N</v>
          </cell>
          <cell r="J22">
            <v>38.519999999999996</v>
          </cell>
          <cell r="K22">
            <v>0</v>
          </cell>
        </row>
        <row r="23">
          <cell r="B23">
            <v>27.357142857142858</v>
          </cell>
          <cell r="C23">
            <v>31.4</v>
          </cell>
          <cell r="D23">
            <v>20.5</v>
          </cell>
          <cell r="E23">
            <v>37.071428571428569</v>
          </cell>
          <cell r="F23">
            <v>52</v>
          </cell>
          <cell r="G23">
            <v>28</v>
          </cell>
          <cell r="H23">
            <v>15.48</v>
          </cell>
          <cell r="I23" t="str">
            <v>N</v>
          </cell>
          <cell r="J23">
            <v>32.04</v>
          </cell>
          <cell r="K23">
            <v>0</v>
          </cell>
        </row>
        <row r="24">
          <cell r="B24">
            <v>25.9</v>
          </cell>
          <cell r="C24">
            <v>31.1</v>
          </cell>
          <cell r="D24">
            <v>14.6</v>
          </cell>
          <cell r="E24">
            <v>42.6</v>
          </cell>
          <cell r="F24">
            <v>70</v>
          </cell>
          <cell r="G24">
            <v>28</v>
          </cell>
          <cell r="H24">
            <v>12.96</v>
          </cell>
          <cell r="I24" t="str">
            <v>N</v>
          </cell>
          <cell r="J24">
            <v>27.36</v>
          </cell>
          <cell r="K24">
            <v>0</v>
          </cell>
        </row>
        <row r="25">
          <cell r="B25">
            <v>25.740000000000002</v>
          </cell>
          <cell r="C25">
            <v>31</v>
          </cell>
          <cell r="D25">
            <v>14.5</v>
          </cell>
          <cell r="E25">
            <v>46.4</v>
          </cell>
          <cell r="F25">
            <v>77</v>
          </cell>
          <cell r="G25">
            <v>29</v>
          </cell>
          <cell r="H25">
            <v>12.96</v>
          </cell>
          <cell r="I25" t="str">
            <v>N</v>
          </cell>
          <cell r="J25">
            <v>28.08</v>
          </cell>
          <cell r="K25">
            <v>0</v>
          </cell>
        </row>
        <row r="26">
          <cell r="B26">
            <v>26.092857142857145</v>
          </cell>
          <cell r="C26">
            <v>31.4</v>
          </cell>
          <cell r="D26">
            <v>13.8</v>
          </cell>
          <cell r="E26">
            <v>44.571428571428569</v>
          </cell>
          <cell r="F26">
            <v>79</v>
          </cell>
          <cell r="G26">
            <v>27</v>
          </cell>
          <cell r="H26">
            <v>15.48</v>
          </cell>
          <cell r="I26" t="str">
            <v>N</v>
          </cell>
          <cell r="J26">
            <v>31.319999999999997</v>
          </cell>
          <cell r="K26">
            <v>0</v>
          </cell>
        </row>
        <row r="27">
          <cell r="B27">
            <v>26.723076923076921</v>
          </cell>
          <cell r="C27">
            <v>32.6</v>
          </cell>
          <cell r="D27">
            <v>12.6</v>
          </cell>
          <cell r="E27">
            <v>42.53846153846154</v>
          </cell>
          <cell r="F27">
            <v>79</v>
          </cell>
          <cell r="G27">
            <v>24</v>
          </cell>
          <cell r="H27">
            <v>15.840000000000002</v>
          </cell>
          <cell r="I27" t="str">
            <v>N</v>
          </cell>
          <cell r="J27">
            <v>34.200000000000003</v>
          </cell>
          <cell r="K27">
            <v>0</v>
          </cell>
        </row>
        <row r="28">
          <cell r="B28">
            <v>26.26923076923077</v>
          </cell>
          <cell r="C28">
            <v>31.4</v>
          </cell>
          <cell r="D28">
            <v>14.7</v>
          </cell>
          <cell r="E28">
            <v>46.307692307692307</v>
          </cell>
          <cell r="F28">
            <v>74</v>
          </cell>
          <cell r="G28">
            <v>31</v>
          </cell>
          <cell r="H28">
            <v>18.36</v>
          </cell>
          <cell r="I28" t="str">
            <v>N</v>
          </cell>
          <cell r="J28">
            <v>42.12</v>
          </cell>
          <cell r="K28">
            <v>0</v>
          </cell>
        </row>
        <row r="29">
          <cell r="B29">
            <v>15.576923076923078</v>
          </cell>
          <cell r="C29">
            <v>26.2</v>
          </cell>
          <cell r="D29">
            <v>11.6</v>
          </cell>
          <cell r="E29">
            <v>66.615384615384613</v>
          </cell>
          <cell r="F29">
            <v>73</v>
          </cell>
          <cell r="G29">
            <v>43</v>
          </cell>
          <cell r="H29">
            <v>6.84</v>
          </cell>
          <cell r="I29" t="str">
            <v>S</v>
          </cell>
          <cell r="J29">
            <v>25.56</v>
          </cell>
          <cell r="K29">
            <v>0</v>
          </cell>
        </row>
        <row r="30">
          <cell r="B30">
            <v>18.455000000000002</v>
          </cell>
          <cell r="C30">
            <v>26.7</v>
          </cell>
          <cell r="D30">
            <v>11.5</v>
          </cell>
          <cell r="E30">
            <v>65.2</v>
          </cell>
          <cell r="F30">
            <v>82</v>
          </cell>
          <cell r="G30">
            <v>48</v>
          </cell>
          <cell r="H30">
            <v>6.12</v>
          </cell>
          <cell r="I30" t="str">
            <v>S</v>
          </cell>
          <cell r="J30">
            <v>14.4</v>
          </cell>
          <cell r="K30">
            <v>0</v>
          </cell>
        </row>
        <row r="31">
          <cell r="B31">
            <v>24.800000000000004</v>
          </cell>
          <cell r="C31">
            <v>31</v>
          </cell>
          <cell r="D31">
            <v>16.3</v>
          </cell>
          <cell r="E31">
            <v>55</v>
          </cell>
          <cell r="F31">
            <v>81</v>
          </cell>
          <cell r="G31">
            <v>32</v>
          </cell>
          <cell r="H31">
            <v>16.559999999999999</v>
          </cell>
          <cell r="I31" t="str">
            <v>N</v>
          </cell>
          <cell r="J31">
            <v>37.440000000000005</v>
          </cell>
          <cell r="K31">
            <v>0</v>
          </cell>
        </row>
        <row r="32">
          <cell r="B32">
            <v>24.019999999999996</v>
          </cell>
          <cell r="C32">
            <v>31.4</v>
          </cell>
          <cell r="D32">
            <v>16</v>
          </cell>
          <cell r="E32">
            <v>58.2</v>
          </cell>
          <cell r="F32">
            <v>79</v>
          </cell>
          <cell r="G32">
            <v>38</v>
          </cell>
          <cell r="H32">
            <v>15.120000000000001</v>
          </cell>
          <cell r="I32" t="str">
            <v>NO</v>
          </cell>
          <cell r="J32">
            <v>36.36</v>
          </cell>
          <cell r="K32">
            <v>0</v>
          </cell>
        </row>
        <row r="33">
          <cell r="B33">
            <v>14.35</v>
          </cell>
          <cell r="C33">
            <v>20.7</v>
          </cell>
          <cell r="D33">
            <v>12.2</v>
          </cell>
          <cell r="E33">
            <v>70</v>
          </cell>
          <cell r="F33">
            <v>75</v>
          </cell>
          <cell r="G33">
            <v>53</v>
          </cell>
          <cell r="H33">
            <v>9.3600000000000012</v>
          </cell>
          <cell r="I33" t="str">
            <v>SO</v>
          </cell>
          <cell r="J33">
            <v>27.720000000000002</v>
          </cell>
          <cell r="K33">
            <v>0.2</v>
          </cell>
        </row>
        <row r="34">
          <cell r="B34">
            <v>19.954545454545457</v>
          </cell>
          <cell r="C34">
            <v>24.7</v>
          </cell>
          <cell r="D34">
            <v>12.1</v>
          </cell>
          <cell r="E34">
            <v>66.727272727272734</v>
          </cell>
          <cell r="F34">
            <v>82</v>
          </cell>
          <cell r="G34">
            <v>59</v>
          </cell>
          <cell r="H34">
            <v>6.48</v>
          </cell>
          <cell r="I34" t="str">
            <v>NE</v>
          </cell>
          <cell r="J34">
            <v>12.96</v>
          </cell>
          <cell r="K34">
            <v>0</v>
          </cell>
        </row>
        <row r="35">
          <cell r="B35">
            <v>22.570833333333329</v>
          </cell>
          <cell r="C35">
            <v>30.9</v>
          </cell>
          <cell r="D35">
            <v>17.7</v>
          </cell>
          <cell r="E35">
            <v>63.166666666666664</v>
          </cell>
          <cell r="F35">
            <v>77</v>
          </cell>
          <cell r="G35">
            <v>38</v>
          </cell>
          <cell r="H35">
            <v>9</v>
          </cell>
          <cell r="I35" t="str">
            <v>SE</v>
          </cell>
          <cell r="J35">
            <v>21.6</v>
          </cell>
          <cell r="K35">
            <v>0</v>
          </cell>
        </row>
        <row r="36">
          <cell r="I36" t="str">
            <v>S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14.712499999999999</v>
          </cell>
          <cell r="C5">
            <v>19.100000000000001</v>
          </cell>
          <cell r="D5">
            <v>10.199999999999999</v>
          </cell>
          <cell r="E5">
            <v>66.708333333333329</v>
          </cell>
          <cell r="F5">
            <v>87</v>
          </cell>
          <cell r="G5">
            <v>46</v>
          </cell>
          <cell r="H5">
            <v>16.2</v>
          </cell>
          <cell r="I5" t="str">
            <v>L</v>
          </cell>
          <cell r="J5">
            <v>37.440000000000005</v>
          </cell>
          <cell r="K5">
            <v>0</v>
          </cell>
        </row>
        <row r="6">
          <cell r="B6">
            <v>11.2125</v>
          </cell>
          <cell r="C6">
            <v>17.7</v>
          </cell>
          <cell r="D6">
            <v>5.7</v>
          </cell>
          <cell r="E6">
            <v>77.166666666666671</v>
          </cell>
          <cell r="F6">
            <v>98</v>
          </cell>
          <cell r="G6">
            <v>49</v>
          </cell>
          <cell r="H6">
            <v>13.68</v>
          </cell>
          <cell r="I6" t="str">
            <v>N</v>
          </cell>
          <cell r="J6">
            <v>23.759999999999998</v>
          </cell>
          <cell r="K6">
            <v>0</v>
          </cell>
        </row>
        <row r="7">
          <cell r="B7">
            <v>11.895833333333334</v>
          </cell>
          <cell r="C7">
            <v>20</v>
          </cell>
          <cell r="D7">
            <v>5.3</v>
          </cell>
          <cell r="E7">
            <v>72.75</v>
          </cell>
          <cell r="F7">
            <v>98</v>
          </cell>
          <cell r="G7">
            <v>33</v>
          </cell>
          <cell r="H7">
            <v>7.5600000000000005</v>
          </cell>
          <cell r="I7" t="str">
            <v>N</v>
          </cell>
          <cell r="J7">
            <v>22.68</v>
          </cell>
          <cell r="K7">
            <v>0</v>
          </cell>
        </row>
        <row r="8">
          <cell r="B8">
            <v>16.991666666666667</v>
          </cell>
          <cell r="C8">
            <v>26.1</v>
          </cell>
          <cell r="D8">
            <v>8.8000000000000007</v>
          </cell>
          <cell r="E8">
            <v>61.208333333333336</v>
          </cell>
          <cell r="F8">
            <v>89</v>
          </cell>
          <cell r="G8">
            <v>38</v>
          </cell>
          <cell r="H8">
            <v>15.120000000000001</v>
          </cell>
          <cell r="I8" t="str">
            <v>SO</v>
          </cell>
          <cell r="J8">
            <v>29.52</v>
          </cell>
          <cell r="K8">
            <v>0</v>
          </cell>
        </row>
        <row r="9">
          <cell r="B9">
            <v>20.9375</v>
          </cell>
          <cell r="C9">
            <v>29</v>
          </cell>
          <cell r="D9">
            <v>15.9</v>
          </cell>
          <cell r="E9">
            <v>65.75</v>
          </cell>
          <cell r="F9">
            <v>84</v>
          </cell>
          <cell r="G9">
            <v>41</v>
          </cell>
          <cell r="H9">
            <v>14.04</v>
          </cell>
          <cell r="I9" t="str">
            <v>O</v>
          </cell>
          <cell r="J9">
            <v>27.720000000000002</v>
          </cell>
          <cell r="K9">
            <v>0</v>
          </cell>
        </row>
        <row r="10">
          <cell r="B10">
            <v>22.658333333333335</v>
          </cell>
          <cell r="C10">
            <v>28.7</v>
          </cell>
          <cell r="D10">
            <v>18.3</v>
          </cell>
          <cell r="E10">
            <v>74.833333333333329</v>
          </cell>
          <cell r="F10">
            <v>92</v>
          </cell>
          <cell r="G10">
            <v>56</v>
          </cell>
          <cell r="H10">
            <v>10.08</v>
          </cell>
          <cell r="I10" t="str">
            <v>SO</v>
          </cell>
          <cell r="J10">
            <v>36.36</v>
          </cell>
          <cell r="K10">
            <v>0.4</v>
          </cell>
        </row>
        <row r="11">
          <cell r="B11">
            <v>23.099999999999998</v>
          </cell>
          <cell r="C11">
            <v>30.7</v>
          </cell>
          <cell r="D11">
            <v>17.600000000000001</v>
          </cell>
          <cell r="E11">
            <v>72.833333333333329</v>
          </cell>
          <cell r="F11">
            <v>98</v>
          </cell>
          <cell r="G11">
            <v>38</v>
          </cell>
          <cell r="H11">
            <v>16.559999999999999</v>
          </cell>
          <cell r="I11" t="str">
            <v>SO</v>
          </cell>
          <cell r="J11">
            <v>37.080000000000005</v>
          </cell>
          <cell r="K11">
            <v>0</v>
          </cell>
        </row>
        <row r="12">
          <cell r="B12">
            <v>14.754166666666663</v>
          </cell>
          <cell r="C12">
            <v>25.2</v>
          </cell>
          <cell r="D12">
            <v>11.2</v>
          </cell>
          <cell r="E12">
            <v>89.125</v>
          </cell>
          <cell r="F12">
            <v>98</v>
          </cell>
          <cell r="G12">
            <v>58</v>
          </cell>
          <cell r="H12">
            <v>12.24</v>
          </cell>
          <cell r="I12" t="str">
            <v>L</v>
          </cell>
          <cell r="J12">
            <v>28.44</v>
          </cell>
          <cell r="K12">
            <v>0</v>
          </cell>
        </row>
        <row r="13">
          <cell r="B13">
            <v>13.245833333333332</v>
          </cell>
          <cell r="C13">
            <v>19</v>
          </cell>
          <cell r="D13">
            <v>10.199999999999999</v>
          </cell>
          <cell r="E13">
            <v>78.333333333333329</v>
          </cell>
          <cell r="F13">
            <v>95</v>
          </cell>
          <cell r="G13">
            <v>50</v>
          </cell>
          <cell r="H13">
            <v>8.64</v>
          </cell>
          <cell r="I13" t="str">
            <v>N</v>
          </cell>
          <cell r="J13">
            <v>20.16</v>
          </cell>
          <cell r="K13">
            <v>0</v>
          </cell>
        </row>
        <row r="14">
          <cell r="B14">
            <v>16.133333333333329</v>
          </cell>
          <cell r="C14">
            <v>26</v>
          </cell>
          <cell r="D14">
            <v>8.6</v>
          </cell>
          <cell r="E14">
            <v>73.541666666666671</v>
          </cell>
          <cell r="F14">
            <v>98</v>
          </cell>
          <cell r="G14">
            <v>45</v>
          </cell>
          <cell r="H14">
            <v>14.76</v>
          </cell>
          <cell r="I14" t="str">
            <v>O</v>
          </cell>
          <cell r="J14">
            <v>30.6</v>
          </cell>
          <cell r="K14">
            <v>0</v>
          </cell>
        </row>
        <row r="15">
          <cell r="B15">
            <v>21.154166666666665</v>
          </cell>
          <cell r="C15">
            <v>28.8</v>
          </cell>
          <cell r="D15">
            <v>15</v>
          </cell>
          <cell r="E15">
            <v>71.291666666666671</v>
          </cell>
          <cell r="F15">
            <v>92</v>
          </cell>
          <cell r="G15">
            <v>43</v>
          </cell>
          <cell r="H15">
            <v>14.04</v>
          </cell>
          <cell r="I15" t="str">
            <v>S</v>
          </cell>
          <cell r="J15">
            <v>32.04</v>
          </cell>
          <cell r="K15">
            <v>0</v>
          </cell>
        </row>
        <row r="16">
          <cell r="B16">
            <v>23.637499999999999</v>
          </cell>
          <cell r="C16">
            <v>30.8</v>
          </cell>
          <cell r="D16">
            <v>16.899999999999999</v>
          </cell>
          <cell r="E16">
            <v>60.208333333333336</v>
          </cell>
          <cell r="F16">
            <v>82</v>
          </cell>
          <cell r="G16">
            <v>40</v>
          </cell>
          <cell r="H16">
            <v>14.4</v>
          </cell>
          <cell r="I16" t="str">
            <v>SO</v>
          </cell>
          <cell r="J16">
            <v>33.840000000000003</v>
          </cell>
          <cell r="K16">
            <v>0.2</v>
          </cell>
        </row>
        <row r="17">
          <cell r="B17">
            <v>23.674999999999997</v>
          </cell>
          <cell r="C17">
            <v>30.7</v>
          </cell>
          <cell r="D17">
            <v>17.399999999999999</v>
          </cell>
          <cell r="E17">
            <v>69.333333333333329</v>
          </cell>
          <cell r="F17">
            <v>91</v>
          </cell>
          <cell r="G17">
            <v>46</v>
          </cell>
          <cell r="H17">
            <v>12.96</v>
          </cell>
          <cell r="I17" t="str">
            <v>SO</v>
          </cell>
          <cell r="J17">
            <v>28.08</v>
          </cell>
          <cell r="K17">
            <v>0</v>
          </cell>
        </row>
        <row r="18">
          <cell r="B18">
            <v>21.683333333333337</v>
          </cell>
          <cell r="C18">
            <v>27.3</v>
          </cell>
          <cell r="D18">
            <v>16.5</v>
          </cell>
          <cell r="E18">
            <v>73.583333333333329</v>
          </cell>
          <cell r="F18">
            <v>93</v>
          </cell>
          <cell r="G18">
            <v>43</v>
          </cell>
          <cell r="H18">
            <v>10.44</v>
          </cell>
          <cell r="I18" t="str">
            <v>N</v>
          </cell>
          <cell r="J18">
            <v>23.759999999999998</v>
          </cell>
          <cell r="K18">
            <v>0</v>
          </cell>
        </row>
        <row r="19">
          <cell r="B19">
            <v>19.479166666666664</v>
          </cell>
          <cell r="C19">
            <v>28.1</v>
          </cell>
          <cell r="D19">
            <v>12.2</v>
          </cell>
          <cell r="E19">
            <v>68.125</v>
          </cell>
          <cell r="F19">
            <v>83</v>
          </cell>
          <cell r="G19">
            <v>50</v>
          </cell>
          <cell r="H19">
            <v>11.520000000000001</v>
          </cell>
          <cell r="I19" t="str">
            <v>N</v>
          </cell>
          <cell r="J19">
            <v>23.759999999999998</v>
          </cell>
          <cell r="K19">
            <v>0</v>
          </cell>
        </row>
        <row r="20">
          <cell r="B20">
            <v>21.891666666666666</v>
          </cell>
          <cell r="C20">
            <v>27.8</v>
          </cell>
          <cell r="D20">
            <v>17.899999999999999</v>
          </cell>
          <cell r="E20">
            <v>66.916666666666671</v>
          </cell>
          <cell r="F20">
            <v>81</v>
          </cell>
          <cell r="G20">
            <v>46</v>
          </cell>
          <cell r="H20">
            <v>14.4</v>
          </cell>
          <cell r="I20" t="str">
            <v>O</v>
          </cell>
          <cell r="J20">
            <v>33.840000000000003</v>
          </cell>
          <cell r="K20">
            <v>0</v>
          </cell>
        </row>
        <row r="21">
          <cell r="B21">
            <v>22.458333333333332</v>
          </cell>
          <cell r="C21">
            <v>31.5</v>
          </cell>
          <cell r="D21">
            <v>15.8</v>
          </cell>
          <cell r="E21">
            <v>63.75</v>
          </cell>
          <cell r="F21">
            <v>93</v>
          </cell>
          <cell r="G21">
            <v>26</v>
          </cell>
          <cell r="H21">
            <v>15.840000000000002</v>
          </cell>
          <cell r="I21" t="str">
            <v>SO</v>
          </cell>
          <cell r="J21">
            <v>32.76</v>
          </cell>
          <cell r="K21">
            <v>0</v>
          </cell>
        </row>
        <row r="22">
          <cell r="B22">
            <v>23.99166666666666</v>
          </cell>
          <cell r="C22">
            <v>30.7</v>
          </cell>
          <cell r="D22">
            <v>16.399999999999999</v>
          </cell>
          <cell r="E22">
            <v>47.125</v>
          </cell>
          <cell r="F22">
            <v>76</v>
          </cell>
          <cell r="G22">
            <v>26</v>
          </cell>
          <cell r="H22">
            <v>20.88</v>
          </cell>
          <cell r="I22" t="str">
            <v>O</v>
          </cell>
          <cell r="J22">
            <v>47.519999999999996</v>
          </cell>
          <cell r="K22">
            <v>0</v>
          </cell>
        </row>
        <row r="23">
          <cell r="B23">
            <v>23.412499999999998</v>
          </cell>
          <cell r="C23">
            <v>29.9</v>
          </cell>
          <cell r="D23">
            <v>17.8</v>
          </cell>
          <cell r="E23">
            <v>44.083333333333336</v>
          </cell>
          <cell r="F23">
            <v>59</v>
          </cell>
          <cell r="G23">
            <v>28</v>
          </cell>
          <cell r="H23">
            <v>23.400000000000002</v>
          </cell>
          <cell r="I23" t="str">
            <v>O</v>
          </cell>
          <cell r="J23">
            <v>48.96</v>
          </cell>
          <cell r="K23">
            <v>0</v>
          </cell>
        </row>
        <row r="24">
          <cell r="B24">
            <v>22.337500000000002</v>
          </cell>
          <cell r="C24">
            <v>30</v>
          </cell>
          <cell r="D24">
            <v>14.6</v>
          </cell>
          <cell r="E24">
            <v>52.041666666666664</v>
          </cell>
          <cell r="F24">
            <v>76</v>
          </cell>
          <cell r="G24">
            <v>29</v>
          </cell>
          <cell r="H24">
            <v>16.559999999999999</v>
          </cell>
          <cell r="I24" t="str">
            <v>O</v>
          </cell>
          <cell r="J24">
            <v>30.6</v>
          </cell>
          <cell r="K24">
            <v>0</v>
          </cell>
        </row>
        <row r="25">
          <cell r="B25">
            <v>22.733333333333331</v>
          </cell>
          <cell r="C25">
            <v>30.1</v>
          </cell>
          <cell r="D25">
            <v>14.2</v>
          </cell>
          <cell r="E25">
            <v>51.166666666666664</v>
          </cell>
          <cell r="F25">
            <v>82</v>
          </cell>
          <cell r="G25">
            <v>27</v>
          </cell>
          <cell r="H25">
            <v>13.32</v>
          </cell>
          <cell r="I25" t="str">
            <v>O</v>
          </cell>
          <cell r="J25">
            <v>29.880000000000003</v>
          </cell>
          <cell r="K25">
            <v>0</v>
          </cell>
        </row>
        <row r="26">
          <cell r="B26">
            <v>21.870833333333334</v>
          </cell>
          <cell r="C26">
            <v>30.5</v>
          </cell>
          <cell r="D26">
            <v>13.4</v>
          </cell>
          <cell r="E26">
            <v>55.75</v>
          </cell>
          <cell r="F26">
            <v>88</v>
          </cell>
          <cell r="G26">
            <v>24</v>
          </cell>
          <cell r="H26">
            <v>15.840000000000002</v>
          </cell>
          <cell r="I26" t="str">
            <v>SO</v>
          </cell>
          <cell r="J26">
            <v>30.6</v>
          </cell>
          <cell r="K26">
            <v>0</v>
          </cell>
        </row>
        <row r="27">
          <cell r="B27">
            <v>22.329166666666666</v>
          </cell>
          <cell r="C27">
            <v>30.7</v>
          </cell>
          <cell r="D27">
            <v>13.4</v>
          </cell>
          <cell r="E27">
            <v>51.833333333333336</v>
          </cell>
          <cell r="F27">
            <v>85</v>
          </cell>
          <cell r="G27">
            <v>24</v>
          </cell>
          <cell r="H27">
            <v>13.32</v>
          </cell>
          <cell r="I27" t="str">
            <v>O</v>
          </cell>
          <cell r="J27">
            <v>30.6</v>
          </cell>
          <cell r="K27">
            <v>0</v>
          </cell>
        </row>
        <row r="28">
          <cell r="B28">
            <v>23.279166666666665</v>
          </cell>
          <cell r="C28">
            <v>31.5</v>
          </cell>
          <cell r="D28">
            <v>15.5</v>
          </cell>
          <cell r="E28">
            <v>48.541666666666664</v>
          </cell>
          <cell r="F28">
            <v>73</v>
          </cell>
          <cell r="G28">
            <v>26</v>
          </cell>
          <cell r="H28">
            <v>19.440000000000001</v>
          </cell>
          <cell r="I28" t="str">
            <v>SO</v>
          </cell>
          <cell r="J28">
            <v>34.92</v>
          </cell>
          <cell r="K28">
            <v>0</v>
          </cell>
        </row>
        <row r="29">
          <cell r="B29">
            <v>14.024999999999999</v>
          </cell>
          <cell r="C29">
            <v>25.1</v>
          </cell>
          <cell r="D29">
            <v>10.7</v>
          </cell>
          <cell r="E29">
            <v>76.166666666666671</v>
          </cell>
          <cell r="F29">
            <v>92</v>
          </cell>
          <cell r="G29">
            <v>45</v>
          </cell>
          <cell r="H29">
            <v>20.16</v>
          </cell>
          <cell r="I29" t="str">
            <v>L</v>
          </cell>
          <cell r="J29">
            <v>45.36</v>
          </cell>
          <cell r="K29">
            <v>0</v>
          </cell>
        </row>
        <row r="30">
          <cell r="B30">
            <v>14.720833333333333</v>
          </cell>
          <cell r="C30">
            <v>24.4</v>
          </cell>
          <cell r="D30">
            <v>9.3000000000000007</v>
          </cell>
          <cell r="E30">
            <v>70.625</v>
          </cell>
          <cell r="F30">
            <v>88</v>
          </cell>
          <cell r="G30">
            <v>44</v>
          </cell>
          <cell r="H30">
            <v>6.48</v>
          </cell>
          <cell r="I30" t="str">
            <v>NE</v>
          </cell>
          <cell r="J30">
            <v>14.76</v>
          </cell>
          <cell r="K30">
            <v>0</v>
          </cell>
        </row>
        <row r="31">
          <cell r="B31">
            <v>20.616666666666664</v>
          </cell>
          <cell r="C31">
            <v>29.5</v>
          </cell>
          <cell r="D31">
            <v>13.7</v>
          </cell>
          <cell r="E31">
            <v>67.458333333333329</v>
          </cell>
          <cell r="F31">
            <v>93</v>
          </cell>
          <cell r="G31">
            <v>33</v>
          </cell>
          <cell r="H31">
            <v>15.840000000000002</v>
          </cell>
          <cell r="I31" t="str">
            <v>SO</v>
          </cell>
          <cell r="J31">
            <v>30.6</v>
          </cell>
          <cell r="K31">
            <v>0</v>
          </cell>
        </row>
        <row r="32">
          <cell r="B32">
            <v>21.529166666666669</v>
          </cell>
          <cell r="C32">
            <v>29.6</v>
          </cell>
          <cell r="D32">
            <v>15.4</v>
          </cell>
          <cell r="E32">
            <v>60.708333333333336</v>
          </cell>
          <cell r="F32">
            <v>79</v>
          </cell>
          <cell r="G32">
            <v>39</v>
          </cell>
          <cell r="H32">
            <v>18</v>
          </cell>
          <cell r="I32" t="str">
            <v>S</v>
          </cell>
          <cell r="J32">
            <v>36.36</v>
          </cell>
          <cell r="K32">
            <v>0.2</v>
          </cell>
        </row>
        <row r="33">
          <cell r="B33">
            <v>14.129166666666668</v>
          </cell>
          <cell r="C33">
            <v>19.3</v>
          </cell>
          <cell r="D33">
            <v>10.199999999999999</v>
          </cell>
          <cell r="E33">
            <v>70.125</v>
          </cell>
          <cell r="F33">
            <v>91</v>
          </cell>
          <cell r="G33">
            <v>40</v>
          </cell>
          <cell r="H33">
            <v>10.8</v>
          </cell>
          <cell r="I33" t="str">
            <v>NE</v>
          </cell>
          <cell r="J33">
            <v>28.8</v>
          </cell>
          <cell r="K33">
            <v>0</v>
          </cell>
        </row>
        <row r="34">
          <cell r="B34">
            <v>14.758333333333333</v>
          </cell>
          <cell r="C34">
            <v>23.3</v>
          </cell>
          <cell r="D34">
            <v>8.5</v>
          </cell>
          <cell r="E34">
            <v>72.041666666666671</v>
          </cell>
          <cell r="F34">
            <v>83</v>
          </cell>
          <cell r="G34">
            <v>60</v>
          </cell>
          <cell r="H34">
            <v>11.16</v>
          </cell>
          <cell r="I34" t="str">
            <v>O</v>
          </cell>
          <cell r="J34">
            <v>28.08</v>
          </cell>
          <cell r="K34">
            <v>0</v>
          </cell>
        </row>
        <row r="35">
          <cell r="B35">
            <v>19.758333333333333</v>
          </cell>
          <cell r="C35">
            <v>26.7</v>
          </cell>
          <cell r="D35">
            <v>15.4</v>
          </cell>
          <cell r="E35">
            <v>67.333333333333329</v>
          </cell>
          <cell r="F35">
            <v>82</v>
          </cell>
          <cell r="G35">
            <v>42</v>
          </cell>
          <cell r="H35">
            <v>16.2</v>
          </cell>
          <cell r="I35" t="str">
            <v>NO</v>
          </cell>
          <cell r="J35">
            <v>35.28</v>
          </cell>
          <cell r="K35">
            <v>0</v>
          </cell>
        </row>
        <row r="36">
          <cell r="I36" t="str">
            <v>SO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14.307142857142859</v>
          </cell>
          <cell r="C5">
            <v>17.899999999999999</v>
          </cell>
          <cell r="D5">
            <v>9.1</v>
          </cell>
          <cell r="E5">
            <v>58.857142857142854</v>
          </cell>
          <cell r="F5">
            <v>90</v>
          </cell>
          <cell r="G5">
            <v>42</v>
          </cell>
          <cell r="H5">
            <v>31.680000000000003</v>
          </cell>
          <cell r="I5" t="str">
            <v>S</v>
          </cell>
          <cell r="J5">
            <v>54</v>
          </cell>
          <cell r="K5">
            <v>0</v>
          </cell>
        </row>
        <row r="6">
          <cell r="B6">
            <v>12.640000000000002</v>
          </cell>
          <cell r="C6">
            <v>17.600000000000001</v>
          </cell>
          <cell r="D6">
            <v>5</v>
          </cell>
          <cell r="E6">
            <v>72.533333333333331</v>
          </cell>
          <cell r="F6">
            <v>97</v>
          </cell>
          <cell r="G6">
            <v>52</v>
          </cell>
          <cell r="H6">
            <v>19.440000000000001</v>
          </cell>
          <cell r="I6" t="str">
            <v>S</v>
          </cell>
          <cell r="J6">
            <v>29.52</v>
          </cell>
          <cell r="K6">
            <v>0</v>
          </cell>
        </row>
        <row r="7">
          <cell r="B7">
            <v>13.614285714285714</v>
          </cell>
          <cell r="C7">
            <v>19.3</v>
          </cell>
          <cell r="D7">
            <v>4.7</v>
          </cell>
          <cell r="E7">
            <v>69.857142857142861</v>
          </cell>
          <cell r="F7">
            <v>97</v>
          </cell>
          <cell r="G7">
            <v>42</v>
          </cell>
          <cell r="H7">
            <v>14.04</v>
          </cell>
          <cell r="I7" t="str">
            <v>L</v>
          </cell>
          <cell r="J7">
            <v>22.32</v>
          </cell>
          <cell r="K7">
            <v>0</v>
          </cell>
        </row>
        <row r="8">
          <cell r="B8">
            <v>18.350000000000001</v>
          </cell>
          <cell r="C8">
            <v>23.9</v>
          </cell>
          <cell r="D8">
            <v>9.8000000000000007</v>
          </cell>
          <cell r="E8">
            <v>66.142857142857139</v>
          </cell>
          <cell r="F8">
            <v>85</v>
          </cell>
          <cell r="G8">
            <v>51</v>
          </cell>
          <cell r="H8">
            <v>21.240000000000002</v>
          </cell>
          <cell r="I8" t="str">
            <v>NE</v>
          </cell>
          <cell r="J8">
            <v>35.64</v>
          </cell>
          <cell r="K8">
            <v>0</v>
          </cell>
        </row>
        <row r="9">
          <cell r="B9">
            <v>22.46153846153846</v>
          </cell>
          <cell r="C9">
            <v>28.1</v>
          </cell>
          <cell r="D9">
            <v>15.9</v>
          </cell>
          <cell r="E9">
            <v>67.92307692307692</v>
          </cell>
          <cell r="F9">
            <v>87</v>
          </cell>
          <cell r="G9">
            <v>50</v>
          </cell>
          <cell r="H9">
            <v>19.440000000000001</v>
          </cell>
          <cell r="I9" t="str">
            <v>NO</v>
          </cell>
          <cell r="J9">
            <v>34.56</v>
          </cell>
          <cell r="K9">
            <v>0</v>
          </cell>
        </row>
        <row r="10">
          <cell r="B10">
            <v>23.208333333333332</v>
          </cell>
          <cell r="C10">
            <v>27.3</v>
          </cell>
          <cell r="D10">
            <v>18.8</v>
          </cell>
          <cell r="E10">
            <v>83.25</v>
          </cell>
          <cell r="F10">
            <v>99</v>
          </cell>
          <cell r="G10">
            <v>64</v>
          </cell>
          <cell r="H10">
            <v>15.840000000000002</v>
          </cell>
          <cell r="I10" t="str">
            <v>N</v>
          </cell>
          <cell r="J10">
            <v>49.680000000000007</v>
          </cell>
          <cell r="K10">
            <v>10</v>
          </cell>
        </row>
        <row r="11">
          <cell r="B11">
            <v>24</v>
          </cell>
          <cell r="C11">
            <v>28.8</v>
          </cell>
          <cell r="D11">
            <v>17.2</v>
          </cell>
          <cell r="E11">
            <v>70</v>
          </cell>
          <cell r="F11">
            <v>97</v>
          </cell>
          <cell r="G11">
            <v>46</v>
          </cell>
          <cell r="H11">
            <v>34.92</v>
          </cell>
          <cell r="I11" t="str">
            <v>N</v>
          </cell>
          <cell r="J11">
            <v>51.84</v>
          </cell>
          <cell r="K11">
            <v>0.2</v>
          </cell>
        </row>
        <row r="12">
          <cell r="B12">
            <v>12.972727272727271</v>
          </cell>
          <cell r="C12">
            <v>22.3</v>
          </cell>
          <cell r="D12">
            <v>10.7</v>
          </cell>
          <cell r="E12">
            <v>88.454545454545453</v>
          </cell>
          <cell r="F12">
            <v>97</v>
          </cell>
          <cell r="G12">
            <v>80</v>
          </cell>
          <cell r="H12">
            <v>20.52</v>
          </cell>
          <cell r="I12" t="str">
            <v>SO</v>
          </cell>
          <cell r="J12">
            <v>31.319999999999997</v>
          </cell>
          <cell r="K12">
            <v>3.0000000000000004</v>
          </cell>
        </row>
        <row r="13">
          <cell r="B13">
            <v>14.183333333333332</v>
          </cell>
          <cell r="C13">
            <v>18.5</v>
          </cell>
          <cell r="D13">
            <v>9.6</v>
          </cell>
          <cell r="E13">
            <v>72.916666666666671</v>
          </cell>
          <cell r="F13">
            <v>95</v>
          </cell>
          <cell r="G13">
            <v>49</v>
          </cell>
          <cell r="H13">
            <v>13.68</v>
          </cell>
          <cell r="I13" t="str">
            <v>SE</v>
          </cell>
          <cell r="J13">
            <v>23.759999999999998</v>
          </cell>
          <cell r="K13">
            <v>0</v>
          </cell>
        </row>
        <row r="14">
          <cell r="B14">
            <v>18.021428571428569</v>
          </cell>
          <cell r="C14">
            <v>23.8</v>
          </cell>
          <cell r="D14">
            <v>9</v>
          </cell>
          <cell r="E14">
            <v>75.142857142857139</v>
          </cell>
          <cell r="F14">
            <v>96</v>
          </cell>
          <cell r="G14">
            <v>61</v>
          </cell>
          <cell r="H14">
            <v>21.240000000000002</v>
          </cell>
          <cell r="I14" t="str">
            <v>NE</v>
          </cell>
          <cell r="J14">
            <v>36.36</v>
          </cell>
          <cell r="K14">
            <v>0</v>
          </cell>
        </row>
        <row r="15">
          <cell r="B15">
            <v>21.58</v>
          </cell>
          <cell r="C15">
            <v>26.8</v>
          </cell>
          <cell r="D15">
            <v>15.4</v>
          </cell>
          <cell r="E15">
            <v>74.666666666666671</v>
          </cell>
          <cell r="F15">
            <v>94</v>
          </cell>
          <cell r="G15">
            <v>51</v>
          </cell>
          <cell r="H15">
            <v>24.48</v>
          </cell>
          <cell r="I15" t="str">
            <v>N</v>
          </cell>
          <cell r="J15">
            <v>41.76</v>
          </cell>
          <cell r="K15">
            <v>0</v>
          </cell>
        </row>
        <row r="16">
          <cell r="B16">
            <v>24.285714285714281</v>
          </cell>
          <cell r="C16">
            <v>29.9</v>
          </cell>
          <cell r="D16">
            <v>14.6</v>
          </cell>
          <cell r="E16">
            <v>63.285714285714285</v>
          </cell>
          <cell r="F16">
            <v>94</v>
          </cell>
          <cell r="G16">
            <v>44</v>
          </cell>
          <cell r="H16">
            <v>25.2</v>
          </cell>
          <cell r="I16" t="str">
            <v>NO</v>
          </cell>
          <cell r="J16">
            <v>43.2</v>
          </cell>
          <cell r="K16">
            <v>0</v>
          </cell>
        </row>
        <row r="17">
          <cell r="B17">
            <v>24.573333333333334</v>
          </cell>
          <cell r="C17">
            <v>30.2</v>
          </cell>
          <cell r="D17">
            <v>16.7</v>
          </cell>
          <cell r="E17">
            <v>69.2</v>
          </cell>
          <cell r="F17">
            <v>93</v>
          </cell>
          <cell r="G17">
            <v>49</v>
          </cell>
          <cell r="H17">
            <v>17.28</v>
          </cell>
          <cell r="I17" t="str">
            <v>NO</v>
          </cell>
          <cell r="J17">
            <v>31.680000000000003</v>
          </cell>
          <cell r="K17">
            <v>0</v>
          </cell>
        </row>
        <row r="18">
          <cell r="B18">
            <v>21.142857142857139</v>
          </cell>
          <cell r="C18">
            <v>25.9</v>
          </cell>
          <cell r="D18">
            <v>15.9</v>
          </cell>
          <cell r="E18">
            <v>76.285714285714292</v>
          </cell>
          <cell r="F18">
            <v>96</v>
          </cell>
          <cell r="G18">
            <v>55</v>
          </cell>
          <cell r="H18">
            <v>15.840000000000002</v>
          </cell>
          <cell r="I18" t="str">
            <v>SE</v>
          </cell>
          <cell r="J18">
            <v>26.28</v>
          </cell>
          <cell r="K18">
            <v>0</v>
          </cell>
        </row>
        <row r="19">
          <cell r="B19">
            <v>22.014285714285712</v>
          </cell>
          <cell r="C19">
            <v>26.7</v>
          </cell>
          <cell r="D19">
            <v>12.3</v>
          </cell>
          <cell r="E19">
            <v>71.071428571428569</v>
          </cell>
          <cell r="F19">
            <v>88</v>
          </cell>
          <cell r="G19">
            <v>59</v>
          </cell>
          <cell r="H19">
            <v>13.68</v>
          </cell>
          <cell r="I19" t="str">
            <v>NE</v>
          </cell>
          <cell r="J19">
            <v>26.28</v>
          </cell>
          <cell r="K19">
            <v>0</v>
          </cell>
        </row>
        <row r="20">
          <cell r="B20">
            <v>21.913333333333334</v>
          </cell>
          <cell r="C20">
            <v>26.1</v>
          </cell>
          <cell r="D20">
            <v>15.8</v>
          </cell>
          <cell r="E20">
            <v>75.333333333333329</v>
          </cell>
          <cell r="F20">
            <v>94</v>
          </cell>
          <cell r="G20">
            <v>59</v>
          </cell>
          <cell r="H20">
            <v>19.8</v>
          </cell>
          <cell r="I20" t="str">
            <v>NE</v>
          </cell>
          <cell r="J20">
            <v>33.480000000000004</v>
          </cell>
          <cell r="K20">
            <v>0.2</v>
          </cell>
        </row>
        <row r="21">
          <cell r="B21">
            <v>23.54666666666667</v>
          </cell>
          <cell r="C21">
            <v>29.4</v>
          </cell>
          <cell r="D21">
            <v>16</v>
          </cell>
          <cell r="E21">
            <v>63.666666666666664</v>
          </cell>
          <cell r="F21">
            <v>89</v>
          </cell>
          <cell r="G21">
            <v>34</v>
          </cell>
          <cell r="H21">
            <v>22.32</v>
          </cell>
          <cell r="I21" t="str">
            <v>NE</v>
          </cell>
          <cell r="J21">
            <v>32.4</v>
          </cell>
          <cell r="K21">
            <v>0</v>
          </cell>
        </row>
        <row r="22">
          <cell r="B22">
            <v>22.666666666666668</v>
          </cell>
          <cell r="C22">
            <v>28.6</v>
          </cell>
          <cell r="D22">
            <v>12.8</v>
          </cell>
          <cell r="E22">
            <v>56.4</v>
          </cell>
          <cell r="F22">
            <v>89</v>
          </cell>
          <cell r="G22">
            <v>35</v>
          </cell>
          <cell r="H22">
            <v>31.680000000000003</v>
          </cell>
          <cell r="I22" t="str">
            <v>NE</v>
          </cell>
          <cell r="J22">
            <v>47.88</v>
          </cell>
          <cell r="K22">
            <v>0</v>
          </cell>
        </row>
        <row r="23">
          <cell r="B23">
            <v>22.12</v>
          </cell>
          <cell r="C23">
            <v>28.3</v>
          </cell>
          <cell r="D23">
            <v>12.2</v>
          </cell>
          <cell r="E23">
            <v>56.666666666666664</v>
          </cell>
          <cell r="F23">
            <v>88</v>
          </cell>
          <cell r="G23">
            <v>36</v>
          </cell>
          <cell r="H23">
            <v>26.28</v>
          </cell>
          <cell r="I23" t="str">
            <v>NE</v>
          </cell>
          <cell r="J23">
            <v>41.04</v>
          </cell>
          <cell r="K23">
            <v>0</v>
          </cell>
        </row>
        <row r="24">
          <cell r="B24">
            <v>22.300000000000004</v>
          </cell>
          <cell r="C24">
            <v>28.3</v>
          </cell>
          <cell r="D24">
            <v>13.2</v>
          </cell>
          <cell r="E24">
            <v>58.133333333333333</v>
          </cell>
          <cell r="F24">
            <v>81</v>
          </cell>
          <cell r="G24">
            <v>37</v>
          </cell>
          <cell r="H24">
            <v>16.559999999999999</v>
          </cell>
          <cell r="I24" t="str">
            <v>NE</v>
          </cell>
          <cell r="J24">
            <v>31.680000000000003</v>
          </cell>
          <cell r="K24">
            <v>0</v>
          </cell>
        </row>
        <row r="25">
          <cell r="B25">
            <v>23.066666666666663</v>
          </cell>
          <cell r="C25">
            <v>29.1</v>
          </cell>
          <cell r="D25">
            <v>11.2</v>
          </cell>
          <cell r="E25">
            <v>54.466666666666669</v>
          </cell>
          <cell r="F25">
            <v>91</v>
          </cell>
          <cell r="G25">
            <v>34</v>
          </cell>
          <cell r="H25">
            <v>19.440000000000001</v>
          </cell>
          <cell r="I25" t="str">
            <v>N</v>
          </cell>
          <cell r="J25">
            <v>40.680000000000007</v>
          </cell>
          <cell r="K25">
            <v>0</v>
          </cell>
        </row>
        <row r="26">
          <cell r="B26">
            <v>23.386666666666667</v>
          </cell>
          <cell r="C26">
            <v>29.2</v>
          </cell>
          <cell r="D26">
            <v>13.7</v>
          </cell>
          <cell r="E26">
            <v>54.333333333333336</v>
          </cell>
          <cell r="F26">
            <v>83</v>
          </cell>
          <cell r="G26">
            <v>32</v>
          </cell>
          <cell r="H26">
            <v>18</v>
          </cell>
          <cell r="I26" t="str">
            <v>L</v>
          </cell>
          <cell r="J26">
            <v>33.480000000000004</v>
          </cell>
          <cell r="K26">
            <v>0</v>
          </cell>
        </row>
        <row r="27">
          <cell r="B27">
            <v>23.206666666666667</v>
          </cell>
          <cell r="C27">
            <v>29.4</v>
          </cell>
          <cell r="D27">
            <v>11.1</v>
          </cell>
          <cell r="E27">
            <v>52.93333333333333</v>
          </cell>
          <cell r="F27">
            <v>87</v>
          </cell>
          <cell r="G27">
            <v>31</v>
          </cell>
          <cell r="H27">
            <v>20.52</v>
          </cell>
          <cell r="I27" t="str">
            <v>N</v>
          </cell>
          <cell r="J27">
            <v>39.6</v>
          </cell>
          <cell r="K27">
            <v>0</v>
          </cell>
        </row>
        <row r="28">
          <cell r="B28">
            <v>23.939999999999998</v>
          </cell>
          <cell r="C28">
            <v>30.9</v>
          </cell>
          <cell r="D28">
            <v>12.1</v>
          </cell>
          <cell r="E28">
            <v>51.266666666666666</v>
          </cell>
          <cell r="F28">
            <v>85</v>
          </cell>
          <cell r="G28">
            <v>33</v>
          </cell>
          <cell r="H28">
            <v>28.08</v>
          </cell>
          <cell r="I28" t="str">
            <v>N</v>
          </cell>
          <cell r="J28">
            <v>46.440000000000005</v>
          </cell>
          <cell r="K28">
            <v>0</v>
          </cell>
        </row>
        <row r="29">
          <cell r="B29">
            <v>13.414285714285715</v>
          </cell>
          <cell r="C29">
            <v>22.3</v>
          </cell>
          <cell r="D29">
            <v>8.9</v>
          </cell>
          <cell r="E29">
            <v>76.785714285714292</v>
          </cell>
          <cell r="F29">
            <v>96</v>
          </cell>
          <cell r="G29">
            <v>58</v>
          </cell>
          <cell r="H29">
            <v>23.759999999999998</v>
          </cell>
          <cell r="I29" t="str">
            <v>S</v>
          </cell>
          <cell r="J29">
            <v>42.12</v>
          </cell>
          <cell r="K29">
            <v>0</v>
          </cell>
        </row>
        <row r="30">
          <cell r="B30">
            <v>17.515384615384615</v>
          </cell>
          <cell r="C30">
            <v>22.8</v>
          </cell>
          <cell r="D30">
            <v>8.6</v>
          </cell>
          <cell r="E30">
            <v>67.92307692307692</v>
          </cell>
          <cell r="F30">
            <v>88</v>
          </cell>
          <cell r="G30">
            <v>50</v>
          </cell>
          <cell r="H30">
            <v>10.8</v>
          </cell>
          <cell r="I30" t="str">
            <v>NE</v>
          </cell>
          <cell r="J30">
            <v>19.079999999999998</v>
          </cell>
          <cell r="K30">
            <v>0</v>
          </cell>
        </row>
        <row r="31">
          <cell r="B31">
            <v>22.078571428571429</v>
          </cell>
          <cell r="C31">
            <v>28.4</v>
          </cell>
          <cell r="D31">
            <v>14.8</v>
          </cell>
          <cell r="E31">
            <v>65.142857142857139</v>
          </cell>
          <cell r="F31">
            <v>92</v>
          </cell>
          <cell r="G31">
            <v>41</v>
          </cell>
          <cell r="H31">
            <v>20.16</v>
          </cell>
          <cell r="I31" t="str">
            <v>NE</v>
          </cell>
          <cell r="J31">
            <v>33.840000000000003</v>
          </cell>
          <cell r="K31">
            <v>0</v>
          </cell>
        </row>
        <row r="32">
          <cell r="B32">
            <v>22.784615384615385</v>
          </cell>
          <cell r="C32">
            <v>29.1</v>
          </cell>
          <cell r="D32">
            <v>14.2</v>
          </cell>
          <cell r="E32">
            <v>62.384615384615387</v>
          </cell>
          <cell r="F32">
            <v>86</v>
          </cell>
          <cell r="G32">
            <v>41</v>
          </cell>
          <cell r="H32">
            <v>25.2</v>
          </cell>
          <cell r="I32" t="str">
            <v>O</v>
          </cell>
          <cell r="J32">
            <v>43.56</v>
          </cell>
          <cell r="K32">
            <v>0</v>
          </cell>
        </row>
        <row r="33">
          <cell r="B33">
            <v>15.023076923076921</v>
          </cell>
          <cell r="C33">
            <v>19.3</v>
          </cell>
          <cell r="D33">
            <v>9.8000000000000007</v>
          </cell>
          <cell r="E33">
            <v>57.846153846153847</v>
          </cell>
          <cell r="F33">
            <v>88</v>
          </cell>
          <cell r="G33">
            <v>31</v>
          </cell>
          <cell r="H33">
            <v>24.48</v>
          </cell>
          <cell r="I33" t="str">
            <v>S</v>
          </cell>
          <cell r="J33">
            <v>40.680000000000007</v>
          </cell>
          <cell r="K33">
            <v>0</v>
          </cell>
        </row>
        <row r="34">
          <cell r="B34">
            <v>17.599999999999998</v>
          </cell>
          <cell r="C34">
            <v>22.4</v>
          </cell>
          <cell r="D34">
            <v>9.8000000000000007</v>
          </cell>
          <cell r="E34">
            <v>72.357142857142861</v>
          </cell>
          <cell r="F34">
            <v>89</v>
          </cell>
          <cell r="G34">
            <v>57</v>
          </cell>
          <cell r="H34">
            <v>16.559999999999999</v>
          </cell>
          <cell r="I34" t="str">
            <v>L</v>
          </cell>
          <cell r="J34">
            <v>31.319999999999997</v>
          </cell>
          <cell r="K34">
            <v>0</v>
          </cell>
        </row>
        <row r="35">
          <cell r="B35">
            <v>21.775000000000002</v>
          </cell>
          <cell r="C35">
            <v>27</v>
          </cell>
          <cell r="D35">
            <v>14.7</v>
          </cell>
          <cell r="E35">
            <v>63.25</v>
          </cell>
          <cell r="F35">
            <v>90</v>
          </cell>
          <cell r="G35">
            <v>45</v>
          </cell>
          <cell r="H35">
            <v>17.28</v>
          </cell>
          <cell r="I35" t="str">
            <v>NE</v>
          </cell>
          <cell r="J35">
            <v>31.680000000000003</v>
          </cell>
          <cell r="K35">
            <v>0</v>
          </cell>
        </row>
        <row r="36">
          <cell r="I36" t="str">
            <v>NE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19.687500000000004</v>
          </cell>
          <cell r="C5">
            <v>25.6</v>
          </cell>
          <cell r="D5">
            <v>14.5</v>
          </cell>
          <cell r="E5">
            <v>49.875</v>
          </cell>
          <cell r="F5">
            <v>79</v>
          </cell>
          <cell r="G5">
            <v>25</v>
          </cell>
          <cell r="H5">
            <v>15.120000000000001</v>
          </cell>
          <cell r="I5" t="str">
            <v>S</v>
          </cell>
          <cell r="J5">
            <v>29.16</v>
          </cell>
          <cell r="K5">
            <v>0</v>
          </cell>
        </row>
        <row r="6">
          <cell r="B6">
            <v>14.304166666666665</v>
          </cell>
          <cell r="C6">
            <v>19</v>
          </cell>
          <cell r="D6">
            <v>9.6999999999999993</v>
          </cell>
          <cell r="E6">
            <v>70.541666666666671</v>
          </cell>
          <cell r="F6">
            <v>86</v>
          </cell>
          <cell r="G6">
            <v>53</v>
          </cell>
          <cell r="H6">
            <v>3.6</v>
          </cell>
          <cell r="I6" t="str">
            <v>S</v>
          </cell>
          <cell r="J6">
            <v>15.840000000000002</v>
          </cell>
          <cell r="K6">
            <v>0</v>
          </cell>
        </row>
        <row r="7">
          <cell r="B7">
            <v>15.891666666666666</v>
          </cell>
          <cell r="C7">
            <v>23.2</v>
          </cell>
          <cell r="D7">
            <v>9.9</v>
          </cell>
          <cell r="E7">
            <v>69.541666666666671</v>
          </cell>
          <cell r="F7">
            <v>90</v>
          </cell>
          <cell r="G7">
            <v>40</v>
          </cell>
          <cell r="H7">
            <v>3.9600000000000004</v>
          </cell>
          <cell r="I7" t="str">
            <v>S</v>
          </cell>
          <cell r="J7">
            <v>20.88</v>
          </cell>
          <cell r="K7">
            <v>0</v>
          </cell>
        </row>
        <row r="8">
          <cell r="B8">
            <v>18.908333333333335</v>
          </cell>
          <cell r="C8">
            <v>28.9</v>
          </cell>
          <cell r="D8">
            <v>12.1</v>
          </cell>
          <cell r="E8">
            <v>69</v>
          </cell>
          <cell r="F8">
            <v>89</v>
          </cell>
          <cell r="G8">
            <v>41</v>
          </cell>
          <cell r="H8">
            <v>4.6800000000000006</v>
          </cell>
          <cell r="I8" t="str">
            <v>S</v>
          </cell>
          <cell r="J8">
            <v>17.64</v>
          </cell>
          <cell r="K8">
            <v>0</v>
          </cell>
        </row>
        <row r="9">
          <cell r="B9">
            <v>21.737500000000001</v>
          </cell>
          <cell r="C9">
            <v>30.2</v>
          </cell>
          <cell r="D9">
            <v>16.100000000000001</v>
          </cell>
          <cell r="E9">
            <v>77.083333333333329</v>
          </cell>
          <cell r="F9">
            <v>93</v>
          </cell>
          <cell r="G9">
            <v>44</v>
          </cell>
          <cell r="H9">
            <v>12.24</v>
          </cell>
          <cell r="I9" t="str">
            <v>SO</v>
          </cell>
          <cell r="J9">
            <v>25.56</v>
          </cell>
          <cell r="K9">
            <v>0</v>
          </cell>
        </row>
        <row r="10">
          <cell r="B10">
            <v>24.866666666666671</v>
          </cell>
          <cell r="C10">
            <v>31.3</v>
          </cell>
          <cell r="D10">
            <v>19.399999999999999</v>
          </cell>
          <cell r="E10">
            <v>75.083333333333329</v>
          </cell>
          <cell r="F10">
            <v>93</v>
          </cell>
          <cell r="G10">
            <v>50</v>
          </cell>
          <cell r="H10">
            <v>11.16</v>
          </cell>
          <cell r="I10" t="str">
            <v>N</v>
          </cell>
          <cell r="J10">
            <v>20.88</v>
          </cell>
          <cell r="K10">
            <v>0</v>
          </cell>
        </row>
        <row r="11">
          <cell r="B11">
            <v>23.712499999999995</v>
          </cell>
          <cell r="C11">
            <v>30.5</v>
          </cell>
          <cell r="D11">
            <v>18.600000000000001</v>
          </cell>
          <cell r="E11">
            <v>77</v>
          </cell>
          <cell r="F11">
            <v>95</v>
          </cell>
          <cell r="G11">
            <v>48</v>
          </cell>
          <cell r="H11">
            <v>11.879999999999999</v>
          </cell>
          <cell r="I11" t="str">
            <v>N</v>
          </cell>
          <cell r="J11">
            <v>30.240000000000002</v>
          </cell>
          <cell r="K11">
            <v>0</v>
          </cell>
        </row>
        <row r="12">
          <cell r="B12">
            <v>17.272727272727273</v>
          </cell>
          <cell r="C12">
            <v>22.3</v>
          </cell>
          <cell r="D12">
            <v>14.8</v>
          </cell>
          <cell r="E12">
            <v>86.227272727272734</v>
          </cell>
          <cell r="F12">
            <v>93</v>
          </cell>
          <cell r="G12">
            <v>77</v>
          </cell>
          <cell r="H12">
            <v>9</v>
          </cell>
          <cell r="I12" t="str">
            <v>SO</v>
          </cell>
          <cell r="J12">
            <v>28.08</v>
          </cell>
          <cell r="K12">
            <v>2.6000000000000005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>
            <v>27</v>
          </cell>
          <cell r="C16">
            <v>31.7</v>
          </cell>
          <cell r="D16">
            <v>19.100000000000001</v>
          </cell>
          <cell r="E16">
            <v>56.25</v>
          </cell>
          <cell r="F16">
            <v>85</v>
          </cell>
          <cell r="G16">
            <v>36</v>
          </cell>
          <cell r="H16">
            <v>6.48</v>
          </cell>
          <cell r="I16" t="str">
            <v>N</v>
          </cell>
          <cell r="J16">
            <v>25.92</v>
          </cell>
          <cell r="K16">
            <v>0</v>
          </cell>
        </row>
        <row r="17">
          <cell r="B17">
            <v>24.025000000000002</v>
          </cell>
          <cell r="C17">
            <v>32.700000000000003</v>
          </cell>
          <cell r="D17">
            <v>17.100000000000001</v>
          </cell>
          <cell r="E17">
            <v>72.083333333333329</v>
          </cell>
          <cell r="F17">
            <v>94</v>
          </cell>
          <cell r="G17">
            <v>38</v>
          </cell>
          <cell r="H17">
            <v>7.2</v>
          </cell>
          <cell r="I17" t="str">
            <v>O</v>
          </cell>
          <cell r="J17">
            <v>21.6</v>
          </cell>
          <cell r="K17">
            <v>0</v>
          </cell>
        </row>
        <row r="18">
          <cell r="B18">
            <v>24.029166666666665</v>
          </cell>
          <cell r="C18">
            <v>28.4</v>
          </cell>
          <cell r="D18">
            <v>20.7</v>
          </cell>
          <cell r="E18">
            <v>75.833333333333329</v>
          </cell>
          <cell r="F18">
            <v>89</v>
          </cell>
          <cell r="G18">
            <v>60</v>
          </cell>
          <cell r="H18">
            <v>9</v>
          </cell>
          <cell r="I18" t="str">
            <v>S</v>
          </cell>
          <cell r="J18">
            <v>24.48</v>
          </cell>
          <cell r="K18">
            <v>0</v>
          </cell>
        </row>
        <row r="19">
          <cell r="B19">
            <v>23.733333333333324</v>
          </cell>
          <cell r="C19">
            <v>31.9</v>
          </cell>
          <cell r="D19">
            <v>17.600000000000001</v>
          </cell>
          <cell r="E19">
            <v>71.833333333333329</v>
          </cell>
          <cell r="F19">
            <v>90</v>
          </cell>
          <cell r="G19">
            <v>44</v>
          </cell>
          <cell r="H19">
            <v>0</v>
          </cell>
          <cell r="I19" t="str">
            <v>S</v>
          </cell>
          <cell r="J19">
            <v>0</v>
          </cell>
          <cell r="K19">
            <v>0</v>
          </cell>
        </row>
        <row r="20">
          <cell r="B20">
            <v>25.041666666666668</v>
          </cell>
          <cell r="C20">
            <v>32.9</v>
          </cell>
          <cell r="D20">
            <v>20.5</v>
          </cell>
          <cell r="E20">
            <v>67.791666666666671</v>
          </cell>
          <cell r="F20">
            <v>89</v>
          </cell>
          <cell r="G20">
            <v>31</v>
          </cell>
          <cell r="H20">
            <v>0</v>
          </cell>
          <cell r="I20" t="str">
            <v>S</v>
          </cell>
          <cell r="J20">
            <v>6.84</v>
          </cell>
          <cell r="K20">
            <v>0</v>
          </cell>
        </row>
        <row r="21">
          <cell r="B21">
            <v>19.509999999999998</v>
          </cell>
          <cell r="C21">
            <v>24.4</v>
          </cell>
          <cell r="D21">
            <v>17</v>
          </cell>
          <cell r="E21">
            <v>84.1</v>
          </cell>
          <cell r="F21">
            <v>91</v>
          </cell>
          <cell r="G21">
            <v>65</v>
          </cell>
          <cell r="H21">
            <v>0</v>
          </cell>
          <cell r="I21" t="str">
            <v>O</v>
          </cell>
          <cell r="J21">
            <v>0</v>
          </cell>
          <cell r="K21">
            <v>0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28.491666666666671</v>
          </cell>
          <cell r="C27">
            <v>33.299999999999997</v>
          </cell>
          <cell r="D27">
            <v>18.8</v>
          </cell>
          <cell r="E27">
            <v>39</v>
          </cell>
          <cell r="F27">
            <v>73</v>
          </cell>
          <cell r="G27">
            <v>24</v>
          </cell>
          <cell r="H27">
            <v>0</v>
          </cell>
          <cell r="I27" t="str">
            <v>NE</v>
          </cell>
          <cell r="J27">
            <v>11.520000000000001</v>
          </cell>
          <cell r="K27">
            <v>0</v>
          </cell>
        </row>
        <row r="28">
          <cell r="B28">
            <v>22.887499999999999</v>
          </cell>
          <cell r="C28">
            <v>31.6</v>
          </cell>
          <cell r="D28">
            <v>13.9</v>
          </cell>
          <cell r="E28">
            <v>60.375</v>
          </cell>
          <cell r="F28">
            <v>91</v>
          </cell>
          <cell r="G28">
            <v>32</v>
          </cell>
          <cell r="H28">
            <v>1.08</v>
          </cell>
          <cell r="I28" t="str">
            <v>N</v>
          </cell>
          <cell r="J28">
            <v>30.96</v>
          </cell>
          <cell r="K28">
            <v>0</v>
          </cell>
        </row>
        <row r="29">
          <cell r="B29">
            <v>17.337499999999999</v>
          </cell>
          <cell r="C29">
            <v>22.7</v>
          </cell>
          <cell r="D29">
            <v>13.1</v>
          </cell>
          <cell r="E29">
            <v>65.833333333333329</v>
          </cell>
          <cell r="F29">
            <v>84</v>
          </cell>
          <cell r="G29">
            <v>54</v>
          </cell>
          <cell r="H29">
            <v>2.16</v>
          </cell>
          <cell r="I29" t="str">
            <v>S</v>
          </cell>
          <cell r="J29">
            <v>27.36</v>
          </cell>
          <cell r="K29">
            <v>0</v>
          </cell>
        </row>
        <row r="30">
          <cell r="B30">
            <v>17.520833333333336</v>
          </cell>
          <cell r="C30">
            <v>27.3</v>
          </cell>
          <cell r="D30">
            <v>11.5</v>
          </cell>
          <cell r="E30">
            <v>67.541666666666671</v>
          </cell>
          <cell r="F30">
            <v>85</v>
          </cell>
          <cell r="G30">
            <v>37</v>
          </cell>
          <cell r="H30">
            <v>0</v>
          </cell>
          <cell r="I30" t="str">
            <v>S</v>
          </cell>
          <cell r="J30">
            <v>7.5600000000000005</v>
          </cell>
          <cell r="K30">
            <v>0</v>
          </cell>
        </row>
        <row r="31">
          <cell r="B31">
            <v>21.691666666666663</v>
          </cell>
          <cell r="C31">
            <v>31.7</v>
          </cell>
          <cell r="D31">
            <v>14.9</v>
          </cell>
          <cell r="E31">
            <v>66.416666666666671</v>
          </cell>
          <cell r="F31">
            <v>90</v>
          </cell>
          <cell r="G31">
            <v>33</v>
          </cell>
          <cell r="H31">
            <v>0</v>
          </cell>
          <cell r="I31" t="str">
            <v>S</v>
          </cell>
          <cell r="J31">
            <v>17.28</v>
          </cell>
          <cell r="K31">
            <v>0</v>
          </cell>
        </row>
        <row r="32">
          <cell r="B32">
            <v>18.587499999999999</v>
          </cell>
          <cell r="C32">
            <v>23.6</v>
          </cell>
          <cell r="D32">
            <v>16.600000000000001</v>
          </cell>
          <cell r="E32">
            <v>84</v>
          </cell>
          <cell r="F32">
            <v>92</v>
          </cell>
          <cell r="G32">
            <v>67</v>
          </cell>
          <cell r="H32">
            <v>0</v>
          </cell>
          <cell r="I32" t="str">
            <v>O</v>
          </cell>
          <cell r="J32">
            <v>0</v>
          </cell>
          <cell r="K32">
            <v>0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16.500000000000004</v>
          </cell>
          <cell r="C5">
            <v>21.7</v>
          </cell>
          <cell r="D5">
            <v>13</v>
          </cell>
          <cell r="E5">
            <v>65.625</v>
          </cell>
          <cell r="F5">
            <v>97</v>
          </cell>
          <cell r="G5">
            <v>39</v>
          </cell>
          <cell r="H5">
            <v>17.28</v>
          </cell>
          <cell r="I5" t="str">
            <v>SO</v>
          </cell>
          <cell r="J5">
            <v>40.680000000000007</v>
          </cell>
          <cell r="K5">
            <v>3.8</v>
          </cell>
        </row>
        <row r="6">
          <cell r="B6">
            <v>12.820833333333335</v>
          </cell>
          <cell r="C6">
            <v>19.5</v>
          </cell>
          <cell r="D6">
            <v>7.7</v>
          </cell>
          <cell r="E6">
            <v>71.75</v>
          </cell>
          <cell r="F6">
            <v>90</v>
          </cell>
          <cell r="G6">
            <v>45</v>
          </cell>
          <cell r="H6">
            <v>9.7200000000000006</v>
          </cell>
          <cell r="I6" t="str">
            <v>S</v>
          </cell>
          <cell r="J6">
            <v>23.759999999999998</v>
          </cell>
          <cell r="K6">
            <v>0</v>
          </cell>
        </row>
        <row r="7">
          <cell r="B7">
            <v>13.5</v>
          </cell>
          <cell r="C7">
            <v>20.8</v>
          </cell>
          <cell r="D7">
            <v>7.8</v>
          </cell>
          <cell r="E7">
            <v>68.333333333333329</v>
          </cell>
          <cell r="F7">
            <v>90</v>
          </cell>
          <cell r="G7">
            <v>34</v>
          </cell>
          <cell r="H7">
            <v>9</v>
          </cell>
          <cell r="I7" t="str">
            <v>S</v>
          </cell>
          <cell r="J7">
            <v>23.759999999999998</v>
          </cell>
          <cell r="K7">
            <v>0</v>
          </cell>
        </row>
        <row r="8">
          <cell r="B8">
            <v>17.374999999999996</v>
          </cell>
          <cell r="C8">
            <v>27.3</v>
          </cell>
          <cell r="D8">
            <v>9.9</v>
          </cell>
          <cell r="E8">
            <v>60.083333333333336</v>
          </cell>
          <cell r="F8">
            <v>84</v>
          </cell>
          <cell r="G8">
            <v>39</v>
          </cell>
          <cell r="H8">
            <v>18</v>
          </cell>
          <cell r="I8" t="str">
            <v>SE</v>
          </cell>
          <cell r="J8">
            <v>30.6</v>
          </cell>
          <cell r="K8">
            <v>0</v>
          </cell>
        </row>
        <row r="9">
          <cell r="B9">
            <v>21.129166666666666</v>
          </cell>
          <cell r="C9">
            <v>29.4</v>
          </cell>
          <cell r="D9">
            <v>16.7</v>
          </cell>
          <cell r="E9">
            <v>64.416666666666671</v>
          </cell>
          <cell r="F9">
            <v>80</v>
          </cell>
          <cell r="G9">
            <v>39</v>
          </cell>
          <cell r="H9">
            <v>11.879999999999999</v>
          </cell>
          <cell r="I9" t="str">
            <v>L</v>
          </cell>
          <cell r="J9">
            <v>25.2</v>
          </cell>
          <cell r="K9">
            <v>0</v>
          </cell>
        </row>
        <row r="10">
          <cell r="B10">
            <v>23.508333333333329</v>
          </cell>
          <cell r="C10">
            <v>28</v>
          </cell>
          <cell r="D10">
            <v>18.7</v>
          </cell>
          <cell r="E10">
            <v>64.291666666666671</v>
          </cell>
          <cell r="F10">
            <v>82</v>
          </cell>
          <cell r="G10">
            <v>46</v>
          </cell>
          <cell r="H10">
            <v>11.16</v>
          </cell>
          <cell r="I10" t="str">
            <v>L</v>
          </cell>
          <cell r="J10">
            <v>21.6</v>
          </cell>
          <cell r="K10">
            <v>0</v>
          </cell>
        </row>
        <row r="11">
          <cell r="B11">
            <v>23.995833333333337</v>
          </cell>
          <cell r="C11">
            <v>32.1</v>
          </cell>
          <cell r="D11">
            <v>17.7</v>
          </cell>
          <cell r="E11">
            <v>64.083333333333329</v>
          </cell>
          <cell r="F11">
            <v>87</v>
          </cell>
          <cell r="G11">
            <v>36</v>
          </cell>
          <cell r="H11">
            <v>19.8</v>
          </cell>
          <cell r="I11" t="str">
            <v>N</v>
          </cell>
          <cell r="J11">
            <v>41.76</v>
          </cell>
          <cell r="K11">
            <v>0</v>
          </cell>
        </row>
        <row r="12">
          <cell r="B12">
            <v>17.579166666666669</v>
          </cell>
          <cell r="C12">
            <v>25.2</v>
          </cell>
          <cell r="D12">
            <v>13.4</v>
          </cell>
          <cell r="E12">
            <v>80.625</v>
          </cell>
          <cell r="F12">
            <v>94</v>
          </cell>
          <cell r="G12">
            <v>55</v>
          </cell>
          <cell r="H12">
            <v>17.64</v>
          </cell>
          <cell r="I12" t="str">
            <v>SO</v>
          </cell>
          <cell r="J12">
            <v>32.4</v>
          </cell>
          <cell r="K12">
            <v>0.8</v>
          </cell>
        </row>
        <row r="13">
          <cell r="B13">
            <v>14.379166666666665</v>
          </cell>
          <cell r="C13">
            <v>20</v>
          </cell>
          <cell r="D13">
            <v>11.5</v>
          </cell>
          <cell r="E13">
            <v>74.625</v>
          </cell>
          <cell r="F13">
            <v>92</v>
          </cell>
          <cell r="G13">
            <v>43</v>
          </cell>
          <cell r="H13">
            <v>11.879999999999999</v>
          </cell>
          <cell r="I13" t="str">
            <v>S</v>
          </cell>
          <cell r="J13">
            <v>29.880000000000003</v>
          </cell>
          <cell r="K13">
            <v>0</v>
          </cell>
        </row>
        <row r="14">
          <cell r="B14">
            <v>17.225000000000005</v>
          </cell>
          <cell r="C14">
            <v>27.8</v>
          </cell>
          <cell r="D14">
            <v>9.6999999999999993</v>
          </cell>
          <cell r="E14">
            <v>68.875</v>
          </cell>
          <cell r="F14">
            <v>90</v>
          </cell>
          <cell r="G14">
            <v>43</v>
          </cell>
          <cell r="H14">
            <v>15.840000000000002</v>
          </cell>
          <cell r="I14" t="str">
            <v>SE</v>
          </cell>
          <cell r="J14">
            <v>30.240000000000002</v>
          </cell>
          <cell r="K14">
            <v>0</v>
          </cell>
        </row>
        <row r="15">
          <cell r="B15">
            <v>22.366666666666671</v>
          </cell>
          <cell r="C15">
            <v>31.4</v>
          </cell>
          <cell r="D15">
            <v>15.8</v>
          </cell>
          <cell r="E15">
            <v>66.291666666666671</v>
          </cell>
          <cell r="F15">
            <v>91</v>
          </cell>
          <cell r="G15">
            <v>33</v>
          </cell>
          <cell r="H15">
            <v>18</v>
          </cell>
          <cell r="I15" t="str">
            <v>N</v>
          </cell>
          <cell r="J15">
            <v>36</v>
          </cell>
          <cell r="K15">
            <v>0</v>
          </cell>
        </row>
        <row r="16">
          <cell r="B16">
            <v>23.358333333333334</v>
          </cell>
          <cell r="C16">
            <v>31.9</v>
          </cell>
          <cell r="D16">
            <v>16.399999999999999</v>
          </cell>
          <cell r="E16">
            <v>58.708333333333336</v>
          </cell>
          <cell r="F16">
            <v>82</v>
          </cell>
          <cell r="G16">
            <v>36</v>
          </cell>
          <cell r="H16">
            <v>19.079999999999998</v>
          </cell>
          <cell r="I16" t="str">
            <v>O</v>
          </cell>
          <cell r="J16">
            <v>36.72</v>
          </cell>
          <cell r="K16">
            <v>0</v>
          </cell>
        </row>
        <row r="17">
          <cell r="B17">
            <v>23.795833333333331</v>
          </cell>
          <cell r="C17">
            <v>32</v>
          </cell>
          <cell r="D17">
            <v>17</v>
          </cell>
          <cell r="E17">
            <v>65.5</v>
          </cell>
          <cell r="F17">
            <v>88</v>
          </cell>
          <cell r="G17">
            <v>42</v>
          </cell>
          <cell r="H17">
            <v>14.76</v>
          </cell>
          <cell r="I17" t="str">
            <v>O</v>
          </cell>
          <cell r="J17">
            <v>28.08</v>
          </cell>
          <cell r="K17">
            <v>0</v>
          </cell>
        </row>
        <row r="18">
          <cell r="B18">
            <v>23.425000000000001</v>
          </cell>
          <cell r="C18">
            <v>28.4</v>
          </cell>
          <cell r="D18">
            <v>19.600000000000001</v>
          </cell>
          <cell r="E18">
            <v>72.291666666666671</v>
          </cell>
          <cell r="F18">
            <v>91</v>
          </cell>
          <cell r="G18">
            <v>48</v>
          </cell>
          <cell r="H18">
            <v>11.520000000000001</v>
          </cell>
          <cell r="I18" t="str">
            <v>S</v>
          </cell>
          <cell r="J18">
            <v>26.64</v>
          </cell>
          <cell r="K18">
            <v>0</v>
          </cell>
        </row>
        <row r="19">
          <cell r="B19">
            <v>21.633333333333336</v>
          </cell>
          <cell r="C19">
            <v>30.2</v>
          </cell>
          <cell r="D19">
            <v>15.2</v>
          </cell>
          <cell r="E19">
            <v>68.208333333333329</v>
          </cell>
          <cell r="F19">
            <v>83</v>
          </cell>
          <cell r="G19">
            <v>47</v>
          </cell>
          <cell r="H19">
            <v>15.48</v>
          </cell>
          <cell r="I19" t="str">
            <v>SE</v>
          </cell>
          <cell r="J19">
            <v>27</v>
          </cell>
          <cell r="K19">
            <v>0</v>
          </cell>
        </row>
        <row r="20">
          <cell r="B20">
            <v>21.508333333333329</v>
          </cell>
          <cell r="C20">
            <v>28.5</v>
          </cell>
          <cell r="D20">
            <v>16.3</v>
          </cell>
          <cell r="E20">
            <v>67.916666666666671</v>
          </cell>
          <cell r="F20">
            <v>84</v>
          </cell>
          <cell r="G20">
            <v>44</v>
          </cell>
          <cell r="H20">
            <v>18.36</v>
          </cell>
          <cell r="I20" t="str">
            <v>SE</v>
          </cell>
          <cell r="J20">
            <v>28.8</v>
          </cell>
          <cell r="K20">
            <v>0</v>
          </cell>
        </row>
        <row r="21">
          <cell r="B21">
            <v>23.341666666666669</v>
          </cell>
          <cell r="C21">
            <v>32.299999999999997</v>
          </cell>
          <cell r="D21">
            <v>16.600000000000001</v>
          </cell>
          <cell r="E21">
            <v>60.458333333333336</v>
          </cell>
          <cell r="F21">
            <v>87</v>
          </cell>
          <cell r="G21">
            <v>25</v>
          </cell>
          <cell r="H21">
            <v>14.76</v>
          </cell>
          <cell r="I21" t="str">
            <v>SE</v>
          </cell>
          <cell r="J21">
            <v>37.080000000000005</v>
          </cell>
          <cell r="K21">
            <v>0</v>
          </cell>
        </row>
        <row r="22">
          <cell r="B22">
            <v>23.108333333333334</v>
          </cell>
          <cell r="C22">
            <v>31.3</v>
          </cell>
          <cell r="D22">
            <v>16.5</v>
          </cell>
          <cell r="E22">
            <v>51.791666666666664</v>
          </cell>
          <cell r="F22">
            <v>74</v>
          </cell>
          <cell r="G22">
            <v>26</v>
          </cell>
          <cell r="H22">
            <v>24.840000000000003</v>
          </cell>
          <cell r="I22" t="str">
            <v>L</v>
          </cell>
          <cell r="J22">
            <v>45.36</v>
          </cell>
          <cell r="K22">
            <v>0</v>
          </cell>
        </row>
        <row r="23">
          <cell r="B23">
            <v>22.795833333333334</v>
          </cell>
          <cell r="C23">
            <v>30.5</v>
          </cell>
          <cell r="D23">
            <v>16</v>
          </cell>
          <cell r="E23">
            <v>47.958333333333336</v>
          </cell>
          <cell r="F23">
            <v>67</v>
          </cell>
          <cell r="G23">
            <v>27</v>
          </cell>
          <cell r="H23">
            <v>20.88</v>
          </cell>
          <cell r="I23" t="str">
            <v>NE</v>
          </cell>
          <cell r="J23">
            <v>41.4</v>
          </cell>
          <cell r="K23">
            <v>0</v>
          </cell>
        </row>
        <row r="24">
          <cell r="B24">
            <v>22.120833333333334</v>
          </cell>
          <cell r="C24">
            <v>30.7</v>
          </cell>
          <cell r="D24">
            <v>15.2</v>
          </cell>
          <cell r="E24">
            <v>52.5</v>
          </cell>
          <cell r="F24">
            <v>73</v>
          </cell>
          <cell r="G24">
            <v>29</v>
          </cell>
          <cell r="H24">
            <v>18.720000000000002</v>
          </cell>
          <cell r="I24" t="str">
            <v>L</v>
          </cell>
          <cell r="J24">
            <v>32.04</v>
          </cell>
          <cell r="K24">
            <v>0</v>
          </cell>
        </row>
        <row r="25">
          <cell r="B25">
            <v>22.595833333333335</v>
          </cell>
          <cell r="C25">
            <v>31.1</v>
          </cell>
          <cell r="D25">
            <v>15.1</v>
          </cell>
          <cell r="E25">
            <v>52.25</v>
          </cell>
          <cell r="F25">
            <v>79</v>
          </cell>
          <cell r="G25">
            <v>29</v>
          </cell>
          <cell r="H25">
            <v>17.28</v>
          </cell>
          <cell r="I25" t="str">
            <v>N</v>
          </cell>
          <cell r="J25">
            <v>37.800000000000004</v>
          </cell>
          <cell r="K25">
            <v>0</v>
          </cell>
        </row>
        <row r="26">
          <cell r="B26">
            <v>22.879166666666666</v>
          </cell>
          <cell r="C26">
            <v>31.6</v>
          </cell>
          <cell r="D26">
            <v>14.9</v>
          </cell>
          <cell r="E26">
            <v>51.291666666666664</v>
          </cell>
          <cell r="F26">
            <v>79</v>
          </cell>
          <cell r="G26">
            <v>24</v>
          </cell>
          <cell r="H26">
            <v>12.96</v>
          </cell>
          <cell r="I26" t="str">
            <v>L</v>
          </cell>
          <cell r="J26">
            <v>35.28</v>
          </cell>
          <cell r="K26">
            <v>0</v>
          </cell>
        </row>
        <row r="27">
          <cell r="B27">
            <v>23.262500000000003</v>
          </cell>
          <cell r="C27">
            <v>32.200000000000003</v>
          </cell>
          <cell r="D27">
            <v>15.6</v>
          </cell>
          <cell r="E27">
            <v>49.5</v>
          </cell>
          <cell r="F27">
            <v>75</v>
          </cell>
          <cell r="G27">
            <v>23</v>
          </cell>
          <cell r="H27">
            <v>15.120000000000001</v>
          </cell>
          <cell r="I27" t="str">
            <v>L</v>
          </cell>
          <cell r="J27">
            <v>29.52</v>
          </cell>
          <cell r="K27">
            <v>0</v>
          </cell>
        </row>
        <row r="28">
          <cell r="B28">
            <v>23.599999999999994</v>
          </cell>
          <cell r="C28">
            <v>32.4</v>
          </cell>
          <cell r="D28">
            <v>16.3</v>
          </cell>
          <cell r="E28">
            <v>47.583333333333336</v>
          </cell>
          <cell r="F28">
            <v>71</v>
          </cell>
          <cell r="G28">
            <v>25</v>
          </cell>
          <cell r="H28">
            <v>18.36</v>
          </cell>
          <cell r="I28" t="str">
            <v>NE</v>
          </cell>
          <cell r="J28">
            <v>36.72</v>
          </cell>
          <cell r="K28">
            <v>0</v>
          </cell>
        </row>
        <row r="29">
          <cell r="B29">
            <v>16.587499999999999</v>
          </cell>
          <cell r="C29">
            <v>26.2</v>
          </cell>
          <cell r="D29">
            <v>12</v>
          </cell>
          <cell r="E29">
            <v>67.125</v>
          </cell>
          <cell r="F29">
            <v>87</v>
          </cell>
          <cell r="G29">
            <v>38</v>
          </cell>
          <cell r="H29">
            <v>20.52</v>
          </cell>
          <cell r="I29" t="str">
            <v>SO</v>
          </cell>
          <cell r="J29">
            <v>50.76</v>
          </cell>
          <cell r="K29">
            <v>0</v>
          </cell>
        </row>
        <row r="30">
          <cell r="B30">
            <v>16.975000000000005</v>
          </cell>
          <cell r="C30">
            <v>28.2</v>
          </cell>
          <cell r="D30">
            <v>9.8000000000000007</v>
          </cell>
          <cell r="E30">
            <v>67.166666666666671</v>
          </cell>
          <cell r="F30">
            <v>91</v>
          </cell>
          <cell r="G30">
            <v>38</v>
          </cell>
          <cell r="H30">
            <v>8.2799999999999994</v>
          </cell>
          <cell r="I30" t="str">
            <v>S</v>
          </cell>
          <cell r="J30">
            <v>21.240000000000002</v>
          </cell>
          <cell r="K30">
            <v>0</v>
          </cell>
        </row>
        <row r="31">
          <cell r="B31">
            <v>22.837500000000002</v>
          </cell>
          <cell r="C31">
            <v>31.3</v>
          </cell>
          <cell r="D31">
            <v>17.100000000000001</v>
          </cell>
          <cell r="E31">
            <v>60.416666666666664</v>
          </cell>
          <cell r="F31">
            <v>86</v>
          </cell>
          <cell r="G31">
            <v>31</v>
          </cell>
          <cell r="H31">
            <v>19.079999999999998</v>
          </cell>
          <cell r="I31" t="str">
            <v>SE</v>
          </cell>
          <cell r="J31">
            <v>34.200000000000003</v>
          </cell>
          <cell r="K31">
            <v>0</v>
          </cell>
        </row>
        <row r="32">
          <cell r="B32">
            <v>22.966666666666669</v>
          </cell>
          <cell r="C32">
            <v>31.7</v>
          </cell>
          <cell r="D32">
            <v>13.6</v>
          </cell>
          <cell r="E32">
            <v>56.875</v>
          </cell>
          <cell r="F32">
            <v>87</v>
          </cell>
          <cell r="G32">
            <v>33</v>
          </cell>
          <cell r="H32">
            <v>19.440000000000001</v>
          </cell>
          <cell r="I32" t="str">
            <v>L</v>
          </cell>
          <cell r="J32">
            <v>38.159999999999997</v>
          </cell>
          <cell r="K32">
            <v>0</v>
          </cell>
        </row>
        <row r="33">
          <cell r="B33">
            <v>15.141666666666667</v>
          </cell>
          <cell r="C33">
            <v>24.2</v>
          </cell>
          <cell r="D33">
            <v>12.5</v>
          </cell>
          <cell r="E33">
            <v>79.541666666666671</v>
          </cell>
          <cell r="F33">
            <v>90</v>
          </cell>
          <cell r="G33">
            <v>62</v>
          </cell>
          <cell r="H33">
            <v>20.16</v>
          </cell>
          <cell r="I33" t="str">
            <v>SO</v>
          </cell>
          <cell r="J33">
            <v>38.159999999999997</v>
          </cell>
          <cell r="K33">
            <v>0</v>
          </cell>
        </row>
        <row r="34">
          <cell r="B34">
            <v>16.983333333333334</v>
          </cell>
          <cell r="C34">
            <v>26.7</v>
          </cell>
          <cell r="D34">
            <v>10.6</v>
          </cell>
          <cell r="E34">
            <v>72.875</v>
          </cell>
          <cell r="F34">
            <v>90</v>
          </cell>
          <cell r="G34">
            <v>51</v>
          </cell>
          <cell r="H34">
            <v>12.6</v>
          </cell>
          <cell r="I34" t="str">
            <v>SE</v>
          </cell>
          <cell r="J34">
            <v>28.8</v>
          </cell>
          <cell r="K34">
            <v>0</v>
          </cell>
        </row>
        <row r="35">
          <cell r="B35">
            <v>20.566666666666666</v>
          </cell>
          <cell r="C35">
            <v>28.4</v>
          </cell>
          <cell r="D35">
            <v>15.6</v>
          </cell>
          <cell r="E35">
            <v>65.041666666666671</v>
          </cell>
          <cell r="F35">
            <v>81</v>
          </cell>
          <cell r="G35">
            <v>42</v>
          </cell>
          <cell r="H35">
            <v>20.16</v>
          </cell>
          <cell r="I35" t="str">
            <v>SE</v>
          </cell>
          <cell r="J35">
            <v>30.240000000000002</v>
          </cell>
          <cell r="K35">
            <v>0</v>
          </cell>
        </row>
        <row r="36">
          <cell r="I36" t="str">
            <v>SE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17.125</v>
          </cell>
          <cell r="C5">
            <v>23.7</v>
          </cell>
          <cell r="D5">
            <v>10.7</v>
          </cell>
          <cell r="E5">
            <v>65.083333333333329</v>
          </cell>
          <cell r="F5">
            <v>77</v>
          </cell>
          <cell r="G5">
            <v>45</v>
          </cell>
          <cell r="H5">
            <v>15.840000000000002</v>
          </cell>
          <cell r="I5" t="str">
            <v>S</v>
          </cell>
          <cell r="J5">
            <v>37.800000000000004</v>
          </cell>
          <cell r="K5">
            <v>1.4</v>
          </cell>
        </row>
        <row r="6">
          <cell r="B6">
            <v>11.704166666666666</v>
          </cell>
          <cell r="C6">
            <v>20.5</v>
          </cell>
          <cell r="D6">
            <v>5.3</v>
          </cell>
          <cell r="E6">
            <v>71.208333333333329</v>
          </cell>
          <cell r="F6">
            <v>83</v>
          </cell>
          <cell r="G6">
            <v>55</v>
          </cell>
          <cell r="H6">
            <v>7.5600000000000005</v>
          </cell>
          <cell r="I6" t="str">
            <v>S</v>
          </cell>
          <cell r="J6">
            <v>19.079999999999998</v>
          </cell>
          <cell r="K6">
            <v>0</v>
          </cell>
        </row>
        <row r="7">
          <cell r="B7">
            <v>12.675000000000002</v>
          </cell>
          <cell r="C7">
            <v>22.1</v>
          </cell>
          <cell r="D7">
            <v>5.5</v>
          </cell>
          <cell r="E7">
            <v>70.833333333333329</v>
          </cell>
          <cell r="F7">
            <v>84</v>
          </cell>
          <cell r="G7">
            <v>52</v>
          </cell>
          <cell r="H7">
            <v>7.5600000000000005</v>
          </cell>
          <cell r="I7" t="str">
            <v>S</v>
          </cell>
          <cell r="J7">
            <v>19.8</v>
          </cell>
          <cell r="K7">
            <v>0</v>
          </cell>
        </row>
        <row r="8">
          <cell r="B8">
            <v>18.095833333333335</v>
          </cell>
          <cell r="C8">
            <v>27.8</v>
          </cell>
          <cell r="D8">
            <v>9.6</v>
          </cell>
          <cell r="E8">
            <v>60.791666666666664</v>
          </cell>
          <cell r="F8">
            <v>70</v>
          </cell>
          <cell r="G8">
            <v>49</v>
          </cell>
          <cell r="H8">
            <v>18.36</v>
          </cell>
          <cell r="I8" t="str">
            <v>NE</v>
          </cell>
          <cell r="J8">
            <v>40.680000000000007</v>
          </cell>
          <cell r="K8">
            <v>0</v>
          </cell>
        </row>
        <row r="9">
          <cell r="B9">
            <v>22.25</v>
          </cell>
          <cell r="C9">
            <v>30.8</v>
          </cell>
          <cell r="D9">
            <v>17.8</v>
          </cell>
          <cell r="E9">
            <v>60.791666666666664</v>
          </cell>
          <cell r="F9">
            <v>70</v>
          </cell>
          <cell r="G9">
            <v>45</v>
          </cell>
          <cell r="H9">
            <v>17.28</v>
          </cell>
          <cell r="I9" t="str">
            <v>NE</v>
          </cell>
          <cell r="J9">
            <v>32.76</v>
          </cell>
          <cell r="K9">
            <v>0</v>
          </cell>
        </row>
        <row r="10">
          <cell r="B10">
            <v>23.879166666666663</v>
          </cell>
          <cell r="C10">
            <v>30.3</v>
          </cell>
          <cell r="D10">
            <v>19.8</v>
          </cell>
          <cell r="E10">
            <v>62.166666666666664</v>
          </cell>
          <cell r="F10">
            <v>71</v>
          </cell>
          <cell r="G10">
            <v>51</v>
          </cell>
          <cell r="H10">
            <v>13.68</v>
          </cell>
          <cell r="I10" t="str">
            <v>NE</v>
          </cell>
          <cell r="J10">
            <v>27</v>
          </cell>
          <cell r="K10">
            <v>0</v>
          </cell>
        </row>
        <row r="11">
          <cell r="B11">
            <v>23.712500000000002</v>
          </cell>
          <cell r="C11">
            <v>31.4</v>
          </cell>
          <cell r="D11">
            <v>17.399999999999999</v>
          </cell>
          <cell r="E11">
            <v>63.166666666666664</v>
          </cell>
          <cell r="F11">
            <v>78</v>
          </cell>
          <cell r="G11">
            <v>45</v>
          </cell>
          <cell r="H11">
            <v>26.28</v>
          </cell>
          <cell r="I11" t="str">
            <v>NE</v>
          </cell>
          <cell r="J11">
            <v>45.36</v>
          </cell>
          <cell r="K11">
            <v>0</v>
          </cell>
        </row>
        <row r="12">
          <cell r="B12">
            <v>17.645833333333336</v>
          </cell>
          <cell r="C12">
            <v>23.2</v>
          </cell>
          <cell r="D12">
            <v>14.6</v>
          </cell>
          <cell r="E12">
            <v>74.541666666666671</v>
          </cell>
          <cell r="F12">
            <v>83</v>
          </cell>
          <cell r="G12">
            <v>56</v>
          </cell>
          <cell r="H12">
            <v>12.24</v>
          </cell>
          <cell r="I12" t="str">
            <v>S</v>
          </cell>
          <cell r="J12">
            <v>28.8</v>
          </cell>
          <cell r="K12">
            <v>0</v>
          </cell>
        </row>
        <row r="13">
          <cell r="B13">
            <v>14.425000000000002</v>
          </cell>
          <cell r="C13">
            <v>19.399999999999999</v>
          </cell>
          <cell r="D13">
            <v>11.3</v>
          </cell>
          <cell r="E13">
            <v>79</v>
          </cell>
          <cell r="F13">
            <v>86</v>
          </cell>
          <cell r="G13">
            <v>67</v>
          </cell>
          <cell r="H13">
            <v>12.96</v>
          </cell>
          <cell r="I13" t="str">
            <v>S</v>
          </cell>
          <cell r="J13">
            <v>27.36</v>
          </cell>
          <cell r="K13">
            <v>0.4</v>
          </cell>
        </row>
        <row r="14">
          <cell r="B14">
            <v>16.595833333333331</v>
          </cell>
          <cell r="C14">
            <v>28.5</v>
          </cell>
          <cell r="D14">
            <v>8.1999999999999993</v>
          </cell>
          <cell r="E14">
            <v>74.041666666666671</v>
          </cell>
          <cell r="F14">
            <v>85</v>
          </cell>
          <cell r="G14">
            <v>58</v>
          </cell>
          <cell r="H14">
            <v>15.120000000000001</v>
          </cell>
          <cell r="I14" t="str">
            <v>NE</v>
          </cell>
          <cell r="J14">
            <v>34.200000000000003</v>
          </cell>
          <cell r="K14">
            <v>0</v>
          </cell>
        </row>
        <row r="15">
          <cell r="B15">
            <v>22.591666666666669</v>
          </cell>
          <cell r="C15">
            <v>30.8</v>
          </cell>
          <cell r="D15">
            <v>16.8</v>
          </cell>
          <cell r="E15">
            <v>65.5</v>
          </cell>
          <cell r="F15">
            <v>80</v>
          </cell>
          <cell r="G15">
            <v>46</v>
          </cell>
          <cell r="H15">
            <v>24.48</v>
          </cell>
          <cell r="I15" t="str">
            <v>NE</v>
          </cell>
          <cell r="J15">
            <v>38.880000000000003</v>
          </cell>
          <cell r="K15">
            <v>0</v>
          </cell>
        </row>
        <row r="16">
          <cell r="B16">
            <v>22.954166666666666</v>
          </cell>
          <cell r="C16">
            <v>32</v>
          </cell>
          <cell r="D16">
            <v>16</v>
          </cell>
          <cell r="E16">
            <v>58.333333333333336</v>
          </cell>
          <cell r="F16">
            <v>72</v>
          </cell>
          <cell r="G16">
            <v>43</v>
          </cell>
          <cell r="H16">
            <v>15.48</v>
          </cell>
          <cell r="I16" t="str">
            <v>NE</v>
          </cell>
          <cell r="J16">
            <v>35.64</v>
          </cell>
          <cell r="K16">
            <v>0</v>
          </cell>
        </row>
        <row r="17">
          <cell r="B17">
            <v>24.170833333333334</v>
          </cell>
          <cell r="C17">
            <v>32.700000000000003</v>
          </cell>
          <cell r="D17">
            <v>18.600000000000001</v>
          </cell>
          <cell r="E17">
            <v>62.458333333333336</v>
          </cell>
          <cell r="F17">
            <v>75</v>
          </cell>
          <cell r="G17">
            <v>47</v>
          </cell>
          <cell r="H17">
            <v>11.879999999999999</v>
          </cell>
          <cell r="I17" t="str">
            <v>NE</v>
          </cell>
          <cell r="J17">
            <v>39.96</v>
          </cell>
          <cell r="K17">
            <v>0</v>
          </cell>
        </row>
        <row r="18">
          <cell r="B18">
            <v>22.154166666666669</v>
          </cell>
          <cell r="C18">
            <v>28</v>
          </cell>
          <cell r="D18">
            <v>18.5</v>
          </cell>
          <cell r="E18">
            <v>73.625</v>
          </cell>
          <cell r="F18">
            <v>83</v>
          </cell>
          <cell r="G18">
            <v>62</v>
          </cell>
          <cell r="H18">
            <v>11.16</v>
          </cell>
          <cell r="I18" t="str">
            <v>S</v>
          </cell>
          <cell r="J18">
            <v>24.840000000000003</v>
          </cell>
          <cell r="K18">
            <v>0</v>
          </cell>
        </row>
        <row r="19">
          <cell r="B19">
            <v>21.895833333333325</v>
          </cell>
          <cell r="C19">
            <v>30.9</v>
          </cell>
          <cell r="D19">
            <v>14.4</v>
          </cell>
          <cell r="E19">
            <v>73.625</v>
          </cell>
          <cell r="F19">
            <v>86</v>
          </cell>
          <cell r="G19">
            <v>57</v>
          </cell>
          <cell r="H19">
            <v>14.76</v>
          </cell>
          <cell r="I19" t="str">
            <v>L</v>
          </cell>
          <cell r="J19">
            <v>27.36</v>
          </cell>
          <cell r="K19">
            <v>0</v>
          </cell>
        </row>
        <row r="20">
          <cell r="B20">
            <v>23.295833333333331</v>
          </cell>
          <cell r="C20">
            <v>30.3</v>
          </cell>
          <cell r="D20">
            <v>18.5</v>
          </cell>
          <cell r="E20">
            <v>65.041666666666671</v>
          </cell>
          <cell r="F20">
            <v>75</v>
          </cell>
          <cell r="G20">
            <v>50</v>
          </cell>
          <cell r="H20">
            <v>15.48</v>
          </cell>
          <cell r="I20" t="str">
            <v>NE</v>
          </cell>
          <cell r="J20">
            <v>30.6</v>
          </cell>
          <cell r="K20">
            <v>0</v>
          </cell>
        </row>
        <row r="21">
          <cell r="B21">
            <v>23.795833333333334</v>
          </cell>
          <cell r="C21">
            <v>32.5</v>
          </cell>
          <cell r="D21">
            <v>18.3</v>
          </cell>
          <cell r="E21">
            <v>56.458333333333336</v>
          </cell>
          <cell r="F21">
            <v>71</v>
          </cell>
          <cell r="G21">
            <v>33</v>
          </cell>
          <cell r="H21">
            <v>14.76</v>
          </cell>
          <cell r="I21" t="str">
            <v>NE</v>
          </cell>
          <cell r="J21">
            <v>29.880000000000003</v>
          </cell>
          <cell r="K21">
            <v>0</v>
          </cell>
        </row>
        <row r="22">
          <cell r="B22">
            <v>22.745833333333337</v>
          </cell>
          <cell r="C22">
            <v>31.4</v>
          </cell>
          <cell r="D22">
            <v>15.7</v>
          </cell>
          <cell r="E22">
            <v>48.791666666666664</v>
          </cell>
          <cell r="F22">
            <v>65</v>
          </cell>
          <cell r="G22">
            <v>31</v>
          </cell>
          <cell r="H22">
            <v>20.88</v>
          </cell>
          <cell r="I22" t="str">
            <v>NE</v>
          </cell>
          <cell r="J22">
            <v>41.04</v>
          </cell>
          <cell r="K22">
            <v>0</v>
          </cell>
        </row>
        <row r="23">
          <cell r="B23">
            <v>22.258333333333336</v>
          </cell>
          <cell r="C23">
            <v>30.7</v>
          </cell>
          <cell r="D23">
            <v>16.399999999999999</v>
          </cell>
          <cell r="E23">
            <v>47.791666666666664</v>
          </cell>
          <cell r="F23">
            <v>61</v>
          </cell>
          <cell r="G23">
            <v>33</v>
          </cell>
          <cell r="H23">
            <v>22.68</v>
          </cell>
          <cell r="I23" t="str">
            <v>NE</v>
          </cell>
          <cell r="J23">
            <v>48.6</v>
          </cell>
          <cell r="K23">
            <v>0</v>
          </cell>
        </row>
        <row r="24">
          <cell r="B24">
            <v>22.029166666666669</v>
          </cell>
          <cell r="C24">
            <v>30.9</v>
          </cell>
          <cell r="D24">
            <v>15.7</v>
          </cell>
          <cell r="E24">
            <v>48.5</v>
          </cell>
          <cell r="F24">
            <v>60</v>
          </cell>
          <cell r="G24">
            <v>34</v>
          </cell>
          <cell r="H24">
            <v>18.36</v>
          </cell>
          <cell r="I24" t="str">
            <v>NE</v>
          </cell>
          <cell r="J24">
            <v>32.4</v>
          </cell>
          <cell r="K24">
            <v>0</v>
          </cell>
        </row>
        <row r="25">
          <cell r="B25">
            <v>22.599999999999994</v>
          </cell>
          <cell r="C25">
            <v>31.2</v>
          </cell>
          <cell r="D25">
            <v>16</v>
          </cell>
          <cell r="E25">
            <v>49.75</v>
          </cell>
          <cell r="F25">
            <v>63</v>
          </cell>
          <cell r="G25">
            <v>34</v>
          </cell>
          <cell r="H25">
            <v>15.48</v>
          </cell>
          <cell r="I25" t="str">
            <v>NE</v>
          </cell>
          <cell r="J25">
            <v>36.36</v>
          </cell>
          <cell r="K25">
            <v>0</v>
          </cell>
        </row>
        <row r="26">
          <cell r="B26">
            <v>22.149999999999995</v>
          </cell>
          <cell r="C26">
            <v>31.6</v>
          </cell>
          <cell r="D26">
            <v>12.8</v>
          </cell>
          <cell r="E26">
            <v>51.416666666666664</v>
          </cell>
          <cell r="F26">
            <v>72</v>
          </cell>
          <cell r="G26">
            <v>31</v>
          </cell>
          <cell r="H26">
            <v>14.4</v>
          </cell>
          <cell r="I26" t="str">
            <v>NE</v>
          </cell>
          <cell r="J26">
            <v>28.8</v>
          </cell>
          <cell r="K26">
            <v>0</v>
          </cell>
        </row>
        <row r="27">
          <cell r="B27">
            <v>22.237499999999997</v>
          </cell>
          <cell r="C27">
            <v>32</v>
          </cell>
          <cell r="D27">
            <v>12.3</v>
          </cell>
          <cell r="E27">
            <v>48.958333333333336</v>
          </cell>
          <cell r="F27">
            <v>67</v>
          </cell>
          <cell r="G27">
            <v>31</v>
          </cell>
          <cell r="H27">
            <v>13.68</v>
          </cell>
          <cell r="I27" t="str">
            <v>NE</v>
          </cell>
          <cell r="J27">
            <v>32.4</v>
          </cell>
          <cell r="K27">
            <v>0</v>
          </cell>
        </row>
        <row r="28">
          <cell r="B28">
            <v>23.525000000000002</v>
          </cell>
          <cell r="C28">
            <v>33.200000000000003</v>
          </cell>
          <cell r="D28">
            <v>16.100000000000001</v>
          </cell>
          <cell r="E28">
            <v>45.041666666666664</v>
          </cell>
          <cell r="F28">
            <v>60</v>
          </cell>
          <cell r="G28">
            <v>31</v>
          </cell>
          <cell r="H28">
            <v>19.079999999999998</v>
          </cell>
          <cell r="I28" t="str">
            <v>NE</v>
          </cell>
          <cell r="J28">
            <v>37.080000000000005</v>
          </cell>
          <cell r="K28">
            <v>0</v>
          </cell>
        </row>
        <row r="29">
          <cell r="B29">
            <v>16.633333333333333</v>
          </cell>
          <cell r="C29">
            <v>22.8</v>
          </cell>
          <cell r="D29">
            <v>12.1</v>
          </cell>
          <cell r="E29">
            <v>62.625</v>
          </cell>
          <cell r="F29">
            <v>74</v>
          </cell>
          <cell r="G29">
            <v>43</v>
          </cell>
          <cell r="H29">
            <v>17.28</v>
          </cell>
          <cell r="I29" t="str">
            <v>S</v>
          </cell>
          <cell r="J29">
            <v>37.080000000000005</v>
          </cell>
          <cell r="K29">
            <v>0</v>
          </cell>
        </row>
        <row r="30">
          <cell r="B30">
            <v>15.991666666666667</v>
          </cell>
          <cell r="C30">
            <v>27.7</v>
          </cell>
          <cell r="D30">
            <v>8.3000000000000007</v>
          </cell>
          <cell r="E30">
            <v>68.75</v>
          </cell>
          <cell r="F30">
            <v>83</v>
          </cell>
          <cell r="G30">
            <v>49</v>
          </cell>
          <cell r="H30">
            <v>8.2799999999999994</v>
          </cell>
          <cell r="I30" t="str">
            <v>L</v>
          </cell>
          <cell r="J30">
            <v>16.920000000000002</v>
          </cell>
          <cell r="K30">
            <v>0</v>
          </cell>
        </row>
        <row r="31">
          <cell r="B31">
            <v>21.958333333333339</v>
          </cell>
          <cell r="C31">
            <v>30.6</v>
          </cell>
          <cell r="D31">
            <v>15.3</v>
          </cell>
          <cell r="E31">
            <v>59.125</v>
          </cell>
          <cell r="F31">
            <v>75</v>
          </cell>
          <cell r="G31">
            <v>39</v>
          </cell>
          <cell r="H31">
            <v>15.840000000000002</v>
          </cell>
          <cell r="I31" t="str">
            <v>NE</v>
          </cell>
          <cell r="J31">
            <v>33.480000000000004</v>
          </cell>
          <cell r="K31">
            <v>0</v>
          </cell>
        </row>
        <row r="32">
          <cell r="B32">
            <v>22.595833333333331</v>
          </cell>
          <cell r="C32">
            <v>32.5</v>
          </cell>
          <cell r="D32">
            <v>15.4</v>
          </cell>
          <cell r="E32">
            <v>54.916666666666664</v>
          </cell>
          <cell r="F32">
            <v>71</v>
          </cell>
          <cell r="G32">
            <v>38</v>
          </cell>
          <cell r="H32">
            <v>18.720000000000002</v>
          </cell>
          <cell r="I32" t="str">
            <v>NE</v>
          </cell>
          <cell r="J32">
            <v>37.080000000000005</v>
          </cell>
          <cell r="K32">
            <v>0</v>
          </cell>
        </row>
        <row r="33">
          <cell r="B33">
            <v>16.833333333333332</v>
          </cell>
          <cell r="C33">
            <v>23.5</v>
          </cell>
          <cell r="D33">
            <v>12.9</v>
          </cell>
          <cell r="E33">
            <v>65.5</v>
          </cell>
          <cell r="F33">
            <v>72</v>
          </cell>
          <cell r="G33">
            <v>50</v>
          </cell>
          <cell r="H33">
            <v>16.2</v>
          </cell>
          <cell r="I33" t="str">
            <v>S</v>
          </cell>
          <cell r="J33">
            <v>34.56</v>
          </cell>
          <cell r="K33">
            <v>0</v>
          </cell>
        </row>
        <row r="34">
          <cell r="B34">
            <v>16.641666666666662</v>
          </cell>
          <cell r="C34">
            <v>26.8</v>
          </cell>
          <cell r="D34">
            <v>9.6</v>
          </cell>
          <cell r="E34">
            <v>72.25</v>
          </cell>
          <cell r="F34">
            <v>83</v>
          </cell>
          <cell r="G34">
            <v>56</v>
          </cell>
          <cell r="H34">
            <v>15.120000000000001</v>
          </cell>
          <cell r="I34" t="str">
            <v>L</v>
          </cell>
          <cell r="J34">
            <v>35.28</v>
          </cell>
          <cell r="K34">
            <v>0</v>
          </cell>
        </row>
        <row r="35">
          <cell r="B35">
            <v>22.029166666666665</v>
          </cell>
          <cell r="C35">
            <v>29.4</v>
          </cell>
          <cell r="D35">
            <v>16.5</v>
          </cell>
          <cell r="E35">
            <v>61.375</v>
          </cell>
          <cell r="F35">
            <v>73</v>
          </cell>
          <cell r="G35">
            <v>44</v>
          </cell>
          <cell r="H35">
            <v>21.96</v>
          </cell>
          <cell r="I35" t="str">
            <v>L</v>
          </cell>
          <cell r="J35">
            <v>40.680000000000007</v>
          </cell>
          <cell r="K35">
            <v>0</v>
          </cell>
        </row>
        <row r="36">
          <cell r="I36" t="str">
            <v>NE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>
            <v>27.566666666666674</v>
          </cell>
          <cell r="C25">
            <v>31.6</v>
          </cell>
          <cell r="D25">
            <v>18.2</v>
          </cell>
          <cell r="E25">
            <v>33.333333333333336</v>
          </cell>
          <cell r="F25">
            <v>67</v>
          </cell>
          <cell r="G25">
            <v>22</v>
          </cell>
          <cell r="H25">
            <v>15.120000000000001</v>
          </cell>
          <cell r="I25" t="str">
            <v>NE</v>
          </cell>
          <cell r="J25">
            <v>34.56</v>
          </cell>
          <cell r="K25">
            <v>0</v>
          </cell>
        </row>
        <row r="26">
          <cell r="B26">
            <v>22.05</v>
          </cell>
          <cell r="C26">
            <v>31.9</v>
          </cell>
          <cell r="D26">
            <v>12.5</v>
          </cell>
          <cell r="E26">
            <v>51.875</v>
          </cell>
          <cell r="F26">
            <v>84</v>
          </cell>
          <cell r="G26">
            <v>22</v>
          </cell>
          <cell r="H26">
            <v>11.879999999999999</v>
          </cell>
          <cell r="I26" t="str">
            <v>N</v>
          </cell>
          <cell r="J26">
            <v>34.200000000000003</v>
          </cell>
          <cell r="K26">
            <v>0</v>
          </cell>
        </row>
        <row r="27">
          <cell r="B27">
            <v>22.116666666666664</v>
          </cell>
          <cell r="C27">
            <v>31.6</v>
          </cell>
          <cell r="D27">
            <v>12.9</v>
          </cell>
          <cell r="E27">
            <v>52.625</v>
          </cell>
          <cell r="F27">
            <v>86</v>
          </cell>
          <cell r="G27">
            <v>21</v>
          </cell>
          <cell r="H27">
            <v>11.879999999999999</v>
          </cell>
          <cell r="I27" t="str">
            <v>SO</v>
          </cell>
          <cell r="J27">
            <v>33.119999999999997</v>
          </cell>
          <cell r="K27">
            <v>0</v>
          </cell>
        </row>
        <row r="28">
          <cell r="B28">
            <v>23.295833333333331</v>
          </cell>
          <cell r="C28">
            <v>31.8</v>
          </cell>
          <cell r="D28">
            <v>14.3</v>
          </cell>
          <cell r="E28">
            <v>43.458333333333336</v>
          </cell>
          <cell r="F28">
            <v>79</v>
          </cell>
          <cell r="G28">
            <v>18</v>
          </cell>
          <cell r="H28">
            <v>16.559999999999999</v>
          </cell>
          <cell r="I28" t="str">
            <v>NE</v>
          </cell>
          <cell r="J28">
            <v>33.840000000000003</v>
          </cell>
          <cell r="K28">
            <v>0</v>
          </cell>
        </row>
        <row r="29">
          <cell r="B29">
            <v>22.858333333333334</v>
          </cell>
          <cell r="C29">
            <v>33.4</v>
          </cell>
          <cell r="D29">
            <v>14.1</v>
          </cell>
          <cell r="E29">
            <v>47.75</v>
          </cell>
          <cell r="F29">
            <v>78</v>
          </cell>
          <cell r="G29">
            <v>18</v>
          </cell>
          <cell r="H29">
            <v>19.8</v>
          </cell>
          <cell r="I29" t="str">
            <v>SO</v>
          </cell>
          <cell r="J29">
            <v>27.720000000000002</v>
          </cell>
          <cell r="K29">
            <v>0</v>
          </cell>
        </row>
        <row r="30">
          <cell r="B30">
            <v>21.108333333333331</v>
          </cell>
          <cell r="C30">
            <v>31.2</v>
          </cell>
          <cell r="D30">
            <v>11.3</v>
          </cell>
          <cell r="E30">
            <v>60.875</v>
          </cell>
          <cell r="F30">
            <v>92</v>
          </cell>
          <cell r="G30">
            <v>25</v>
          </cell>
          <cell r="H30">
            <v>15.840000000000002</v>
          </cell>
          <cell r="I30" t="str">
            <v>S</v>
          </cell>
          <cell r="J30">
            <v>32.04</v>
          </cell>
          <cell r="K30">
            <v>0</v>
          </cell>
        </row>
        <row r="31">
          <cell r="B31">
            <v>22.512499999999999</v>
          </cell>
          <cell r="C31">
            <v>32.4</v>
          </cell>
          <cell r="D31">
            <v>13</v>
          </cell>
          <cell r="E31">
            <v>54.125</v>
          </cell>
          <cell r="F31">
            <v>89</v>
          </cell>
          <cell r="G31">
            <v>21</v>
          </cell>
          <cell r="H31">
            <v>16.559999999999999</v>
          </cell>
          <cell r="I31" t="str">
            <v>N</v>
          </cell>
          <cell r="J31">
            <v>34.200000000000003</v>
          </cell>
          <cell r="K31">
            <v>0</v>
          </cell>
        </row>
        <row r="32">
          <cell r="B32">
            <v>23.504166666666666</v>
          </cell>
          <cell r="C32">
            <v>33.5</v>
          </cell>
          <cell r="D32">
            <v>14.2</v>
          </cell>
          <cell r="E32">
            <v>48.083333333333336</v>
          </cell>
          <cell r="F32">
            <v>81</v>
          </cell>
          <cell r="G32">
            <v>19</v>
          </cell>
          <cell r="H32">
            <v>15.48</v>
          </cell>
          <cell r="I32" t="str">
            <v>NO</v>
          </cell>
          <cell r="J32">
            <v>36.72</v>
          </cell>
          <cell r="K32">
            <v>0</v>
          </cell>
        </row>
        <row r="33">
          <cell r="B33">
            <v>24.266666666666669</v>
          </cell>
          <cell r="C33">
            <v>33.5</v>
          </cell>
          <cell r="D33">
            <v>15</v>
          </cell>
          <cell r="E33">
            <v>48.458333333333336</v>
          </cell>
          <cell r="F33">
            <v>79</v>
          </cell>
          <cell r="G33">
            <v>21</v>
          </cell>
          <cell r="H33">
            <v>9.7200000000000006</v>
          </cell>
          <cell r="I33" t="str">
            <v>SO</v>
          </cell>
          <cell r="J33">
            <v>28.08</v>
          </cell>
          <cell r="K33">
            <v>0</v>
          </cell>
        </row>
        <row r="34">
          <cell r="B34">
            <v>22.516666666666669</v>
          </cell>
          <cell r="C34">
            <v>29.7</v>
          </cell>
          <cell r="D34">
            <v>15.3</v>
          </cell>
          <cell r="E34">
            <v>61.666666666666664</v>
          </cell>
          <cell r="F34">
            <v>92</v>
          </cell>
          <cell r="G34">
            <v>32</v>
          </cell>
          <cell r="H34">
            <v>0.36000000000000004</v>
          </cell>
          <cell r="I34" t="str">
            <v>S</v>
          </cell>
          <cell r="J34">
            <v>30.6</v>
          </cell>
          <cell r="K34">
            <v>0</v>
          </cell>
        </row>
        <row r="35">
          <cell r="B35">
            <v>23.241666666666671</v>
          </cell>
          <cell r="C35">
            <v>32.299999999999997</v>
          </cell>
          <cell r="D35">
            <v>15</v>
          </cell>
          <cell r="E35">
            <v>53.583333333333336</v>
          </cell>
          <cell r="F35">
            <v>84</v>
          </cell>
          <cell r="G35">
            <v>21</v>
          </cell>
          <cell r="H35">
            <v>5.4</v>
          </cell>
          <cell r="I35" t="str">
            <v>SE</v>
          </cell>
          <cell r="J35">
            <v>30.6</v>
          </cell>
          <cell r="K35">
            <v>0</v>
          </cell>
        </row>
        <row r="36">
          <cell r="I36" t="str">
            <v>SO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21.175000000000004</v>
          </cell>
          <cell r="C5">
            <v>26.6</v>
          </cell>
          <cell r="D5">
            <v>18.8</v>
          </cell>
          <cell r="E5">
            <v>67.55</v>
          </cell>
          <cell r="F5">
            <v>86</v>
          </cell>
          <cell r="G5">
            <v>37</v>
          </cell>
          <cell r="H5">
            <v>20.52</v>
          </cell>
          <cell r="I5" t="str">
            <v>SE</v>
          </cell>
          <cell r="J5">
            <v>50.04</v>
          </cell>
          <cell r="K5">
            <v>0</v>
          </cell>
        </row>
        <row r="6">
          <cell r="B6">
            <v>17.059999999999999</v>
          </cell>
          <cell r="C6">
            <v>27.2</v>
          </cell>
          <cell r="D6">
            <v>11.5</v>
          </cell>
          <cell r="E6">
            <v>64.8</v>
          </cell>
          <cell r="F6">
            <v>81</v>
          </cell>
          <cell r="G6">
            <v>39</v>
          </cell>
          <cell r="H6">
            <v>13.68</v>
          </cell>
          <cell r="I6" t="str">
            <v>S</v>
          </cell>
          <cell r="J6">
            <v>23.040000000000003</v>
          </cell>
          <cell r="K6">
            <v>0</v>
          </cell>
        </row>
        <row r="7">
          <cell r="B7">
            <v>18.068421052631578</v>
          </cell>
          <cell r="C7">
            <v>26.3</v>
          </cell>
          <cell r="D7">
            <v>13.7</v>
          </cell>
          <cell r="E7">
            <v>68.94736842105263</v>
          </cell>
          <cell r="F7">
            <v>83</v>
          </cell>
          <cell r="G7">
            <v>43</v>
          </cell>
          <cell r="H7">
            <v>13.32</v>
          </cell>
          <cell r="I7" t="str">
            <v>S</v>
          </cell>
          <cell r="J7">
            <v>25.2</v>
          </cell>
          <cell r="K7">
            <v>0</v>
          </cell>
        </row>
        <row r="8">
          <cell r="B8">
            <v>17.606249999999999</v>
          </cell>
          <cell r="C8">
            <v>25.7</v>
          </cell>
          <cell r="D8">
            <v>13.6</v>
          </cell>
          <cell r="E8">
            <v>75.375</v>
          </cell>
          <cell r="F8">
            <v>88</v>
          </cell>
          <cell r="G8">
            <v>55</v>
          </cell>
          <cell r="H8">
            <v>7.5600000000000005</v>
          </cell>
          <cell r="I8" t="str">
            <v>S</v>
          </cell>
          <cell r="J8">
            <v>16.920000000000002</v>
          </cell>
          <cell r="K8">
            <v>0</v>
          </cell>
        </row>
        <row r="9">
          <cell r="B9">
            <v>18.087500000000002</v>
          </cell>
          <cell r="C9">
            <v>29.5</v>
          </cell>
          <cell r="D9">
            <v>14.1</v>
          </cell>
          <cell r="E9">
            <v>79.5</v>
          </cell>
          <cell r="F9">
            <v>90</v>
          </cell>
          <cell r="G9">
            <v>50</v>
          </cell>
          <cell r="H9">
            <v>5.4</v>
          </cell>
          <cell r="I9" t="str">
            <v>SE</v>
          </cell>
          <cell r="J9">
            <v>10.08</v>
          </cell>
          <cell r="K9">
            <v>0</v>
          </cell>
        </row>
        <row r="10">
          <cell r="B10">
            <v>19.225000000000001</v>
          </cell>
          <cell r="C10">
            <v>32</v>
          </cell>
          <cell r="D10">
            <v>15.1</v>
          </cell>
          <cell r="E10">
            <v>78.625</v>
          </cell>
          <cell r="F10">
            <v>90</v>
          </cell>
          <cell r="G10">
            <v>38</v>
          </cell>
          <cell r="H10">
            <v>5.7600000000000007</v>
          </cell>
          <cell r="I10" t="str">
            <v>SE</v>
          </cell>
          <cell r="J10">
            <v>8.2799999999999994</v>
          </cell>
          <cell r="K10">
            <v>0</v>
          </cell>
        </row>
        <row r="11">
          <cell r="B11">
            <v>19.34375</v>
          </cell>
          <cell r="C11">
            <v>29</v>
          </cell>
          <cell r="D11">
            <v>15.1</v>
          </cell>
          <cell r="E11">
            <v>78.875</v>
          </cell>
          <cell r="F11">
            <v>90</v>
          </cell>
          <cell r="G11">
            <v>51</v>
          </cell>
          <cell r="H11">
            <v>3.9600000000000004</v>
          </cell>
          <cell r="I11" t="str">
            <v>SE</v>
          </cell>
          <cell r="J11">
            <v>10.08</v>
          </cell>
          <cell r="K11">
            <v>0</v>
          </cell>
        </row>
        <row r="12">
          <cell r="B12">
            <v>18.871428571428574</v>
          </cell>
          <cell r="C12">
            <v>26.8</v>
          </cell>
          <cell r="D12">
            <v>14.3</v>
          </cell>
          <cell r="E12">
            <v>76.476190476190482</v>
          </cell>
          <cell r="F12">
            <v>89</v>
          </cell>
          <cell r="G12">
            <v>54</v>
          </cell>
          <cell r="H12">
            <v>14.76</v>
          </cell>
          <cell r="I12" t="str">
            <v>SO</v>
          </cell>
          <cell r="J12">
            <v>25.2</v>
          </cell>
          <cell r="K12">
            <v>0</v>
          </cell>
        </row>
        <row r="13">
          <cell r="B13">
            <v>19.75</v>
          </cell>
          <cell r="C13">
            <v>26.7</v>
          </cell>
          <cell r="D13">
            <v>15.4</v>
          </cell>
          <cell r="E13">
            <v>77.590909090909093</v>
          </cell>
          <cell r="F13">
            <v>90</v>
          </cell>
          <cell r="G13">
            <v>57</v>
          </cell>
          <cell r="H13">
            <v>15.48</v>
          </cell>
          <cell r="I13" t="str">
            <v>S</v>
          </cell>
          <cell r="J13">
            <v>28.8</v>
          </cell>
          <cell r="K13">
            <v>0</v>
          </cell>
        </row>
        <row r="14">
          <cell r="B14">
            <v>18.743750000000002</v>
          </cell>
          <cell r="C14">
            <v>25.6</v>
          </cell>
          <cell r="D14">
            <v>15.1</v>
          </cell>
          <cell r="E14">
            <v>79.875</v>
          </cell>
          <cell r="F14">
            <v>89</v>
          </cell>
          <cell r="G14">
            <v>46</v>
          </cell>
          <cell r="H14">
            <v>7.5600000000000005</v>
          </cell>
          <cell r="I14" t="str">
            <v>S</v>
          </cell>
          <cell r="J14">
            <v>16.559999999999999</v>
          </cell>
          <cell r="K14">
            <v>0</v>
          </cell>
        </row>
        <row r="15">
          <cell r="B15">
            <v>18.28235294117647</v>
          </cell>
          <cell r="C15">
            <v>30.7</v>
          </cell>
          <cell r="D15">
            <v>13.1</v>
          </cell>
          <cell r="E15">
            <v>75.470588235294116</v>
          </cell>
          <cell r="F15">
            <v>89</v>
          </cell>
          <cell r="G15">
            <v>33</v>
          </cell>
          <cell r="H15">
            <v>6.48</v>
          </cell>
          <cell r="I15" t="str">
            <v>SE</v>
          </cell>
          <cell r="J15">
            <v>13.68</v>
          </cell>
          <cell r="K15">
            <v>0</v>
          </cell>
        </row>
        <row r="16">
          <cell r="B16">
            <v>17.499999999999996</v>
          </cell>
          <cell r="C16">
            <v>28.4</v>
          </cell>
          <cell r="D16">
            <v>13.3</v>
          </cell>
          <cell r="E16">
            <v>78.4375</v>
          </cell>
          <cell r="F16">
            <v>90</v>
          </cell>
          <cell r="G16">
            <v>53</v>
          </cell>
          <cell r="H16">
            <v>7.5600000000000005</v>
          </cell>
          <cell r="I16" t="str">
            <v>SE</v>
          </cell>
          <cell r="J16">
            <v>14.76</v>
          </cell>
          <cell r="K16">
            <v>0</v>
          </cell>
        </row>
        <row r="17">
          <cell r="B17">
            <v>19.518749999999997</v>
          </cell>
          <cell r="C17">
            <v>28.2</v>
          </cell>
          <cell r="D17">
            <v>15.2</v>
          </cell>
          <cell r="E17">
            <v>79.3125</v>
          </cell>
          <cell r="F17">
            <v>90</v>
          </cell>
          <cell r="G17">
            <v>43</v>
          </cell>
          <cell r="H17">
            <v>5.4</v>
          </cell>
          <cell r="I17" t="str">
            <v>SE</v>
          </cell>
          <cell r="J17">
            <v>11.16</v>
          </cell>
          <cell r="K17">
            <v>0</v>
          </cell>
        </row>
        <row r="18">
          <cell r="B18">
            <v>20.518750000000001</v>
          </cell>
          <cell r="C18">
            <v>29.3</v>
          </cell>
          <cell r="D18">
            <v>16.2</v>
          </cell>
          <cell r="E18">
            <v>77.4375</v>
          </cell>
          <cell r="F18">
            <v>90</v>
          </cell>
          <cell r="G18">
            <v>46</v>
          </cell>
          <cell r="H18">
            <v>8.64</v>
          </cell>
          <cell r="I18" t="str">
            <v>SE</v>
          </cell>
          <cell r="J18">
            <v>15.120000000000001</v>
          </cell>
          <cell r="K18">
            <v>0</v>
          </cell>
        </row>
        <row r="19">
          <cell r="B19">
            <v>23.299999999999997</v>
          </cell>
          <cell r="C19">
            <v>27.2</v>
          </cell>
          <cell r="D19">
            <v>21</v>
          </cell>
          <cell r="E19">
            <v>71.333333333333329</v>
          </cell>
          <cell r="F19">
            <v>80</v>
          </cell>
          <cell r="G19">
            <v>50</v>
          </cell>
          <cell r="H19">
            <v>11.16</v>
          </cell>
          <cell r="I19" t="str">
            <v>S</v>
          </cell>
          <cell r="J19">
            <v>20.16</v>
          </cell>
          <cell r="K19">
            <v>0</v>
          </cell>
        </row>
        <row r="20">
          <cell r="B20">
            <v>20.443750000000001</v>
          </cell>
          <cell r="C20">
            <v>28.6</v>
          </cell>
          <cell r="D20">
            <v>15</v>
          </cell>
          <cell r="E20">
            <v>73.8125</v>
          </cell>
          <cell r="F20">
            <v>88</v>
          </cell>
          <cell r="G20">
            <v>45</v>
          </cell>
          <cell r="H20">
            <v>5.7600000000000007</v>
          </cell>
          <cell r="I20" t="str">
            <v>SE</v>
          </cell>
          <cell r="J20">
            <v>13.32</v>
          </cell>
          <cell r="K20">
            <v>0</v>
          </cell>
        </row>
        <row r="21">
          <cell r="B21">
            <v>17.556249999999999</v>
          </cell>
          <cell r="C21">
            <v>28</v>
          </cell>
          <cell r="D21">
            <v>12.5</v>
          </cell>
          <cell r="E21">
            <v>74.875</v>
          </cell>
          <cell r="F21">
            <v>89</v>
          </cell>
          <cell r="G21">
            <v>43</v>
          </cell>
          <cell r="H21">
            <v>7.9200000000000008</v>
          </cell>
          <cell r="I21" t="str">
            <v>SE</v>
          </cell>
          <cell r="J21">
            <v>16.559999999999999</v>
          </cell>
          <cell r="K21">
            <v>0</v>
          </cell>
        </row>
        <row r="22">
          <cell r="B22">
            <v>17.681250000000002</v>
          </cell>
          <cell r="C22">
            <v>29.8</v>
          </cell>
          <cell r="D22">
            <v>12.9</v>
          </cell>
          <cell r="E22">
            <v>73.599999999999994</v>
          </cell>
          <cell r="F22">
            <v>87</v>
          </cell>
          <cell r="G22">
            <v>38</v>
          </cell>
          <cell r="H22">
            <v>9.3600000000000012</v>
          </cell>
          <cell r="I22" t="str">
            <v>SE</v>
          </cell>
          <cell r="J22">
            <v>19.440000000000001</v>
          </cell>
          <cell r="K22">
            <v>0</v>
          </cell>
        </row>
        <row r="23">
          <cell r="B23">
            <v>18.243750000000002</v>
          </cell>
          <cell r="C23">
            <v>29.3</v>
          </cell>
          <cell r="D23">
            <v>13.1</v>
          </cell>
          <cell r="E23">
            <v>69.5</v>
          </cell>
          <cell r="F23">
            <v>86</v>
          </cell>
          <cell r="G23">
            <v>40</v>
          </cell>
          <cell r="H23">
            <v>9.3600000000000012</v>
          </cell>
          <cell r="I23" t="str">
            <v>SE</v>
          </cell>
          <cell r="J23">
            <v>21.6</v>
          </cell>
          <cell r="K23">
            <v>0</v>
          </cell>
        </row>
        <row r="24">
          <cell r="B24">
            <v>17.756249999999998</v>
          </cell>
          <cell r="C24">
            <v>29.2</v>
          </cell>
          <cell r="D24">
            <v>12.8</v>
          </cell>
          <cell r="E24">
            <v>73.75</v>
          </cell>
          <cell r="F24">
            <v>88</v>
          </cell>
          <cell r="G24">
            <v>42</v>
          </cell>
          <cell r="H24">
            <v>7.5600000000000005</v>
          </cell>
          <cell r="I24" t="str">
            <v>SE</v>
          </cell>
          <cell r="J24">
            <v>23.759999999999998</v>
          </cell>
          <cell r="K24">
            <v>0</v>
          </cell>
        </row>
        <row r="25">
          <cell r="B25">
            <v>17.343750000000004</v>
          </cell>
          <cell r="C25">
            <v>28.8</v>
          </cell>
          <cell r="D25">
            <v>12.2</v>
          </cell>
          <cell r="E25">
            <v>74.25</v>
          </cell>
          <cell r="F25">
            <v>89</v>
          </cell>
          <cell r="G25">
            <v>45</v>
          </cell>
          <cell r="H25">
            <v>7.9200000000000008</v>
          </cell>
          <cell r="I25" t="str">
            <v>SE</v>
          </cell>
          <cell r="J25">
            <v>19.079999999999998</v>
          </cell>
          <cell r="K25">
            <v>0</v>
          </cell>
        </row>
        <row r="26">
          <cell r="B26">
            <v>16.706249999999997</v>
          </cell>
          <cell r="C26">
            <v>28.9</v>
          </cell>
          <cell r="D26">
            <v>11.3</v>
          </cell>
          <cell r="E26">
            <v>75.125</v>
          </cell>
          <cell r="F26">
            <v>89</v>
          </cell>
          <cell r="G26">
            <v>44</v>
          </cell>
          <cell r="H26">
            <v>4.6800000000000006</v>
          </cell>
          <cell r="I26" t="str">
            <v>SE</v>
          </cell>
          <cell r="J26">
            <v>17.28</v>
          </cell>
          <cell r="K26">
            <v>0</v>
          </cell>
        </row>
        <row r="27">
          <cell r="B27">
            <v>16.756250000000001</v>
          </cell>
          <cell r="C27">
            <v>28.1</v>
          </cell>
          <cell r="D27">
            <v>11.8</v>
          </cell>
          <cell r="E27">
            <v>75.375</v>
          </cell>
          <cell r="F27">
            <v>89</v>
          </cell>
          <cell r="G27">
            <v>48</v>
          </cell>
          <cell r="H27">
            <v>5.04</v>
          </cell>
          <cell r="I27" t="str">
            <v>L</v>
          </cell>
          <cell r="J27">
            <v>14.4</v>
          </cell>
          <cell r="K27">
            <v>0</v>
          </cell>
        </row>
        <row r="28">
          <cell r="B28">
            <v>17.5</v>
          </cell>
          <cell r="C28">
            <v>32.299999999999997</v>
          </cell>
          <cell r="D28">
            <v>12.2</v>
          </cell>
          <cell r="E28">
            <v>76.13333333333334</v>
          </cell>
          <cell r="F28">
            <v>88</v>
          </cell>
          <cell r="G28">
            <v>33</v>
          </cell>
          <cell r="H28">
            <v>14.04</v>
          </cell>
          <cell r="I28" t="str">
            <v>SE</v>
          </cell>
          <cell r="J28">
            <v>26.64</v>
          </cell>
          <cell r="K28">
            <v>0</v>
          </cell>
        </row>
        <row r="29">
          <cell r="B29">
            <v>18.305882352941175</v>
          </cell>
          <cell r="C29">
            <v>25.4</v>
          </cell>
          <cell r="D29">
            <v>13.4</v>
          </cell>
          <cell r="E29">
            <v>73.352941176470594</v>
          </cell>
          <cell r="F29">
            <v>89</v>
          </cell>
          <cell r="G29">
            <v>49</v>
          </cell>
          <cell r="H29">
            <v>11.16</v>
          </cell>
          <cell r="I29" t="str">
            <v>S</v>
          </cell>
          <cell r="J29">
            <v>27.720000000000002</v>
          </cell>
          <cell r="K29">
            <v>0</v>
          </cell>
        </row>
        <row r="30">
          <cell r="B30">
            <v>18.2</v>
          </cell>
          <cell r="C30">
            <v>28</v>
          </cell>
          <cell r="D30">
            <v>12.5</v>
          </cell>
          <cell r="E30">
            <v>71.125</v>
          </cell>
          <cell r="F30">
            <v>87</v>
          </cell>
          <cell r="G30">
            <v>39</v>
          </cell>
          <cell r="H30">
            <v>10.8</v>
          </cell>
          <cell r="I30" t="str">
            <v>S</v>
          </cell>
          <cell r="J30">
            <v>25.56</v>
          </cell>
          <cell r="K30">
            <v>0</v>
          </cell>
        </row>
        <row r="31">
          <cell r="B31">
            <v>17.981249999999999</v>
          </cell>
          <cell r="C31">
            <v>28.7</v>
          </cell>
          <cell r="D31">
            <v>12.7</v>
          </cell>
          <cell r="E31">
            <v>74.3125</v>
          </cell>
          <cell r="F31">
            <v>90</v>
          </cell>
          <cell r="G31">
            <v>43</v>
          </cell>
          <cell r="H31">
            <v>6.84</v>
          </cell>
          <cell r="I31" t="str">
            <v>N</v>
          </cell>
          <cell r="J31">
            <v>12.6</v>
          </cell>
          <cell r="K31">
            <v>0</v>
          </cell>
        </row>
        <row r="32">
          <cell r="B32">
            <v>17.824999999999999</v>
          </cell>
          <cell r="C32">
            <v>29.1</v>
          </cell>
          <cell r="D32">
            <v>12.8</v>
          </cell>
          <cell r="E32">
            <v>73.25</v>
          </cell>
          <cell r="F32">
            <v>88</v>
          </cell>
          <cell r="G32">
            <v>41</v>
          </cell>
          <cell r="H32">
            <v>11.520000000000001</v>
          </cell>
          <cell r="I32" t="str">
            <v>SE</v>
          </cell>
          <cell r="J32">
            <v>23.400000000000002</v>
          </cell>
          <cell r="K32">
            <v>0</v>
          </cell>
        </row>
        <row r="33">
          <cell r="B33">
            <v>18.994117647058825</v>
          </cell>
          <cell r="C33">
            <v>27.6</v>
          </cell>
          <cell r="D33">
            <v>14.3</v>
          </cell>
          <cell r="E33">
            <v>73.82352941176471</v>
          </cell>
          <cell r="F33">
            <v>88</v>
          </cell>
          <cell r="G33">
            <v>48</v>
          </cell>
          <cell r="H33">
            <v>8.64</v>
          </cell>
          <cell r="I33" t="str">
            <v>S</v>
          </cell>
          <cell r="J33">
            <v>24.48</v>
          </cell>
          <cell r="K33">
            <v>0</v>
          </cell>
        </row>
        <row r="34">
          <cell r="B34">
            <v>19.081250000000001</v>
          </cell>
          <cell r="C34">
            <v>27.3</v>
          </cell>
          <cell r="D34">
            <v>15.4</v>
          </cell>
          <cell r="E34">
            <v>72</v>
          </cell>
          <cell r="F34">
            <v>83</v>
          </cell>
          <cell r="G34">
            <v>43</v>
          </cell>
          <cell r="H34">
            <v>12.6</v>
          </cell>
          <cell r="I34" t="str">
            <v>S</v>
          </cell>
          <cell r="J34">
            <v>23.759999999999998</v>
          </cell>
          <cell r="K34">
            <v>0</v>
          </cell>
        </row>
        <row r="35">
          <cell r="B35">
            <v>22.868749999999995</v>
          </cell>
          <cell r="C35">
            <v>27.6</v>
          </cell>
          <cell r="D35">
            <v>19.600000000000001</v>
          </cell>
          <cell r="E35">
            <v>60.8125</v>
          </cell>
          <cell r="F35">
            <v>73</v>
          </cell>
          <cell r="G35">
            <v>45</v>
          </cell>
          <cell r="H35">
            <v>11.16</v>
          </cell>
          <cell r="I35" t="str">
            <v>S</v>
          </cell>
          <cell r="J35">
            <v>19.8</v>
          </cell>
          <cell r="K35">
            <v>0</v>
          </cell>
        </row>
        <row r="36">
          <cell r="I36" t="str">
            <v>SE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12.670833333333333</v>
          </cell>
          <cell r="C5">
            <v>16.399999999999999</v>
          </cell>
          <cell r="D5">
            <v>8.4</v>
          </cell>
          <cell r="E5">
            <v>66.875</v>
          </cell>
          <cell r="F5">
            <v>89</v>
          </cell>
          <cell r="G5">
            <v>41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>
            <v>10.699999999999998</v>
          </cell>
          <cell r="C6">
            <v>17.600000000000001</v>
          </cell>
          <cell r="D6">
            <v>5.8</v>
          </cell>
          <cell r="E6">
            <v>73.875</v>
          </cell>
          <cell r="F6">
            <v>93</v>
          </cell>
          <cell r="G6">
            <v>50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11.362499999999999</v>
          </cell>
          <cell r="C7">
            <v>19.3</v>
          </cell>
          <cell r="D7">
            <v>5.6</v>
          </cell>
          <cell r="E7">
            <v>71.875</v>
          </cell>
          <cell r="F7">
            <v>93</v>
          </cell>
          <cell r="G7">
            <v>34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>
            <v>15.120833333333335</v>
          </cell>
          <cell r="C8">
            <v>23.9</v>
          </cell>
          <cell r="D8">
            <v>9.1999999999999993</v>
          </cell>
          <cell r="E8">
            <v>66.083333333333329</v>
          </cell>
          <cell r="F8">
            <v>82</v>
          </cell>
          <cell r="G8">
            <v>47</v>
          </cell>
          <cell r="H8" t="str">
            <v>*</v>
          </cell>
          <cell r="I8" t="str">
            <v>SO</v>
          </cell>
          <cell r="J8" t="str">
            <v>*</v>
          </cell>
          <cell r="K8">
            <v>0</v>
          </cell>
        </row>
        <row r="9">
          <cell r="B9">
            <v>19.716666666666665</v>
          </cell>
          <cell r="C9">
            <v>28.1</v>
          </cell>
          <cell r="D9">
            <v>15.4</v>
          </cell>
          <cell r="E9">
            <v>69.833333333333329</v>
          </cell>
          <cell r="F9">
            <v>85</v>
          </cell>
          <cell r="G9">
            <v>39</v>
          </cell>
          <cell r="H9" t="str">
            <v>*</v>
          </cell>
          <cell r="I9" t="str">
            <v>SO</v>
          </cell>
          <cell r="J9" t="str">
            <v>*</v>
          </cell>
          <cell r="K9">
            <v>0</v>
          </cell>
        </row>
        <row r="10">
          <cell r="B10">
            <v>23.020833333333332</v>
          </cell>
          <cell r="C10">
            <v>28.1</v>
          </cell>
          <cell r="D10">
            <v>20.8</v>
          </cell>
          <cell r="E10">
            <v>69.208333333333329</v>
          </cell>
          <cell r="F10">
            <v>89</v>
          </cell>
          <cell r="G10">
            <v>51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0.2</v>
          </cell>
        </row>
        <row r="11">
          <cell r="B11">
            <v>20.941666666666666</v>
          </cell>
          <cell r="C11">
            <v>28.7</v>
          </cell>
          <cell r="D11">
            <v>17.399999999999999</v>
          </cell>
          <cell r="E11">
            <v>82.375</v>
          </cell>
          <cell r="F11">
            <v>97</v>
          </cell>
          <cell r="G11">
            <v>43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11.33333333333333</v>
          </cell>
          <cell r="C12">
            <v>18</v>
          </cell>
          <cell r="D12">
            <v>8.6999999999999993</v>
          </cell>
          <cell r="E12">
            <v>96.583333333333329</v>
          </cell>
          <cell r="F12">
            <v>98</v>
          </cell>
          <cell r="G12">
            <v>91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10.4</v>
          </cell>
        </row>
        <row r="13">
          <cell r="B13">
            <v>11.429166666666665</v>
          </cell>
          <cell r="C13">
            <v>18.899999999999999</v>
          </cell>
          <cell r="D13">
            <v>7.9</v>
          </cell>
          <cell r="E13">
            <v>80.416666666666671</v>
          </cell>
          <cell r="F13">
            <v>97</v>
          </cell>
          <cell r="G13">
            <v>44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0.2</v>
          </cell>
        </row>
        <row r="14">
          <cell r="B14">
            <v>14.125</v>
          </cell>
          <cell r="C14">
            <v>24.2</v>
          </cell>
          <cell r="D14">
            <v>8</v>
          </cell>
          <cell r="E14">
            <v>78.208333333333329</v>
          </cell>
          <cell r="F14">
            <v>91</v>
          </cell>
          <cell r="G14">
            <v>56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>
            <v>20.079166666666666</v>
          </cell>
          <cell r="C15">
            <v>27.7</v>
          </cell>
          <cell r="D15">
            <v>15.8</v>
          </cell>
          <cell r="E15">
            <v>75.375</v>
          </cell>
          <cell r="F15">
            <v>93</v>
          </cell>
          <cell r="G15">
            <v>41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>
            <v>23.299999999999997</v>
          </cell>
          <cell r="C16">
            <v>27.8</v>
          </cell>
          <cell r="D16">
            <v>20.3</v>
          </cell>
          <cell r="E16">
            <v>58.208333333333336</v>
          </cell>
          <cell r="F16">
            <v>70</v>
          </cell>
          <cell r="G16">
            <v>44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</v>
          </cell>
        </row>
        <row r="17">
          <cell r="B17">
            <v>23.691666666666663</v>
          </cell>
          <cell r="C17">
            <v>28.4</v>
          </cell>
          <cell r="D17">
            <v>19.899999999999999</v>
          </cell>
          <cell r="E17">
            <v>64.083333333333329</v>
          </cell>
          <cell r="F17">
            <v>80</v>
          </cell>
          <cell r="G17">
            <v>48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2.4</v>
          </cell>
        </row>
        <row r="18">
          <cell r="B18">
            <v>19.737499999999997</v>
          </cell>
          <cell r="C18">
            <v>24.8</v>
          </cell>
          <cell r="D18">
            <v>15.8</v>
          </cell>
          <cell r="E18">
            <v>81.958333333333329</v>
          </cell>
          <cell r="F18">
            <v>97</v>
          </cell>
          <cell r="G18">
            <v>51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0.6</v>
          </cell>
        </row>
        <row r="19">
          <cell r="B19">
            <v>18.941666666666666</v>
          </cell>
          <cell r="C19">
            <v>26.5</v>
          </cell>
          <cell r="D19">
            <v>11.8</v>
          </cell>
          <cell r="E19">
            <v>64.666666666666671</v>
          </cell>
          <cell r="F19">
            <v>86</v>
          </cell>
          <cell r="G19">
            <v>52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</v>
          </cell>
        </row>
        <row r="20">
          <cell r="B20">
            <v>20.383333333333336</v>
          </cell>
          <cell r="C20">
            <v>26.4</v>
          </cell>
          <cell r="D20">
            <v>15.5</v>
          </cell>
          <cell r="E20">
            <v>77.958333333333329</v>
          </cell>
          <cell r="F20">
            <v>95</v>
          </cell>
          <cell r="G20">
            <v>52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</v>
          </cell>
        </row>
        <row r="21">
          <cell r="B21">
            <v>21.920833333333334</v>
          </cell>
          <cell r="C21">
            <v>29.3</v>
          </cell>
          <cell r="D21">
            <v>17</v>
          </cell>
          <cell r="E21">
            <v>65.875</v>
          </cell>
          <cell r="F21">
            <v>90</v>
          </cell>
          <cell r="G21">
            <v>29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20.779166666666669</v>
          </cell>
          <cell r="C22">
            <v>28.7</v>
          </cell>
          <cell r="D22">
            <v>13.5</v>
          </cell>
          <cell r="E22">
            <v>56.5</v>
          </cell>
          <cell r="F22">
            <v>80</v>
          </cell>
          <cell r="G22">
            <v>30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20.454166666666662</v>
          </cell>
          <cell r="C23">
            <v>28.5</v>
          </cell>
          <cell r="D23">
            <v>14.6</v>
          </cell>
          <cell r="E23">
            <v>54.75</v>
          </cell>
          <cell r="F23">
            <v>72</v>
          </cell>
          <cell r="G23">
            <v>32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>
            <v>19.675000000000001</v>
          </cell>
          <cell r="C24">
            <v>28.3</v>
          </cell>
          <cell r="D24">
            <v>13</v>
          </cell>
          <cell r="E24">
            <v>59.541666666666664</v>
          </cell>
          <cell r="F24">
            <v>78</v>
          </cell>
          <cell r="G24">
            <v>34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</v>
          </cell>
        </row>
        <row r="25">
          <cell r="B25">
            <v>21.287499999999998</v>
          </cell>
          <cell r="C25">
            <v>28.7</v>
          </cell>
          <cell r="D25">
            <v>15.4</v>
          </cell>
          <cell r="E25">
            <v>53.5</v>
          </cell>
          <cell r="F25">
            <v>74</v>
          </cell>
          <cell r="G25">
            <v>29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0</v>
          </cell>
        </row>
        <row r="26">
          <cell r="B26">
            <v>22.579166666666666</v>
          </cell>
          <cell r="C26">
            <v>28.9</v>
          </cell>
          <cell r="D26">
            <v>14.9</v>
          </cell>
          <cell r="E26">
            <v>47.083333333333336</v>
          </cell>
          <cell r="F26">
            <v>74</v>
          </cell>
          <cell r="G26">
            <v>26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</v>
          </cell>
        </row>
        <row r="27">
          <cell r="B27">
            <v>22.358333333333334</v>
          </cell>
          <cell r="C27">
            <v>29.5</v>
          </cell>
          <cell r="D27">
            <v>15.8</v>
          </cell>
          <cell r="E27">
            <v>45.166666666666664</v>
          </cell>
          <cell r="F27">
            <v>64</v>
          </cell>
          <cell r="G27">
            <v>24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21.937500000000004</v>
          </cell>
          <cell r="C28">
            <v>29.6</v>
          </cell>
          <cell r="D28">
            <v>15</v>
          </cell>
          <cell r="E28">
            <v>48.875</v>
          </cell>
          <cell r="F28">
            <v>68</v>
          </cell>
          <cell r="G28">
            <v>30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10.65</v>
          </cell>
          <cell r="C29">
            <v>22.2</v>
          </cell>
          <cell r="D29">
            <v>7.4</v>
          </cell>
          <cell r="E29">
            <v>86.5</v>
          </cell>
          <cell r="F29">
            <v>97</v>
          </cell>
          <cell r="G29">
            <v>55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0.2</v>
          </cell>
        </row>
        <row r="30">
          <cell r="B30">
            <v>13.370833333333335</v>
          </cell>
          <cell r="C30">
            <v>20.7</v>
          </cell>
          <cell r="D30">
            <v>8.8000000000000007</v>
          </cell>
          <cell r="E30">
            <v>71.958333333333329</v>
          </cell>
          <cell r="F30">
            <v>86</v>
          </cell>
          <cell r="G30">
            <v>58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</v>
          </cell>
        </row>
        <row r="31">
          <cell r="B31">
            <v>20.058333333333337</v>
          </cell>
          <cell r="C31">
            <v>28.4</v>
          </cell>
          <cell r="D31">
            <v>15.5</v>
          </cell>
          <cell r="E31">
            <v>64.333333333333329</v>
          </cell>
          <cell r="F31">
            <v>84</v>
          </cell>
          <cell r="G31">
            <v>31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22.424999999999994</v>
          </cell>
          <cell r="C32">
            <v>26.9</v>
          </cell>
          <cell r="D32">
            <v>16.399999999999999</v>
          </cell>
          <cell r="E32">
            <v>53.75</v>
          </cell>
          <cell r="F32">
            <v>75</v>
          </cell>
          <cell r="G32">
            <v>40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0</v>
          </cell>
        </row>
        <row r="33">
          <cell r="B33">
            <v>11.674999999999999</v>
          </cell>
          <cell r="C33">
            <v>17.5</v>
          </cell>
          <cell r="D33">
            <v>7.6</v>
          </cell>
          <cell r="E33">
            <v>71.416666666666671</v>
          </cell>
          <cell r="F33">
            <v>96</v>
          </cell>
          <cell r="G33">
            <v>35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0.2</v>
          </cell>
        </row>
        <row r="34">
          <cell r="B34">
            <v>14.129166666666668</v>
          </cell>
          <cell r="C34">
            <v>20.7</v>
          </cell>
          <cell r="D34">
            <v>9.5</v>
          </cell>
          <cell r="E34">
            <v>64.833333333333329</v>
          </cell>
          <cell r="F34">
            <v>81</v>
          </cell>
          <cell r="G34">
            <v>47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B35">
            <v>18.812500000000004</v>
          </cell>
          <cell r="C35">
            <v>26.6</v>
          </cell>
          <cell r="D35">
            <v>14.3</v>
          </cell>
          <cell r="E35">
            <v>72.333333333333329</v>
          </cell>
          <cell r="F35">
            <v>89</v>
          </cell>
          <cell r="G35">
            <v>39</v>
          </cell>
          <cell r="H35" t="str">
            <v>*</v>
          </cell>
          <cell r="I35" t="str">
            <v>SO</v>
          </cell>
          <cell r="J35" t="str">
            <v>*</v>
          </cell>
          <cell r="K35">
            <v>0</v>
          </cell>
        </row>
        <row r="36">
          <cell r="I36" t="str">
            <v>SO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18.316666666666666</v>
          </cell>
          <cell r="C5">
            <v>21.8</v>
          </cell>
          <cell r="D5">
            <v>14.5</v>
          </cell>
          <cell r="E5">
            <v>40.083333333333336</v>
          </cell>
          <cell r="F5">
            <v>62</v>
          </cell>
          <cell r="G5">
            <v>28</v>
          </cell>
          <cell r="H5">
            <v>15.120000000000001</v>
          </cell>
          <cell r="I5" t="str">
            <v>S</v>
          </cell>
          <cell r="J5">
            <v>28.44</v>
          </cell>
          <cell r="K5">
            <v>0</v>
          </cell>
        </row>
        <row r="6">
          <cell r="B6">
            <v>14.027272727272726</v>
          </cell>
          <cell r="C6">
            <v>20.6</v>
          </cell>
          <cell r="D6">
            <v>7.5</v>
          </cell>
          <cell r="E6">
            <v>64.5</v>
          </cell>
          <cell r="F6">
            <v>87</v>
          </cell>
          <cell r="G6">
            <v>40</v>
          </cell>
          <cell r="H6">
            <v>13.68</v>
          </cell>
          <cell r="I6" t="str">
            <v>SE</v>
          </cell>
          <cell r="J6">
            <v>27.36</v>
          </cell>
          <cell r="K6">
            <v>0</v>
          </cell>
        </row>
        <row r="7">
          <cell r="B7">
            <v>10.955555555555556</v>
          </cell>
          <cell r="C7">
            <v>15.1</v>
          </cell>
          <cell r="D7">
            <v>8.5</v>
          </cell>
          <cell r="E7">
            <v>78.666666666666671</v>
          </cell>
          <cell r="F7">
            <v>87</v>
          </cell>
          <cell r="G7">
            <v>63</v>
          </cell>
          <cell r="H7">
            <v>9.7200000000000006</v>
          </cell>
          <cell r="I7" t="str">
            <v>S</v>
          </cell>
          <cell r="J7">
            <v>15.48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>
            <v>23.958333333333332</v>
          </cell>
          <cell r="C10">
            <v>27.8</v>
          </cell>
          <cell r="D10">
            <v>19.2</v>
          </cell>
          <cell r="E10">
            <v>65.666666666666671</v>
          </cell>
          <cell r="F10">
            <v>79</v>
          </cell>
          <cell r="G10">
            <v>52</v>
          </cell>
          <cell r="H10">
            <v>12.24</v>
          </cell>
          <cell r="I10" t="str">
            <v>O</v>
          </cell>
          <cell r="J10">
            <v>20.52</v>
          </cell>
          <cell r="K10">
            <v>0</v>
          </cell>
        </row>
        <row r="11">
          <cell r="B11">
            <v>18.224999999999998</v>
          </cell>
          <cell r="C11">
            <v>23.4</v>
          </cell>
          <cell r="D11">
            <v>16.100000000000001</v>
          </cell>
          <cell r="E11">
            <v>79.375</v>
          </cell>
          <cell r="F11">
            <v>88</v>
          </cell>
          <cell r="G11">
            <v>67</v>
          </cell>
          <cell r="H11">
            <v>9</v>
          </cell>
          <cell r="I11" t="str">
            <v>SO</v>
          </cell>
          <cell r="J11">
            <v>23.040000000000003</v>
          </cell>
          <cell r="K11">
            <v>0</v>
          </cell>
        </row>
        <row r="12">
          <cell r="B12">
            <v>12.549999999999999</v>
          </cell>
          <cell r="C12">
            <v>16.100000000000001</v>
          </cell>
          <cell r="D12">
            <v>10.9</v>
          </cell>
          <cell r="E12">
            <v>89.916666666666671</v>
          </cell>
          <cell r="F12">
            <v>94</v>
          </cell>
          <cell r="G12">
            <v>80</v>
          </cell>
          <cell r="H12">
            <v>10.08</v>
          </cell>
          <cell r="I12" t="str">
            <v>SO</v>
          </cell>
          <cell r="J12">
            <v>27</v>
          </cell>
          <cell r="K12">
            <v>0</v>
          </cell>
        </row>
        <row r="13">
          <cell r="B13">
            <v>12.05</v>
          </cell>
          <cell r="C13">
            <v>12.1</v>
          </cell>
          <cell r="D13">
            <v>11.9</v>
          </cell>
          <cell r="E13">
            <v>92</v>
          </cell>
          <cell r="F13">
            <v>92</v>
          </cell>
          <cell r="G13">
            <v>92</v>
          </cell>
          <cell r="H13">
            <v>7.2</v>
          </cell>
          <cell r="I13" t="str">
            <v>SE</v>
          </cell>
          <cell r="J13">
            <v>12.6</v>
          </cell>
          <cell r="K13">
            <v>0</v>
          </cell>
        </row>
        <row r="14">
          <cell r="B14">
            <v>25.8</v>
          </cell>
          <cell r="C14">
            <v>29.8</v>
          </cell>
          <cell r="D14">
            <v>15.3</v>
          </cell>
          <cell r="E14">
            <v>53.272727272727273</v>
          </cell>
          <cell r="F14">
            <v>83</v>
          </cell>
          <cell r="G14">
            <v>42</v>
          </cell>
          <cell r="H14">
            <v>14.4</v>
          </cell>
          <cell r="I14" t="str">
            <v>N</v>
          </cell>
          <cell r="J14">
            <v>36.36</v>
          </cell>
          <cell r="K14">
            <v>0</v>
          </cell>
        </row>
        <row r="15">
          <cell r="B15">
            <v>25.120833333333337</v>
          </cell>
          <cell r="C15">
            <v>32.1</v>
          </cell>
          <cell r="D15">
            <v>18.899999999999999</v>
          </cell>
          <cell r="E15">
            <v>60.333333333333336</v>
          </cell>
          <cell r="F15">
            <v>83</v>
          </cell>
          <cell r="G15">
            <v>35</v>
          </cell>
          <cell r="H15">
            <v>16.2</v>
          </cell>
          <cell r="I15" t="str">
            <v>NE</v>
          </cell>
          <cell r="J15">
            <v>39.24</v>
          </cell>
          <cell r="K15">
            <v>0</v>
          </cell>
        </row>
        <row r="16">
          <cell r="B16">
            <v>25.812499999999996</v>
          </cell>
          <cell r="C16">
            <v>33.4</v>
          </cell>
          <cell r="D16">
            <v>18.8</v>
          </cell>
          <cell r="E16">
            <v>59.583333333333336</v>
          </cell>
          <cell r="F16">
            <v>86</v>
          </cell>
          <cell r="G16">
            <v>31</v>
          </cell>
          <cell r="H16">
            <v>12.96</v>
          </cell>
          <cell r="I16" t="str">
            <v>NO</v>
          </cell>
          <cell r="J16">
            <v>27</v>
          </cell>
          <cell r="K16">
            <v>0</v>
          </cell>
        </row>
        <row r="17">
          <cell r="B17">
            <v>25.866666666666664</v>
          </cell>
          <cell r="C17">
            <v>27</v>
          </cell>
          <cell r="D17">
            <v>25.2</v>
          </cell>
          <cell r="E17">
            <v>64.333333333333329</v>
          </cell>
          <cell r="F17">
            <v>71</v>
          </cell>
          <cell r="G17">
            <v>57</v>
          </cell>
          <cell r="H17">
            <v>4.32</v>
          </cell>
          <cell r="I17" t="str">
            <v>N</v>
          </cell>
          <cell r="J17">
            <v>17.28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>
            <v>30.954545454545453</v>
          </cell>
          <cell r="C20">
            <v>34</v>
          </cell>
          <cell r="D20">
            <v>23.2</v>
          </cell>
          <cell r="E20">
            <v>44.363636363636367</v>
          </cell>
          <cell r="F20">
            <v>76</v>
          </cell>
          <cell r="G20">
            <v>30</v>
          </cell>
          <cell r="H20">
            <v>11.16</v>
          </cell>
          <cell r="I20" t="str">
            <v>NO</v>
          </cell>
          <cell r="J20">
            <v>30.96</v>
          </cell>
          <cell r="K20">
            <v>0</v>
          </cell>
        </row>
        <row r="21">
          <cell r="B21">
            <v>26.437499999999996</v>
          </cell>
          <cell r="C21">
            <v>34.299999999999997</v>
          </cell>
          <cell r="D21">
            <v>20.9</v>
          </cell>
          <cell r="E21">
            <v>48.5</v>
          </cell>
          <cell r="F21">
            <v>70</v>
          </cell>
          <cell r="G21">
            <v>22</v>
          </cell>
          <cell r="H21">
            <v>13.68</v>
          </cell>
          <cell r="I21" t="str">
            <v>N</v>
          </cell>
          <cell r="J21">
            <v>32.04</v>
          </cell>
          <cell r="K21">
            <v>0</v>
          </cell>
        </row>
        <row r="22">
          <cell r="B22">
            <v>27.599999999999994</v>
          </cell>
          <cell r="C22">
            <v>35.5</v>
          </cell>
          <cell r="D22">
            <v>21.3</v>
          </cell>
          <cell r="E22">
            <v>35.956521739130437</v>
          </cell>
          <cell r="F22">
            <v>56</v>
          </cell>
          <cell r="G22">
            <v>16</v>
          </cell>
          <cell r="H22">
            <v>18</v>
          </cell>
          <cell r="I22" t="str">
            <v>NE</v>
          </cell>
          <cell r="J22">
            <v>55.080000000000005</v>
          </cell>
          <cell r="K22">
            <v>0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>
            <v>23.612500000000001</v>
          </cell>
          <cell r="C28">
            <v>26.5</v>
          </cell>
          <cell r="D28">
            <v>19.399999999999999</v>
          </cell>
          <cell r="E28">
            <v>47.75</v>
          </cell>
          <cell r="F28">
            <v>56</v>
          </cell>
          <cell r="G28">
            <v>41</v>
          </cell>
          <cell r="H28">
            <v>9.3600000000000012</v>
          </cell>
          <cell r="I28" t="str">
            <v>O</v>
          </cell>
          <cell r="J28">
            <v>30.240000000000002</v>
          </cell>
          <cell r="K28">
            <v>0</v>
          </cell>
        </row>
        <row r="29">
          <cell r="B29">
            <v>13.699999999999998</v>
          </cell>
          <cell r="C29">
            <v>19.399999999999999</v>
          </cell>
          <cell r="D29">
            <v>11.2</v>
          </cell>
          <cell r="E29">
            <v>65.875</v>
          </cell>
          <cell r="F29">
            <v>76</v>
          </cell>
          <cell r="G29">
            <v>46</v>
          </cell>
          <cell r="H29">
            <v>16.2</v>
          </cell>
          <cell r="I29" t="str">
            <v>S</v>
          </cell>
          <cell r="J29">
            <v>41.4</v>
          </cell>
          <cell r="K29">
            <v>0</v>
          </cell>
        </row>
        <row r="30">
          <cell r="B30">
            <v>12.02</v>
          </cell>
          <cell r="C30">
            <v>13.9</v>
          </cell>
          <cell r="D30">
            <v>10.9</v>
          </cell>
          <cell r="E30">
            <v>71.5</v>
          </cell>
          <cell r="F30">
            <v>76</v>
          </cell>
          <cell r="G30">
            <v>64</v>
          </cell>
          <cell r="H30">
            <v>8.2799999999999994</v>
          </cell>
          <cell r="I30" t="str">
            <v>S</v>
          </cell>
          <cell r="J30">
            <v>13.32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16.110000000000003</v>
          </cell>
          <cell r="C33">
            <v>19.100000000000001</v>
          </cell>
          <cell r="D33">
            <v>12.2</v>
          </cell>
          <cell r="E33">
            <v>37.4</v>
          </cell>
          <cell r="F33">
            <v>53</v>
          </cell>
          <cell r="G33">
            <v>25</v>
          </cell>
          <cell r="H33">
            <v>14.4</v>
          </cell>
          <cell r="I33" t="str">
            <v>S</v>
          </cell>
          <cell r="J33">
            <v>28.8</v>
          </cell>
          <cell r="K33">
            <v>0</v>
          </cell>
        </row>
        <row r="34">
          <cell r="B34">
            <v>15.5875</v>
          </cell>
          <cell r="C34">
            <v>23.1</v>
          </cell>
          <cell r="D34">
            <v>12.1</v>
          </cell>
          <cell r="E34">
            <v>44.208333333333336</v>
          </cell>
          <cell r="F34">
            <v>56</v>
          </cell>
          <cell r="G34">
            <v>32</v>
          </cell>
          <cell r="H34">
            <v>12.24</v>
          </cell>
          <cell r="I34" t="str">
            <v>S</v>
          </cell>
          <cell r="J34">
            <v>21.6</v>
          </cell>
          <cell r="K34">
            <v>0</v>
          </cell>
        </row>
        <row r="35">
          <cell r="B35">
            <v>17.518181818181816</v>
          </cell>
          <cell r="C35">
            <v>18.3</v>
          </cell>
          <cell r="D35">
            <v>16.3</v>
          </cell>
          <cell r="E35">
            <v>56.727272727272727</v>
          </cell>
          <cell r="F35">
            <v>69</v>
          </cell>
          <cell r="G35">
            <v>46</v>
          </cell>
          <cell r="H35">
            <v>5.7600000000000007</v>
          </cell>
          <cell r="I35" t="str">
            <v>SE</v>
          </cell>
          <cell r="J35">
            <v>15.120000000000001</v>
          </cell>
          <cell r="K35">
            <v>0</v>
          </cell>
        </row>
        <row r="36">
          <cell r="I36" t="str">
            <v>S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18.937499999999996</v>
          </cell>
          <cell r="C5">
            <v>24.5</v>
          </cell>
          <cell r="D5">
            <v>14.3</v>
          </cell>
          <cell r="E5">
            <v>59.333333333333336</v>
          </cell>
          <cell r="F5">
            <v>92</v>
          </cell>
          <cell r="G5">
            <v>29</v>
          </cell>
          <cell r="H5">
            <v>21.6</v>
          </cell>
          <cell r="I5" t="str">
            <v>S</v>
          </cell>
          <cell r="J5">
            <v>40.32</v>
          </cell>
          <cell r="K5">
            <v>0</v>
          </cell>
        </row>
        <row r="6">
          <cell r="B6">
            <v>13.341666666666669</v>
          </cell>
          <cell r="C6">
            <v>21.1</v>
          </cell>
          <cell r="D6">
            <v>7.4</v>
          </cell>
          <cell r="E6">
            <v>69.708333333333329</v>
          </cell>
          <cell r="F6">
            <v>95</v>
          </cell>
          <cell r="G6">
            <v>39</v>
          </cell>
          <cell r="H6">
            <v>12.24</v>
          </cell>
          <cell r="I6" t="str">
            <v>S</v>
          </cell>
          <cell r="J6">
            <v>23.040000000000003</v>
          </cell>
          <cell r="K6">
            <v>0</v>
          </cell>
        </row>
        <row r="7">
          <cell r="B7">
            <v>15.470833333333333</v>
          </cell>
          <cell r="C7">
            <v>22.8</v>
          </cell>
          <cell r="D7">
            <v>9</v>
          </cell>
          <cell r="E7">
            <v>66.375</v>
          </cell>
          <cell r="F7">
            <v>93</v>
          </cell>
          <cell r="G7">
            <v>33</v>
          </cell>
          <cell r="H7">
            <v>12.6</v>
          </cell>
          <cell r="I7" t="str">
            <v>S</v>
          </cell>
          <cell r="J7">
            <v>20.88</v>
          </cell>
          <cell r="K7">
            <v>0</v>
          </cell>
        </row>
        <row r="8">
          <cell r="B8">
            <v>18.358333333333338</v>
          </cell>
          <cell r="C8">
            <v>28</v>
          </cell>
          <cell r="D8">
            <v>10.7</v>
          </cell>
          <cell r="E8">
            <v>60.75</v>
          </cell>
          <cell r="F8">
            <v>90</v>
          </cell>
          <cell r="G8">
            <v>38</v>
          </cell>
          <cell r="H8">
            <v>15.840000000000002</v>
          </cell>
          <cell r="I8" t="str">
            <v>NE</v>
          </cell>
          <cell r="J8">
            <v>24.12</v>
          </cell>
          <cell r="K8">
            <v>0</v>
          </cell>
        </row>
        <row r="9">
          <cell r="B9">
            <v>21.966666666666669</v>
          </cell>
          <cell r="C9">
            <v>32.6</v>
          </cell>
          <cell r="D9">
            <v>14.7</v>
          </cell>
          <cell r="E9">
            <v>66.208333333333329</v>
          </cell>
          <cell r="F9">
            <v>96</v>
          </cell>
          <cell r="G9">
            <v>27</v>
          </cell>
          <cell r="H9">
            <v>16.559999999999999</v>
          </cell>
          <cell r="I9" t="str">
            <v>N</v>
          </cell>
          <cell r="J9">
            <v>32.76</v>
          </cell>
          <cell r="K9">
            <v>0</v>
          </cell>
        </row>
        <row r="10">
          <cell r="B10">
            <v>22.624999999999996</v>
          </cell>
          <cell r="C10">
            <v>32.1</v>
          </cell>
          <cell r="D10">
            <v>15.7</v>
          </cell>
          <cell r="E10">
            <v>64.125</v>
          </cell>
          <cell r="F10">
            <v>90</v>
          </cell>
          <cell r="G10">
            <v>33</v>
          </cell>
          <cell r="H10">
            <v>19.8</v>
          </cell>
          <cell r="I10" t="str">
            <v>NO</v>
          </cell>
          <cell r="J10">
            <v>35.28</v>
          </cell>
          <cell r="K10">
            <v>0</v>
          </cell>
        </row>
        <row r="11">
          <cell r="B11">
            <v>23.433333333333334</v>
          </cell>
          <cell r="C11">
            <v>32.299999999999997</v>
          </cell>
          <cell r="D11">
            <v>15.6</v>
          </cell>
          <cell r="E11">
            <v>66.5</v>
          </cell>
          <cell r="F11">
            <v>97</v>
          </cell>
          <cell r="G11">
            <v>33</v>
          </cell>
          <cell r="H11">
            <v>22.68</v>
          </cell>
          <cell r="I11" t="str">
            <v>NO</v>
          </cell>
          <cell r="J11">
            <v>42.84</v>
          </cell>
          <cell r="K11">
            <v>0</v>
          </cell>
        </row>
        <row r="12">
          <cell r="B12">
            <v>19.149999999999999</v>
          </cell>
          <cell r="C12">
            <v>24</v>
          </cell>
          <cell r="D12">
            <v>16.100000000000001</v>
          </cell>
          <cell r="E12">
            <v>76.291666666666671</v>
          </cell>
          <cell r="F12">
            <v>92</v>
          </cell>
          <cell r="G12">
            <v>54</v>
          </cell>
          <cell r="H12">
            <v>18.36</v>
          </cell>
          <cell r="I12" t="str">
            <v>NO</v>
          </cell>
          <cell r="J12">
            <v>35.64</v>
          </cell>
          <cell r="K12">
            <v>0</v>
          </cell>
        </row>
        <row r="13">
          <cell r="B13">
            <v>15.666666666666666</v>
          </cell>
          <cell r="C13">
            <v>21.3</v>
          </cell>
          <cell r="D13">
            <v>12</v>
          </cell>
          <cell r="E13">
            <v>83.583333333333329</v>
          </cell>
          <cell r="F13">
            <v>97</v>
          </cell>
          <cell r="G13">
            <v>61</v>
          </cell>
          <cell r="H13">
            <v>20.88</v>
          </cell>
          <cell r="I13" t="str">
            <v>S</v>
          </cell>
          <cell r="J13">
            <v>30.6</v>
          </cell>
          <cell r="K13">
            <v>0</v>
          </cell>
        </row>
        <row r="14">
          <cell r="B14">
            <v>18.837499999999999</v>
          </cell>
          <cell r="C14">
            <v>29.7</v>
          </cell>
          <cell r="D14">
            <v>11</v>
          </cell>
          <cell r="E14">
            <v>73.916666666666671</v>
          </cell>
          <cell r="F14">
            <v>98</v>
          </cell>
          <cell r="G14">
            <v>41</v>
          </cell>
          <cell r="H14">
            <v>14.04</v>
          </cell>
          <cell r="I14" t="str">
            <v>SE</v>
          </cell>
          <cell r="J14">
            <v>25.2</v>
          </cell>
          <cell r="K14">
            <v>0</v>
          </cell>
        </row>
        <row r="15">
          <cell r="B15">
            <v>22.812500000000004</v>
          </cell>
          <cell r="C15">
            <v>31.4</v>
          </cell>
          <cell r="D15">
            <v>14.6</v>
          </cell>
          <cell r="E15">
            <v>61.791666666666664</v>
          </cell>
          <cell r="F15">
            <v>96</v>
          </cell>
          <cell r="G15">
            <v>29</v>
          </cell>
          <cell r="H15">
            <v>23.759999999999998</v>
          </cell>
          <cell r="I15" t="str">
            <v>NO</v>
          </cell>
          <cell r="J15">
            <v>37.440000000000005</v>
          </cell>
          <cell r="K15">
            <v>0</v>
          </cell>
        </row>
        <row r="16">
          <cell r="B16">
            <v>22.466666666666669</v>
          </cell>
          <cell r="C16">
            <v>32.5</v>
          </cell>
          <cell r="D16">
            <v>14.1</v>
          </cell>
          <cell r="E16">
            <v>61.791666666666664</v>
          </cell>
          <cell r="F16">
            <v>91</v>
          </cell>
          <cell r="G16">
            <v>32</v>
          </cell>
          <cell r="H16">
            <v>20.52</v>
          </cell>
          <cell r="I16" t="str">
            <v>NO</v>
          </cell>
          <cell r="J16">
            <v>38.880000000000003</v>
          </cell>
          <cell r="K16">
            <v>0</v>
          </cell>
        </row>
        <row r="17">
          <cell r="B17">
            <v>23.45</v>
          </cell>
          <cell r="C17">
            <v>33.200000000000003</v>
          </cell>
          <cell r="D17">
            <v>15.6</v>
          </cell>
          <cell r="E17">
            <v>65.125</v>
          </cell>
          <cell r="F17">
            <v>93</v>
          </cell>
          <cell r="G17">
            <v>33</v>
          </cell>
          <cell r="H17">
            <v>15.48</v>
          </cell>
          <cell r="I17" t="str">
            <v>NO</v>
          </cell>
          <cell r="J17">
            <v>33.840000000000003</v>
          </cell>
          <cell r="K17">
            <v>0</v>
          </cell>
        </row>
        <row r="18">
          <cell r="B18">
            <v>22.395833333333332</v>
          </cell>
          <cell r="C18">
            <v>30</v>
          </cell>
          <cell r="D18">
            <v>15.6</v>
          </cell>
          <cell r="E18">
            <v>75.75</v>
          </cell>
          <cell r="F18">
            <v>97</v>
          </cell>
          <cell r="G18">
            <v>49</v>
          </cell>
          <cell r="H18">
            <v>12.6</v>
          </cell>
          <cell r="I18" t="str">
            <v>SE</v>
          </cell>
          <cell r="J18">
            <v>28.44</v>
          </cell>
          <cell r="K18">
            <v>0</v>
          </cell>
        </row>
        <row r="19">
          <cell r="B19">
            <v>24.112499999999997</v>
          </cell>
          <cell r="C19">
            <v>32.1</v>
          </cell>
          <cell r="D19">
            <v>17.399999999999999</v>
          </cell>
          <cell r="E19">
            <v>70.333333333333329</v>
          </cell>
          <cell r="F19">
            <v>96</v>
          </cell>
          <cell r="H19">
            <v>16.2</v>
          </cell>
          <cell r="I19" t="str">
            <v>SE</v>
          </cell>
          <cell r="J19">
            <v>29.52</v>
          </cell>
          <cell r="K19">
            <v>0</v>
          </cell>
        </row>
        <row r="20">
          <cell r="B20">
            <v>23.099999999999998</v>
          </cell>
          <cell r="C20">
            <v>31.1</v>
          </cell>
          <cell r="D20">
            <v>17</v>
          </cell>
          <cell r="E20">
            <v>67.416666666666671</v>
          </cell>
          <cell r="F20">
            <v>91</v>
          </cell>
          <cell r="G20">
            <v>35</v>
          </cell>
          <cell r="H20">
            <v>13.68</v>
          </cell>
          <cell r="I20" t="str">
            <v>SE</v>
          </cell>
          <cell r="J20">
            <v>24.840000000000003</v>
          </cell>
          <cell r="K20">
            <v>0</v>
          </cell>
        </row>
        <row r="21">
          <cell r="B21">
            <v>22.8</v>
          </cell>
          <cell r="C21">
            <v>32.9</v>
          </cell>
          <cell r="D21">
            <v>13.6</v>
          </cell>
          <cell r="E21">
            <v>59.791666666666664</v>
          </cell>
          <cell r="F21">
            <v>97</v>
          </cell>
          <cell r="G21">
            <v>22</v>
          </cell>
          <cell r="H21">
            <v>15.48</v>
          </cell>
          <cell r="I21" t="str">
            <v>N</v>
          </cell>
          <cell r="J21">
            <v>26.64</v>
          </cell>
          <cell r="K21">
            <v>0</v>
          </cell>
        </row>
        <row r="22">
          <cell r="B22">
            <v>23.195833333333336</v>
          </cell>
          <cell r="C22">
            <v>31.5</v>
          </cell>
          <cell r="D22">
            <v>13.9</v>
          </cell>
          <cell r="E22">
            <v>46.625</v>
          </cell>
          <cell r="F22">
            <v>80</v>
          </cell>
          <cell r="G22">
            <v>23</v>
          </cell>
          <cell r="H22">
            <v>19.8</v>
          </cell>
          <cell r="I22" t="str">
            <v>NE</v>
          </cell>
          <cell r="J22">
            <v>34.200000000000003</v>
          </cell>
          <cell r="K22">
            <v>0</v>
          </cell>
        </row>
        <row r="23">
          <cell r="B23">
            <v>23.533333333333331</v>
          </cell>
          <cell r="C23">
            <v>30.8</v>
          </cell>
          <cell r="D23">
            <v>14.4</v>
          </cell>
          <cell r="E23">
            <v>43.083333333333336</v>
          </cell>
          <cell r="F23">
            <v>75</v>
          </cell>
          <cell r="G23">
            <v>25</v>
          </cell>
          <cell r="H23">
            <v>23.759999999999998</v>
          </cell>
          <cell r="I23" t="str">
            <v>NE</v>
          </cell>
          <cell r="J23">
            <v>37.440000000000005</v>
          </cell>
          <cell r="K23">
            <v>0</v>
          </cell>
        </row>
        <row r="24">
          <cell r="B24">
            <v>22.75</v>
          </cell>
          <cell r="C24">
            <v>31.4</v>
          </cell>
          <cell r="D24">
            <v>14.8</v>
          </cell>
          <cell r="E24">
            <v>42.958333333333336</v>
          </cell>
          <cell r="F24">
            <v>65</v>
          </cell>
          <cell r="G24">
            <v>26</v>
          </cell>
          <cell r="H24">
            <v>16.559999999999999</v>
          </cell>
          <cell r="I24" t="str">
            <v>NE</v>
          </cell>
          <cell r="J24">
            <v>38.880000000000003</v>
          </cell>
          <cell r="K24">
            <v>0</v>
          </cell>
        </row>
        <row r="25">
          <cell r="B25">
            <v>22.095833333333335</v>
          </cell>
          <cell r="C25">
            <v>31.5</v>
          </cell>
          <cell r="D25">
            <v>13.2</v>
          </cell>
          <cell r="E25">
            <v>53.416666666666664</v>
          </cell>
          <cell r="F25">
            <v>86</v>
          </cell>
          <cell r="G25">
            <v>27</v>
          </cell>
          <cell r="H25">
            <v>20.52</v>
          </cell>
          <cell r="I25" t="str">
            <v>N</v>
          </cell>
          <cell r="J25">
            <v>33.840000000000003</v>
          </cell>
          <cell r="K25">
            <v>0</v>
          </cell>
        </row>
        <row r="26">
          <cell r="B26">
            <v>21.537499999999998</v>
          </cell>
          <cell r="C26">
            <v>32</v>
          </cell>
          <cell r="D26">
            <v>12.2</v>
          </cell>
          <cell r="E26">
            <v>56.958333333333336</v>
          </cell>
          <cell r="F26">
            <v>92</v>
          </cell>
          <cell r="G26">
            <v>23</v>
          </cell>
          <cell r="H26">
            <v>12.96</v>
          </cell>
          <cell r="I26" t="str">
            <v>NO</v>
          </cell>
          <cell r="J26">
            <v>32.04</v>
          </cell>
          <cell r="K26">
            <v>0</v>
          </cell>
        </row>
        <row r="27">
          <cell r="B27">
            <v>21.487500000000001</v>
          </cell>
          <cell r="C27">
            <v>32.5</v>
          </cell>
          <cell r="D27">
            <v>11.1</v>
          </cell>
          <cell r="E27">
            <v>55.208333333333336</v>
          </cell>
          <cell r="F27">
            <v>92</v>
          </cell>
          <cell r="G27">
            <v>22</v>
          </cell>
          <cell r="H27">
            <v>14.4</v>
          </cell>
          <cell r="I27" t="str">
            <v>NO</v>
          </cell>
          <cell r="J27">
            <v>27.36</v>
          </cell>
          <cell r="K27">
            <v>0</v>
          </cell>
        </row>
        <row r="28">
          <cell r="B28">
            <v>22.574999999999999</v>
          </cell>
          <cell r="C28">
            <v>33.1</v>
          </cell>
          <cell r="D28">
            <v>13.3</v>
          </cell>
          <cell r="E28">
            <v>51.666666666666664</v>
          </cell>
          <cell r="F28">
            <v>84</v>
          </cell>
          <cell r="G28">
            <v>23</v>
          </cell>
          <cell r="H28">
            <v>16.920000000000002</v>
          </cell>
          <cell r="I28" t="str">
            <v>NO</v>
          </cell>
          <cell r="J28">
            <v>32.4</v>
          </cell>
          <cell r="K28">
            <v>0</v>
          </cell>
        </row>
        <row r="29">
          <cell r="B29">
            <v>19.108333333333334</v>
          </cell>
          <cell r="C29">
            <v>25.8</v>
          </cell>
          <cell r="D29">
            <v>13.7</v>
          </cell>
          <cell r="E29">
            <v>64.458333333333329</v>
          </cell>
          <cell r="F29">
            <v>88</v>
          </cell>
          <cell r="G29">
            <v>39</v>
          </cell>
          <cell r="H29">
            <v>27</v>
          </cell>
          <cell r="I29" t="str">
            <v>S</v>
          </cell>
          <cell r="J29">
            <v>52.92</v>
          </cell>
          <cell r="K29">
            <v>0</v>
          </cell>
        </row>
        <row r="30">
          <cell r="B30">
            <v>18.266666666666666</v>
          </cell>
          <cell r="C30">
            <v>30.5</v>
          </cell>
          <cell r="D30">
            <v>9.9</v>
          </cell>
          <cell r="E30">
            <v>63.166666666666664</v>
          </cell>
          <cell r="F30">
            <v>91</v>
          </cell>
          <cell r="G30">
            <v>28</v>
          </cell>
          <cell r="H30">
            <v>12.24</v>
          </cell>
          <cell r="I30" t="str">
            <v>S</v>
          </cell>
          <cell r="J30">
            <v>22.68</v>
          </cell>
          <cell r="K30">
            <v>0</v>
          </cell>
        </row>
        <row r="31">
          <cell r="B31">
            <v>22.295833333333331</v>
          </cell>
          <cell r="C31">
            <v>32.5</v>
          </cell>
          <cell r="D31">
            <v>13.8</v>
          </cell>
          <cell r="E31">
            <v>55.125</v>
          </cell>
          <cell r="F31">
            <v>87</v>
          </cell>
          <cell r="G31">
            <v>23</v>
          </cell>
          <cell r="H31">
            <v>13.32</v>
          </cell>
          <cell r="I31" t="str">
            <v>N</v>
          </cell>
          <cell r="J31">
            <v>30.6</v>
          </cell>
          <cell r="K31">
            <v>0</v>
          </cell>
        </row>
        <row r="32">
          <cell r="B32">
            <v>22.587500000000002</v>
          </cell>
          <cell r="C32">
            <v>32.6</v>
          </cell>
          <cell r="D32">
            <v>13.2</v>
          </cell>
          <cell r="E32">
            <v>55.291666666666664</v>
          </cell>
          <cell r="F32">
            <v>88</v>
          </cell>
          <cell r="G32">
            <v>27</v>
          </cell>
          <cell r="H32">
            <v>20.88</v>
          </cell>
          <cell r="I32" t="str">
            <v>NO</v>
          </cell>
          <cell r="J32">
            <v>37.080000000000005</v>
          </cell>
          <cell r="K32">
            <v>0</v>
          </cell>
        </row>
        <row r="33">
          <cell r="B33">
            <v>19.966666666666669</v>
          </cell>
          <cell r="C33">
            <v>27</v>
          </cell>
          <cell r="D33">
            <v>13.6</v>
          </cell>
          <cell r="E33">
            <v>68.708333333333329</v>
          </cell>
          <cell r="F33">
            <v>90</v>
          </cell>
          <cell r="G33">
            <v>46</v>
          </cell>
          <cell r="H33">
            <v>18.720000000000002</v>
          </cell>
          <cell r="I33" t="str">
            <v>S</v>
          </cell>
          <cell r="J33">
            <v>29.52</v>
          </cell>
          <cell r="K33">
            <v>0</v>
          </cell>
        </row>
        <row r="34">
          <cell r="B34">
            <v>17.374999999999996</v>
          </cell>
          <cell r="C34">
            <v>26.5</v>
          </cell>
          <cell r="D34">
            <v>11</v>
          </cell>
          <cell r="E34">
            <v>75.166666666666671</v>
          </cell>
          <cell r="F34">
            <v>94</v>
          </cell>
          <cell r="G34">
            <v>50</v>
          </cell>
          <cell r="H34">
            <v>16.2</v>
          </cell>
          <cell r="I34" t="str">
            <v>S</v>
          </cell>
          <cell r="J34">
            <v>33.480000000000004</v>
          </cell>
          <cell r="K34">
            <v>0</v>
          </cell>
        </row>
        <row r="35">
          <cell r="B35">
            <v>21.154166666666669</v>
          </cell>
          <cell r="C35">
            <v>29.3</v>
          </cell>
          <cell r="D35">
            <v>16.3</v>
          </cell>
          <cell r="E35">
            <v>65.5</v>
          </cell>
          <cell r="F35">
            <v>85</v>
          </cell>
          <cell r="G35">
            <v>38</v>
          </cell>
          <cell r="H35">
            <v>13.68</v>
          </cell>
          <cell r="I35" t="str">
            <v>SE</v>
          </cell>
          <cell r="J35">
            <v>24.840000000000003</v>
          </cell>
          <cell r="K35">
            <v>0</v>
          </cell>
        </row>
        <row r="36">
          <cell r="I36" t="str">
            <v>NO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17.120833333333334</v>
          </cell>
          <cell r="C5">
            <v>22.1</v>
          </cell>
          <cell r="D5">
            <v>12.2</v>
          </cell>
          <cell r="E5">
            <v>61.291666666666664</v>
          </cell>
          <cell r="F5">
            <v>95</v>
          </cell>
          <cell r="G5">
            <v>31</v>
          </cell>
          <cell r="H5">
            <v>14.04</v>
          </cell>
          <cell r="I5" t="str">
            <v>SE</v>
          </cell>
          <cell r="J5">
            <v>36.72</v>
          </cell>
          <cell r="K5">
            <v>0</v>
          </cell>
        </row>
        <row r="6">
          <cell r="B6">
            <v>11.45833333333333</v>
          </cell>
          <cell r="C6">
            <v>19.7</v>
          </cell>
          <cell r="D6">
            <v>4.3</v>
          </cell>
          <cell r="E6">
            <v>78.458333333333329</v>
          </cell>
          <cell r="F6">
            <v>100</v>
          </cell>
          <cell r="G6">
            <v>40</v>
          </cell>
          <cell r="H6">
            <v>7.5600000000000005</v>
          </cell>
          <cell r="I6" t="str">
            <v>SE</v>
          </cell>
          <cell r="J6">
            <v>16.920000000000002</v>
          </cell>
          <cell r="K6">
            <v>0</v>
          </cell>
        </row>
        <row r="7">
          <cell r="B7">
            <v>12.612500000000002</v>
          </cell>
          <cell r="C7">
            <v>21.2</v>
          </cell>
          <cell r="D7">
            <v>5.4</v>
          </cell>
          <cell r="E7">
            <v>75.958333333333329</v>
          </cell>
          <cell r="F7">
            <v>100</v>
          </cell>
          <cell r="G7">
            <v>36</v>
          </cell>
          <cell r="H7">
            <v>6.84</v>
          </cell>
          <cell r="I7" t="str">
            <v>SE</v>
          </cell>
          <cell r="J7">
            <v>18</v>
          </cell>
          <cell r="K7">
            <v>0</v>
          </cell>
        </row>
        <row r="8">
          <cell r="B8">
            <v>16.537499999999998</v>
          </cell>
          <cell r="C8">
            <v>28.3</v>
          </cell>
          <cell r="D8">
            <v>8.1</v>
          </cell>
          <cell r="E8">
            <v>69.083333333333329</v>
          </cell>
          <cell r="F8">
            <v>95</v>
          </cell>
          <cell r="G8">
            <v>37</v>
          </cell>
          <cell r="H8">
            <v>13.68</v>
          </cell>
          <cell r="I8" t="str">
            <v>N</v>
          </cell>
          <cell r="J8">
            <v>29.52</v>
          </cell>
          <cell r="K8">
            <v>0</v>
          </cell>
        </row>
        <row r="9">
          <cell r="B9">
            <v>21.095833333333328</v>
          </cell>
          <cell r="C9">
            <v>31.5</v>
          </cell>
          <cell r="D9">
            <v>14.6</v>
          </cell>
          <cell r="E9">
            <v>68.875</v>
          </cell>
          <cell r="F9">
            <v>92</v>
          </cell>
          <cell r="G9">
            <v>31</v>
          </cell>
          <cell r="H9">
            <v>15.120000000000001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22.57083333333334</v>
          </cell>
          <cell r="C10">
            <v>29.8</v>
          </cell>
          <cell r="D10">
            <v>18.5</v>
          </cell>
          <cell r="E10">
            <v>74.291666666666671</v>
          </cell>
          <cell r="F10">
            <v>92</v>
          </cell>
          <cell r="G10">
            <v>47</v>
          </cell>
          <cell r="H10">
            <v>7.2</v>
          </cell>
          <cell r="I10" t="str">
            <v>NO</v>
          </cell>
          <cell r="J10">
            <v>19.079999999999998</v>
          </cell>
          <cell r="K10">
            <v>0</v>
          </cell>
        </row>
        <row r="11">
          <cell r="B11">
            <v>23.145833333333332</v>
          </cell>
          <cell r="C11">
            <v>32.9</v>
          </cell>
          <cell r="D11">
            <v>16.5</v>
          </cell>
          <cell r="E11">
            <v>69.583333333333329</v>
          </cell>
          <cell r="F11">
            <v>95</v>
          </cell>
          <cell r="G11">
            <v>32</v>
          </cell>
          <cell r="H11">
            <v>24.12</v>
          </cell>
          <cell r="I11" t="str">
            <v>NO</v>
          </cell>
          <cell r="J11">
            <v>51.480000000000004</v>
          </cell>
          <cell r="K11">
            <v>0</v>
          </cell>
        </row>
        <row r="12">
          <cell r="B12">
            <v>16.929166666666667</v>
          </cell>
          <cell r="C12">
            <v>22.5</v>
          </cell>
          <cell r="D12">
            <v>14.1</v>
          </cell>
          <cell r="E12">
            <v>86.083333333333329</v>
          </cell>
          <cell r="F12">
            <v>97</v>
          </cell>
          <cell r="G12">
            <v>68</v>
          </cell>
          <cell r="H12">
            <v>18</v>
          </cell>
          <cell r="I12" t="str">
            <v>S</v>
          </cell>
          <cell r="J12">
            <v>31.680000000000003</v>
          </cell>
          <cell r="K12">
            <v>0</v>
          </cell>
        </row>
        <row r="13">
          <cell r="B13">
            <v>14</v>
          </cell>
          <cell r="C13">
            <v>18.600000000000001</v>
          </cell>
          <cell r="D13">
            <v>11.4</v>
          </cell>
          <cell r="E13">
            <v>79.541666666666671</v>
          </cell>
          <cell r="F13">
            <v>94</v>
          </cell>
          <cell r="G13">
            <v>55</v>
          </cell>
          <cell r="H13">
            <v>11.16</v>
          </cell>
          <cell r="I13" t="str">
            <v>SE</v>
          </cell>
          <cell r="J13">
            <v>26.28</v>
          </cell>
          <cell r="K13">
            <v>0</v>
          </cell>
        </row>
        <row r="14">
          <cell r="B14">
            <v>16.216666666666665</v>
          </cell>
          <cell r="C14">
            <v>28.8</v>
          </cell>
          <cell r="D14">
            <v>7.3</v>
          </cell>
          <cell r="E14">
            <v>78.708333333333329</v>
          </cell>
          <cell r="F14">
            <v>100</v>
          </cell>
          <cell r="G14">
            <v>45</v>
          </cell>
          <cell r="H14">
            <v>14.4</v>
          </cell>
          <cell r="I14" t="str">
            <v>N</v>
          </cell>
          <cell r="J14">
            <v>27.36</v>
          </cell>
          <cell r="K14">
            <v>0</v>
          </cell>
        </row>
        <row r="15">
          <cell r="B15">
            <v>21.245833333333334</v>
          </cell>
          <cell r="C15">
            <v>31.5</v>
          </cell>
          <cell r="D15">
            <v>13.5</v>
          </cell>
          <cell r="E15">
            <v>72.25</v>
          </cell>
          <cell r="F15">
            <v>99</v>
          </cell>
          <cell r="G15">
            <v>33</v>
          </cell>
          <cell r="H15">
            <v>24.48</v>
          </cell>
          <cell r="I15" t="str">
            <v>O</v>
          </cell>
          <cell r="J15">
            <v>53.28</v>
          </cell>
          <cell r="K15">
            <v>0</v>
          </cell>
        </row>
        <row r="16">
          <cell r="B16">
            <v>21.333333333333332</v>
          </cell>
          <cell r="C16">
            <v>32.1</v>
          </cell>
          <cell r="D16">
            <v>12.6</v>
          </cell>
          <cell r="E16">
            <v>68.708333333333329</v>
          </cell>
          <cell r="F16">
            <v>97</v>
          </cell>
          <cell r="G16">
            <v>33</v>
          </cell>
          <cell r="H16">
            <v>25.56</v>
          </cell>
          <cell r="I16" t="str">
            <v>O</v>
          </cell>
          <cell r="J16">
            <v>41.4</v>
          </cell>
          <cell r="K16">
            <v>0</v>
          </cell>
        </row>
        <row r="17">
          <cell r="B17">
            <v>22.158333333333335</v>
          </cell>
          <cell r="C17">
            <v>32.299999999999997</v>
          </cell>
          <cell r="D17">
            <v>13.8</v>
          </cell>
          <cell r="E17">
            <v>74.083333333333329</v>
          </cell>
          <cell r="F17">
            <v>100</v>
          </cell>
          <cell r="G17">
            <v>40</v>
          </cell>
          <cell r="H17">
            <v>21.240000000000002</v>
          </cell>
          <cell r="I17" t="str">
            <v>O</v>
          </cell>
          <cell r="J17">
            <v>36.72</v>
          </cell>
          <cell r="K17">
            <v>0</v>
          </cell>
        </row>
        <row r="18">
          <cell r="B18">
            <v>21.583333333333332</v>
          </cell>
          <cell r="C18">
            <v>27.4</v>
          </cell>
          <cell r="D18">
            <v>18.2</v>
          </cell>
          <cell r="E18">
            <v>81.833333333333329</v>
          </cell>
          <cell r="F18">
            <v>93</v>
          </cell>
          <cell r="G18">
            <v>59</v>
          </cell>
          <cell r="H18">
            <v>11.520000000000001</v>
          </cell>
          <cell r="I18" t="str">
            <v>SE</v>
          </cell>
          <cell r="J18">
            <v>20.88</v>
          </cell>
          <cell r="K18">
            <v>0</v>
          </cell>
        </row>
        <row r="19">
          <cell r="B19">
            <v>21.19583333333334</v>
          </cell>
          <cell r="C19">
            <v>30.4</v>
          </cell>
          <cell r="D19">
            <v>12.9</v>
          </cell>
          <cell r="E19">
            <v>73.375</v>
          </cell>
          <cell r="F19">
            <v>99</v>
          </cell>
          <cell r="G19">
            <v>47</v>
          </cell>
          <cell r="H19">
            <v>9.3600000000000012</v>
          </cell>
          <cell r="I19" t="str">
            <v>SE</v>
          </cell>
          <cell r="J19">
            <v>24.840000000000003</v>
          </cell>
          <cell r="K19">
            <v>0</v>
          </cell>
        </row>
        <row r="20">
          <cell r="B20">
            <v>22.220833333333331</v>
          </cell>
          <cell r="C20">
            <v>29.9</v>
          </cell>
          <cell r="D20">
            <v>17.3</v>
          </cell>
          <cell r="E20">
            <v>73.333333333333329</v>
          </cell>
          <cell r="F20">
            <v>92</v>
          </cell>
          <cell r="G20">
            <v>41</v>
          </cell>
          <cell r="H20">
            <v>12.6</v>
          </cell>
          <cell r="I20" t="str">
            <v>L</v>
          </cell>
          <cell r="J20">
            <v>25.56</v>
          </cell>
          <cell r="K20">
            <v>0</v>
          </cell>
        </row>
        <row r="21">
          <cell r="B21">
            <v>22.391666666666666</v>
          </cell>
          <cell r="C21">
            <v>33.1</v>
          </cell>
          <cell r="D21">
            <v>12.7</v>
          </cell>
          <cell r="E21">
            <v>67.083333333333329</v>
          </cell>
          <cell r="F21">
            <v>100</v>
          </cell>
          <cell r="G21">
            <v>23</v>
          </cell>
          <cell r="H21">
            <v>13.68</v>
          </cell>
          <cell r="I21" t="str">
            <v>N</v>
          </cell>
          <cell r="J21">
            <v>28.08</v>
          </cell>
          <cell r="K21">
            <v>0</v>
          </cell>
        </row>
        <row r="22">
          <cell r="B22">
            <v>23.304166666666671</v>
          </cell>
          <cell r="C22">
            <v>31.6</v>
          </cell>
          <cell r="D22">
            <v>16.5</v>
          </cell>
          <cell r="E22">
            <v>49.583333333333336</v>
          </cell>
          <cell r="F22">
            <v>72</v>
          </cell>
          <cell r="G22">
            <v>24</v>
          </cell>
          <cell r="H22">
            <v>24.840000000000003</v>
          </cell>
          <cell r="I22" t="str">
            <v>N</v>
          </cell>
          <cell r="J22">
            <v>45.72</v>
          </cell>
          <cell r="K22">
            <v>0</v>
          </cell>
        </row>
        <row r="23">
          <cell r="B23">
            <v>22.870833333333326</v>
          </cell>
          <cell r="C23">
            <v>30.9</v>
          </cell>
          <cell r="D23">
            <v>16</v>
          </cell>
          <cell r="E23">
            <v>48.875</v>
          </cell>
          <cell r="F23">
            <v>72</v>
          </cell>
          <cell r="G23">
            <v>26</v>
          </cell>
          <cell r="H23">
            <v>32.4</v>
          </cell>
          <cell r="I23" t="str">
            <v>N</v>
          </cell>
          <cell r="J23">
            <v>55.440000000000005</v>
          </cell>
          <cell r="K23">
            <v>0</v>
          </cell>
        </row>
        <row r="24">
          <cell r="B24">
            <v>22.329166666666669</v>
          </cell>
          <cell r="C24">
            <v>31.3</v>
          </cell>
          <cell r="D24">
            <v>14</v>
          </cell>
          <cell r="E24">
            <v>51.125</v>
          </cell>
          <cell r="F24">
            <v>77</v>
          </cell>
          <cell r="G24">
            <v>27</v>
          </cell>
          <cell r="H24">
            <v>15.120000000000001</v>
          </cell>
          <cell r="I24" t="str">
            <v>N</v>
          </cell>
          <cell r="J24">
            <v>30.240000000000002</v>
          </cell>
          <cell r="K24">
            <v>0</v>
          </cell>
        </row>
        <row r="25">
          <cell r="B25">
            <v>22.583333333333332</v>
          </cell>
          <cell r="C25">
            <v>31.4</v>
          </cell>
          <cell r="D25">
            <v>13.8</v>
          </cell>
          <cell r="E25">
            <v>53.541666666666664</v>
          </cell>
          <cell r="F25">
            <v>84</v>
          </cell>
          <cell r="G25">
            <v>26</v>
          </cell>
          <cell r="H25">
            <v>13.32</v>
          </cell>
          <cell r="I25" t="str">
            <v>N</v>
          </cell>
          <cell r="J25">
            <v>38.880000000000003</v>
          </cell>
          <cell r="K25">
            <v>0</v>
          </cell>
        </row>
        <row r="26">
          <cell r="B26">
            <v>20.791666666666668</v>
          </cell>
          <cell r="C26">
            <v>31.9</v>
          </cell>
          <cell r="D26">
            <v>10.1</v>
          </cell>
          <cell r="E26">
            <v>61.375</v>
          </cell>
          <cell r="F26">
            <v>98</v>
          </cell>
          <cell r="G26">
            <v>22</v>
          </cell>
          <cell r="H26">
            <v>10.44</v>
          </cell>
          <cell r="I26" t="str">
            <v>N</v>
          </cell>
          <cell r="J26">
            <v>41.04</v>
          </cell>
          <cell r="K26">
            <v>0</v>
          </cell>
        </row>
        <row r="27">
          <cell r="B27">
            <v>20.629166666666666</v>
          </cell>
          <cell r="C27">
            <v>32.4</v>
          </cell>
          <cell r="D27">
            <v>9.4</v>
          </cell>
          <cell r="E27">
            <v>59.625</v>
          </cell>
          <cell r="F27">
            <v>96</v>
          </cell>
          <cell r="G27">
            <v>22</v>
          </cell>
          <cell r="H27">
            <v>13.32</v>
          </cell>
          <cell r="I27" t="str">
            <v>N</v>
          </cell>
          <cell r="J27">
            <v>36.36</v>
          </cell>
          <cell r="K27">
            <v>0</v>
          </cell>
        </row>
        <row r="28">
          <cell r="B28">
            <v>22.387500000000003</v>
          </cell>
          <cell r="C28">
            <v>33.5</v>
          </cell>
          <cell r="D28">
            <v>12.6</v>
          </cell>
          <cell r="E28">
            <v>54.166666666666664</v>
          </cell>
          <cell r="F28">
            <v>88</v>
          </cell>
          <cell r="G28">
            <v>24</v>
          </cell>
          <cell r="H28">
            <v>21.96</v>
          </cell>
          <cell r="I28" t="str">
            <v>O</v>
          </cell>
          <cell r="J28">
            <v>41.4</v>
          </cell>
          <cell r="K28">
            <v>0</v>
          </cell>
        </row>
        <row r="29">
          <cell r="B29">
            <v>15.258333333333335</v>
          </cell>
          <cell r="C29">
            <v>21.6</v>
          </cell>
          <cell r="D29">
            <v>11.3</v>
          </cell>
          <cell r="E29">
            <v>74.708333333333329</v>
          </cell>
          <cell r="F29">
            <v>89</v>
          </cell>
          <cell r="G29">
            <v>58</v>
          </cell>
          <cell r="H29">
            <v>16.920000000000002</v>
          </cell>
          <cell r="I29" t="str">
            <v>SE</v>
          </cell>
          <cell r="J29">
            <v>36.72</v>
          </cell>
          <cell r="K29">
            <v>0</v>
          </cell>
        </row>
        <row r="30">
          <cell r="B30">
            <v>15.758333333333335</v>
          </cell>
          <cell r="C30">
            <v>27.4</v>
          </cell>
          <cell r="D30">
            <v>7.6</v>
          </cell>
          <cell r="E30">
            <v>73.541666666666671</v>
          </cell>
          <cell r="F30">
            <v>98</v>
          </cell>
          <cell r="G30">
            <v>38</v>
          </cell>
          <cell r="H30">
            <v>3.9600000000000004</v>
          </cell>
          <cell r="I30" t="str">
            <v>SE</v>
          </cell>
          <cell r="J30">
            <v>15.840000000000002</v>
          </cell>
          <cell r="K30">
            <v>0</v>
          </cell>
        </row>
        <row r="31">
          <cell r="B31">
            <v>20.05833333333333</v>
          </cell>
          <cell r="C31">
            <v>31.5</v>
          </cell>
          <cell r="D31">
            <v>11.4</v>
          </cell>
          <cell r="E31">
            <v>68.875</v>
          </cell>
          <cell r="F31">
            <v>99</v>
          </cell>
          <cell r="G31">
            <v>28</v>
          </cell>
          <cell r="H31">
            <v>13.68</v>
          </cell>
          <cell r="I31" t="str">
            <v>N</v>
          </cell>
          <cell r="J31">
            <v>26.64</v>
          </cell>
          <cell r="K31">
            <v>0</v>
          </cell>
        </row>
        <row r="32">
          <cell r="B32">
            <v>21.25416666666667</v>
          </cell>
          <cell r="C32">
            <v>32.4</v>
          </cell>
          <cell r="D32">
            <v>11.4</v>
          </cell>
          <cell r="E32">
            <v>64.041666666666671</v>
          </cell>
          <cell r="F32">
            <v>95</v>
          </cell>
          <cell r="G32">
            <v>31</v>
          </cell>
          <cell r="H32">
            <v>23.759999999999998</v>
          </cell>
          <cell r="I32" t="str">
            <v>SO</v>
          </cell>
          <cell r="J32">
            <v>50.4</v>
          </cell>
          <cell r="K32">
            <v>0</v>
          </cell>
        </row>
        <row r="33">
          <cell r="B33">
            <v>14.991666666666667</v>
          </cell>
          <cell r="C33">
            <v>24</v>
          </cell>
          <cell r="D33">
            <v>12.4</v>
          </cell>
          <cell r="E33">
            <v>78.208333333333329</v>
          </cell>
          <cell r="F33">
            <v>94</v>
          </cell>
          <cell r="G33">
            <v>64</v>
          </cell>
          <cell r="H33">
            <v>13.32</v>
          </cell>
          <cell r="I33" t="str">
            <v>SE</v>
          </cell>
          <cell r="J33">
            <v>33.480000000000004</v>
          </cell>
          <cell r="K33">
            <v>0</v>
          </cell>
        </row>
        <row r="34">
          <cell r="B34">
            <v>15.766666666666664</v>
          </cell>
          <cell r="C34">
            <v>26.6</v>
          </cell>
          <cell r="D34">
            <v>8.5</v>
          </cell>
          <cell r="E34">
            <v>78.791666666666671</v>
          </cell>
          <cell r="F34">
            <v>100</v>
          </cell>
          <cell r="G34">
            <v>50</v>
          </cell>
          <cell r="H34">
            <v>11.520000000000001</v>
          </cell>
          <cell r="I34" t="str">
            <v>L</v>
          </cell>
          <cell r="J34">
            <v>24.12</v>
          </cell>
          <cell r="K34">
            <v>0</v>
          </cell>
        </row>
        <row r="35">
          <cell r="B35">
            <v>21.304166666666664</v>
          </cell>
          <cell r="C35">
            <v>29.4</v>
          </cell>
          <cell r="D35">
            <v>16.600000000000001</v>
          </cell>
          <cell r="E35">
            <v>65.625</v>
          </cell>
          <cell r="F35">
            <v>87</v>
          </cell>
          <cell r="G35">
            <v>36</v>
          </cell>
          <cell r="H35">
            <v>10.44</v>
          </cell>
          <cell r="I35" t="str">
            <v>NE</v>
          </cell>
          <cell r="J35">
            <v>25.92</v>
          </cell>
          <cell r="K35">
            <v>0</v>
          </cell>
        </row>
        <row r="36">
          <cell r="I36" t="str">
            <v>N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17.858333333333331</v>
          </cell>
          <cell r="C5">
            <v>25.4</v>
          </cell>
          <cell r="D5">
            <v>12.2</v>
          </cell>
          <cell r="E5">
            <v>67.791666666666671</v>
          </cell>
          <cell r="F5">
            <v>100</v>
          </cell>
          <cell r="G5">
            <v>33</v>
          </cell>
          <cell r="H5" t="str">
            <v>*</v>
          </cell>
          <cell r="I5" t="str">
            <v>N</v>
          </cell>
          <cell r="J5" t="str">
            <v>*</v>
          </cell>
          <cell r="K5">
            <v>1.8</v>
          </cell>
        </row>
        <row r="6">
          <cell r="B6">
            <v>12.583333333333336</v>
          </cell>
          <cell r="C6">
            <v>21.4</v>
          </cell>
          <cell r="D6">
            <v>4.9000000000000004</v>
          </cell>
          <cell r="E6">
            <v>76.291666666666671</v>
          </cell>
          <cell r="F6">
            <v>100</v>
          </cell>
          <cell r="G6">
            <v>34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13.95833333333333</v>
          </cell>
          <cell r="C7">
            <v>22.7</v>
          </cell>
          <cell r="D7">
            <v>5.9</v>
          </cell>
          <cell r="E7">
            <v>74.041666666666671</v>
          </cell>
          <cell r="F7">
            <v>100</v>
          </cell>
          <cell r="G7">
            <v>30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17.354166666666668</v>
          </cell>
          <cell r="C8">
            <v>27.9</v>
          </cell>
          <cell r="D8">
            <v>8.8000000000000007</v>
          </cell>
          <cell r="E8">
            <v>69.208333333333329</v>
          </cell>
          <cell r="F8">
            <v>100</v>
          </cell>
          <cell r="G8">
            <v>40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22.887499999999999</v>
          </cell>
          <cell r="C9">
            <v>32.4</v>
          </cell>
          <cell r="D9">
            <v>13.8</v>
          </cell>
          <cell r="E9">
            <v>58.666666666666664</v>
          </cell>
          <cell r="F9">
            <v>97</v>
          </cell>
          <cell r="G9">
            <v>25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22.345833333333331</v>
          </cell>
          <cell r="C10">
            <v>30</v>
          </cell>
          <cell r="D10">
            <v>14.8</v>
          </cell>
          <cell r="E10">
            <v>64.833333333333329</v>
          </cell>
          <cell r="F10">
            <v>96</v>
          </cell>
          <cell r="G10">
            <v>38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23.633333333333336</v>
          </cell>
          <cell r="C11">
            <v>32.1</v>
          </cell>
          <cell r="D11">
            <v>17.2</v>
          </cell>
          <cell r="E11">
            <v>63.541666666666664</v>
          </cell>
          <cell r="F11">
            <v>96</v>
          </cell>
          <cell r="G11">
            <v>29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18.112500000000001</v>
          </cell>
          <cell r="C12">
            <v>23</v>
          </cell>
          <cell r="D12">
            <v>13.1</v>
          </cell>
          <cell r="E12">
            <v>80.833333333333329</v>
          </cell>
          <cell r="F12">
            <v>100</v>
          </cell>
          <cell r="G12">
            <v>50</v>
          </cell>
          <cell r="H12" t="str">
            <v>*</v>
          </cell>
          <cell r="I12" t="str">
            <v>N</v>
          </cell>
          <cell r="J12" t="str">
            <v>*</v>
          </cell>
          <cell r="K12">
            <v>0.2</v>
          </cell>
        </row>
        <row r="13">
          <cell r="B13">
            <v>15.15833333333333</v>
          </cell>
          <cell r="C13">
            <v>21.7</v>
          </cell>
          <cell r="D13">
            <v>11.7</v>
          </cell>
          <cell r="E13">
            <v>82.875</v>
          </cell>
          <cell r="F13">
            <v>100</v>
          </cell>
          <cell r="G13">
            <v>45</v>
          </cell>
          <cell r="H13" t="str">
            <v>*</v>
          </cell>
          <cell r="I13" t="str">
            <v>N</v>
          </cell>
          <cell r="J13" t="str">
            <v>*</v>
          </cell>
          <cell r="K13">
            <v>0</v>
          </cell>
        </row>
        <row r="14">
          <cell r="B14">
            <v>17.291666666666668</v>
          </cell>
          <cell r="C14">
            <v>28.8</v>
          </cell>
          <cell r="D14">
            <v>8.6999999999999993</v>
          </cell>
          <cell r="E14">
            <v>76.333333333333329</v>
          </cell>
          <cell r="F14">
            <v>100</v>
          </cell>
          <cell r="G14">
            <v>44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23.104166666666668</v>
          </cell>
          <cell r="C15">
            <v>31.2</v>
          </cell>
          <cell r="D15">
            <v>15.2</v>
          </cell>
          <cell r="E15">
            <v>61.833333333333336</v>
          </cell>
          <cell r="F15">
            <v>96</v>
          </cell>
          <cell r="G15">
            <v>26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21.579166666666666</v>
          </cell>
          <cell r="C16">
            <v>32.4</v>
          </cell>
          <cell r="D16">
            <v>12.4</v>
          </cell>
          <cell r="E16">
            <v>68.666666666666671</v>
          </cell>
          <cell r="F16">
            <v>100</v>
          </cell>
          <cell r="G16">
            <v>32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22.195833333333336</v>
          </cell>
          <cell r="C17">
            <v>32.1</v>
          </cell>
          <cell r="D17">
            <v>13.4</v>
          </cell>
          <cell r="E17">
            <v>74.333333333333329</v>
          </cell>
          <cell r="F17">
            <v>100</v>
          </cell>
          <cell r="G17">
            <v>37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21.658333333333328</v>
          </cell>
          <cell r="C18">
            <v>30</v>
          </cell>
          <cell r="D18">
            <v>14.3</v>
          </cell>
          <cell r="E18">
            <v>83.416666666666671</v>
          </cell>
          <cell r="F18">
            <v>100</v>
          </cell>
          <cell r="G18">
            <v>52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21.675000000000001</v>
          </cell>
          <cell r="C19">
            <v>30.2</v>
          </cell>
          <cell r="D19">
            <v>14.1</v>
          </cell>
          <cell r="E19">
            <v>82.041666666666671</v>
          </cell>
          <cell r="F19">
            <v>100</v>
          </cell>
          <cell r="G19">
            <v>51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21.883333333333336</v>
          </cell>
          <cell r="C20">
            <v>30</v>
          </cell>
          <cell r="D20">
            <v>16.2</v>
          </cell>
          <cell r="E20">
            <v>70.083333333333329</v>
          </cell>
          <cell r="F20">
            <v>92</v>
          </cell>
          <cell r="G20">
            <v>39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22.458333333333332</v>
          </cell>
          <cell r="C21">
            <v>32</v>
          </cell>
          <cell r="D21">
            <v>14</v>
          </cell>
          <cell r="E21">
            <v>64.375</v>
          </cell>
          <cell r="F21">
            <v>99</v>
          </cell>
          <cell r="G21">
            <v>26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23.270833333333329</v>
          </cell>
          <cell r="C22">
            <v>31.3</v>
          </cell>
          <cell r="D22">
            <v>15.1</v>
          </cell>
          <cell r="E22">
            <v>49.75</v>
          </cell>
          <cell r="F22">
            <v>86</v>
          </cell>
          <cell r="G22">
            <v>26</v>
          </cell>
          <cell r="H22" t="str">
            <v>*</v>
          </cell>
          <cell r="I22" t="str">
            <v>N</v>
          </cell>
          <cell r="J22" t="str">
            <v>*</v>
          </cell>
          <cell r="K22">
            <v>0</v>
          </cell>
        </row>
        <row r="23">
          <cell r="B23">
            <v>23.304166666666664</v>
          </cell>
          <cell r="C23">
            <v>30.5</v>
          </cell>
          <cell r="D23">
            <v>17</v>
          </cell>
          <cell r="E23">
            <v>43.583333333333336</v>
          </cell>
          <cell r="F23">
            <v>60</v>
          </cell>
          <cell r="G23">
            <v>26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</v>
          </cell>
        </row>
        <row r="24">
          <cell r="B24">
            <v>21.875000000000004</v>
          </cell>
          <cell r="C24">
            <v>30.5</v>
          </cell>
          <cell r="D24">
            <v>15.4</v>
          </cell>
          <cell r="E24">
            <v>51.875</v>
          </cell>
          <cell r="F24">
            <v>81</v>
          </cell>
          <cell r="G24">
            <v>28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22.358333333333334</v>
          </cell>
          <cell r="C25">
            <v>30.9</v>
          </cell>
          <cell r="D25">
            <v>14.7</v>
          </cell>
          <cell r="E25">
            <v>53.666666666666664</v>
          </cell>
          <cell r="F25">
            <v>86</v>
          </cell>
          <cell r="G25">
            <v>26</v>
          </cell>
          <cell r="H25" t="str">
            <v>*</v>
          </cell>
          <cell r="I25" t="str">
            <v>N</v>
          </cell>
          <cell r="J25" t="str">
            <v>*</v>
          </cell>
          <cell r="K25">
            <v>0</v>
          </cell>
        </row>
        <row r="26">
          <cell r="B26">
            <v>22.424999999999997</v>
          </cell>
          <cell r="C26">
            <v>31.6</v>
          </cell>
          <cell r="D26">
            <v>11.7</v>
          </cell>
          <cell r="E26">
            <v>53.666666666666664</v>
          </cell>
          <cell r="F26">
            <v>95</v>
          </cell>
          <cell r="G26">
            <v>26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22.079166666666666</v>
          </cell>
          <cell r="C27">
            <v>32</v>
          </cell>
          <cell r="D27">
            <v>12.9</v>
          </cell>
          <cell r="E27">
            <v>56</v>
          </cell>
          <cell r="F27">
            <v>91</v>
          </cell>
          <cell r="G27">
            <v>25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23.595833333333331</v>
          </cell>
          <cell r="C28">
            <v>32.200000000000003</v>
          </cell>
          <cell r="D28">
            <v>16.7</v>
          </cell>
          <cell r="E28">
            <v>46.25</v>
          </cell>
          <cell r="F28">
            <v>71</v>
          </cell>
          <cell r="G28">
            <v>23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18.745833333333334</v>
          </cell>
          <cell r="C29">
            <v>23.3</v>
          </cell>
          <cell r="D29">
            <v>11.6</v>
          </cell>
          <cell r="E29">
            <v>63.5</v>
          </cell>
          <cell r="F29">
            <v>94</v>
          </cell>
          <cell r="G29">
            <v>43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17.8</v>
          </cell>
          <cell r="C30">
            <v>30.1</v>
          </cell>
          <cell r="D30">
            <v>7.6</v>
          </cell>
          <cell r="E30">
            <v>71.791666666666671</v>
          </cell>
          <cell r="F30">
            <v>100</v>
          </cell>
          <cell r="G30">
            <v>34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21.875</v>
          </cell>
          <cell r="C31">
            <v>31.6</v>
          </cell>
          <cell r="D31">
            <v>15.1</v>
          </cell>
          <cell r="E31">
            <v>63.541666666666664</v>
          </cell>
          <cell r="F31">
            <v>93</v>
          </cell>
          <cell r="G31">
            <v>28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22.362499999999997</v>
          </cell>
          <cell r="C32">
            <v>32.5</v>
          </cell>
          <cell r="D32">
            <v>12</v>
          </cell>
          <cell r="E32">
            <v>58.708333333333336</v>
          </cell>
          <cell r="F32">
            <v>97</v>
          </cell>
          <cell r="G32">
            <v>27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19.329166666666666</v>
          </cell>
          <cell r="C33">
            <v>26.3</v>
          </cell>
          <cell r="D33">
            <v>13.6</v>
          </cell>
          <cell r="E33">
            <v>76.916666666666671</v>
          </cell>
          <cell r="F33">
            <v>100</v>
          </cell>
          <cell r="G33">
            <v>48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17.974999999999998</v>
          </cell>
          <cell r="C34">
            <v>26.8</v>
          </cell>
          <cell r="D34">
            <v>10.1</v>
          </cell>
          <cell r="E34">
            <v>78.25</v>
          </cell>
          <cell r="F34">
            <v>100</v>
          </cell>
          <cell r="G34">
            <v>47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21.091666666666669</v>
          </cell>
          <cell r="C35">
            <v>28.6</v>
          </cell>
          <cell r="D35">
            <v>15.9</v>
          </cell>
          <cell r="E35">
            <v>63.75</v>
          </cell>
          <cell r="F35">
            <v>79</v>
          </cell>
          <cell r="G35">
            <v>38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>
            <v>19.974999999999998</v>
          </cell>
          <cell r="C7">
            <v>24.4</v>
          </cell>
          <cell r="D7">
            <v>12.5</v>
          </cell>
          <cell r="E7">
            <v>53.333333333333336</v>
          </cell>
          <cell r="F7">
            <v>82</v>
          </cell>
          <cell r="G7">
            <v>32</v>
          </cell>
          <cell r="H7">
            <v>7.2</v>
          </cell>
          <cell r="I7" t="str">
            <v>SE</v>
          </cell>
          <cell r="J7">
            <v>23.400000000000002</v>
          </cell>
          <cell r="K7">
            <v>0</v>
          </cell>
        </row>
        <row r="8">
          <cell r="B8">
            <v>19.733333333333331</v>
          </cell>
          <cell r="C8">
            <v>30.7</v>
          </cell>
          <cell r="D8">
            <v>13</v>
          </cell>
          <cell r="E8">
            <v>68.166666666666671</v>
          </cell>
          <cell r="F8">
            <v>90</v>
          </cell>
          <cell r="G8">
            <v>38</v>
          </cell>
          <cell r="H8">
            <v>0</v>
          </cell>
          <cell r="I8" t="str">
            <v>SE</v>
          </cell>
          <cell r="J8">
            <v>13.32</v>
          </cell>
          <cell r="K8">
            <v>0</v>
          </cell>
        </row>
        <row r="9">
          <cell r="B9">
            <v>23.379166666666663</v>
          </cell>
          <cell r="C9">
            <v>32.6</v>
          </cell>
          <cell r="D9">
            <v>17.600000000000001</v>
          </cell>
          <cell r="E9">
            <v>70.083333333333329</v>
          </cell>
          <cell r="F9">
            <v>91</v>
          </cell>
          <cell r="G9">
            <v>36</v>
          </cell>
          <cell r="H9">
            <v>11.879999999999999</v>
          </cell>
          <cell r="I9" t="str">
            <v>S</v>
          </cell>
          <cell r="J9">
            <v>34.92</v>
          </cell>
          <cell r="K9">
            <v>0</v>
          </cell>
        </row>
        <row r="10">
          <cell r="B10">
            <v>24.931818181818176</v>
          </cell>
          <cell r="C10">
            <v>32.6</v>
          </cell>
          <cell r="D10">
            <v>19.3</v>
          </cell>
          <cell r="E10">
            <v>71.409090909090907</v>
          </cell>
          <cell r="F10">
            <v>94</v>
          </cell>
          <cell r="G10">
            <v>38</v>
          </cell>
          <cell r="H10">
            <v>2.8800000000000003</v>
          </cell>
          <cell r="I10" t="str">
            <v>SE</v>
          </cell>
          <cell r="J10">
            <v>23.400000000000002</v>
          </cell>
          <cell r="K10">
            <v>0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28.633333333333329</v>
          </cell>
          <cell r="C19">
            <v>33.700000000000003</v>
          </cell>
          <cell r="D19">
            <v>23.1</v>
          </cell>
          <cell r="E19">
            <v>53.333333333333336</v>
          </cell>
          <cell r="F19">
            <v>66</v>
          </cell>
          <cell r="G19">
            <v>40</v>
          </cell>
          <cell r="H19">
            <v>6.84</v>
          </cell>
          <cell r="I19" t="str">
            <v>SE</v>
          </cell>
          <cell r="J19">
            <v>20.88</v>
          </cell>
          <cell r="K19">
            <v>0</v>
          </cell>
        </row>
        <row r="20">
          <cell r="B20">
            <v>25.729166666666668</v>
          </cell>
          <cell r="C20">
            <v>33.700000000000003</v>
          </cell>
          <cell r="D20">
            <v>20.399999999999999</v>
          </cell>
          <cell r="E20">
            <v>62.833333333333336</v>
          </cell>
          <cell r="F20">
            <v>91</v>
          </cell>
          <cell r="G20">
            <v>28</v>
          </cell>
          <cell r="H20">
            <v>5.4</v>
          </cell>
          <cell r="I20" t="str">
            <v>SE</v>
          </cell>
          <cell r="J20">
            <v>24.48</v>
          </cell>
          <cell r="K20">
            <v>0</v>
          </cell>
        </row>
        <row r="21">
          <cell r="B21">
            <v>23.954166666666669</v>
          </cell>
          <cell r="C21">
            <v>34.6</v>
          </cell>
          <cell r="D21">
            <v>16.3</v>
          </cell>
          <cell r="E21">
            <v>66.208333333333329</v>
          </cell>
          <cell r="F21">
            <v>94</v>
          </cell>
          <cell r="G21">
            <v>23</v>
          </cell>
          <cell r="H21">
            <v>3.9600000000000004</v>
          </cell>
          <cell r="I21" t="str">
            <v>SE</v>
          </cell>
          <cell r="J21">
            <v>32.76</v>
          </cell>
          <cell r="K21">
            <v>0</v>
          </cell>
        </row>
        <row r="22">
          <cell r="B22">
            <v>24.054166666666664</v>
          </cell>
          <cell r="C22">
            <v>34.1</v>
          </cell>
          <cell r="D22">
            <v>15.3</v>
          </cell>
          <cell r="E22">
            <v>58.458333333333336</v>
          </cell>
          <cell r="F22">
            <v>93</v>
          </cell>
          <cell r="G22">
            <v>22</v>
          </cell>
          <cell r="H22">
            <v>21.240000000000002</v>
          </cell>
          <cell r="I22" t="str">
            <v>SE</v>
          </cell>
          <cell r="J22">
            <v>39.6</v>
          </cell>
          <cell r="K22">
            <v>0</v>
          </cell>
        </row>
        <row r="23">
          <cell r="B23">
            <v>24.013043478260869</v>
          </cell>
          <cell r="C23">
            <v>33.799999999999997</v>
          </cell>
          <cell r="D23">
            <v>16.5</v>
          </cell>
          <cell r="E23">
            <v>54.739130434782609</v>
          </cell>
          <cell r="F23">
            <v>79</v>
          </cell>
          <cell r="G23">
            <v>24</v>
          </cell>
          <cell r="H23">
            <v>10.44</v>
          </cell>
          <cell r="I23" t="str">
            <v>SE</v>
          </cell>
          <cell r="J23">
            <v>26.28</v>
          </cell>
          <cell r="K23">
            <v>0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19.637500000000003</v>
          </cell>
          <cell r="C5">
            <v>22.2</v>
          </cell>
          <cell r="D5">
            <v>15.6</v>
          </cell>
          <cell r="E5">
            <v>44.625</v>
          </cell>
          <cell r="F5">
            <v>74</v>
          </cell>
          <cell r="G5">
            <v>34</v>
          </cell>
          <cell r="H5">
            <v>11.520000000000001</v>
          </cell>
          <cell r="I5" t="str">
            <v>S</v>
          </cell>
          <cell r="J5">
            <v>28.44</v>
          </cell>
          <cell r="K5" t="str">
            <v>*</v>
          </cell>
        </row>
        <row r="6">
          <cell r="B6">
            <v>17.866666666666667</v>
          </cell>
          <cell r="C6">
            <v>22.3</v>
          </cell>
          <cell r="D6">
            <v>10.5</v>
          </cell>
          <cell r="E6">
            <v>57.583333333333336</v>
          </cell>
          <cell r="F6">
            <v>78</v>
          </cell>
          <cell r="G6">
            <v>42</v>
          </cell>
          <cell r="H6">
            <v>13.32</v>
          </cell>
          <cell r="I6" t="str">
            <v>L</v>
          </cell>
          <cell r="J6">
            <v>25.56</v>
          </cell>
          <cell r="K6" t="str">
            <v>*</v>
          </cell>
        </row>
        <row r="7">
          <cell r="B7">
            <v>17.941176470588236</v>
          </cell>
          <cell r="C7">
            <v>23.7</v>
          </cell>
          <cell r="D7">
            <v>10</v>
          </cell>
          <cell r="E7">
            <v>62.647058823529413</v>
          </cell>
          <cell r="F7">
            <v>86</v>
          </cell>
          <cell r="G7">
            <v>46</v>
          </cell>
          <cell r="H7">
            <v>10.08</v>
          </cell>
          <cell r="I7" t="str">
            <v>L</v>
          </cell>
          <cell r="J7">
            <v>23.759999999999998</v>
          </cell>
          <cell r="K7" t="str">
            <v>*</v>
          </cell>
        </row>
        <row r="8">
          <cell r="B8">
            <v>19.387499999999999</v>
          </cell>
          <cell r="C8">
            <v>29</v>
          </cell>
          <cell r="D8">
            <v>14.6</v>
          </cell>
          <cell r="E8">
            <v>63.208333333333336</v>
          </cell>
          <cell r="F8">
            <v>80</v>
          </cell>
          <cell r="G8">
            <v>37</v>
          </cell>
          <cell r="H8">
            <v>16.559999999999999</v>
          </cell>
          <cell r="I8" t="str">
            <v>L</v>
          </cell>
          <cell r="J8">
            <v>34.200000000000003</v>
          </cell>
          <cell r="K8" t="str">
            <v>*</v>
          </cell>
        </row>
        <row r="9">
          <cell r="B9">
            <v>22.245833333333337</v>
          </cell>
          <cell r="C9">
            <v>30.5</v>
          </cell>
          <cell r="D9">
            <v>15.7</v>
          </cell>
          <cell r="E9">
            <v>58.125</v>
          </cell>
          <cell r="F9">
            <v>81</v>
          </cell>
          <cell r="G9">
            <v>31</v>
          </cell>
          <cell r="H9">
            <v>22.32</v>
          </cell>
          <cell r="I9" t="str">
            <v>L</v>
          </cell>
          <cell r="J9">
            <v>41.4</v>
          </cell>
          <cell r="K9" t="str">
            <v>*</v>
          </cell>
        </row>
        <row r="10">
          <cell r="B10">
            <v>22.233333333333331</v>
          </cell>
          <cell r="C10">
            <v>30.8</v>
          </cell>
          <cell r="D10">
            <v>15.1</v>
          </cell>
          <cell r="E10">
            <v>57.541666666666664</v>
          </cell>
          <cell r="F10">
            <v>82</v>
          </cell>
          <cell r="G10">
            <v>32</v>
          </cell>
          <cell r="H10">
            <v>20.52</v>
          </cell>
          <cell r="I10" t="str">
            <v>NO</v>
          </cell>
          <cell r="J10">
            <v>40.680000000000007</v>
          </cell>
          <cell r="K10" t="str">
            <v>*</v>
          </cell>
        </row>
        <row r="11">
          <cell r="B11">
            <v>21.708333333333332</v>
          </cell>
          <cell r="C11">
            <v>30.4</v>
          </cell>
          <cell r="D11">
            <v>13.9</v>
          </cell>
          <cell r="E11">
            <v>64.166666666666671</v>
          </cell>
          <cell r="F11">
            <v>93</v>
          </cell>
          <cell r="G11">
            <v>29</v>
          </cell>
          <cell r="H11">
            <v>17.64</v>
          </cell>
          <cell r="I11" t="str">
            <v>N</v>
          </cell>
          <cell r="J11">
            <v>38.519999999999996</v>
          </cell>
          <cell r="K11" t="str">
            <v>*</v>
          </cell>
        </row>
        <row r="12">
          <cell r="B12">
            <v>17.30833333333333</v>
          </cell>
          <cell r="C12">
            <v>21.2</v>
          </cell>
          <cell r="D12">
            <v>14</v>
          </cell>
          <cell r="E12">
            <v>80.166666666666671</v>
          </cell>
          <cell r="F12">
            <v>99</v>
          </cell>
          <cell r="G12">
            <v>62</v>
          </cell>
          <cell r="H12">
            <v>18.720000000000002</v>
          </cell>
          <cell r="I12" t="str">
            <v>SO</v>
          </cell>
          <cell r="J12">
            <v>30.6</v>
          </cell>
          <cell r="K12" t="str">
            <v>*</v>
          </cell>
        </row>
        <row r="13">
          <cell r="B13">
            <v>16.295833333333331</v>
          </cell>
          <cell r="C13">
            <v>22.7</v>
          </cell>
          <cell r="D13">
            <v>13.1</v>
          </cell>
          <cell r="E13">
            <v>87.708333333333329</v>
          </cell>
          <cell r="F13">
            <v>99</v>
          </cell>
          <cell r="G13">
            <v>60</v>
          </cell>
          <cell r="H13">
            <v>9.3600000000000012</v>
          </cell>
          <cell r="I13" t="str">
            <v>L</v>
          </cell>
          <cell r="J13">
            <v>27.36</v>
          </cell>
          <cell r="K13" t="str">
            <v>*</v>
          </cell>
        </row>
        <row r="14">
          <cell r="B14">
            <v>19.895833333333332</v>
          </cell>
          <cell r="C14">
            <v>28.8</v>
          </cell>
          <cell r="D14">
            <v>13.4</v>
          </cell>
          <cell r="E14">
            <v>71.791666666666671</v>
          </cell>
          <cell r="F14">
            <v>95</v>
          </cell>
          <cell r="G14">
            <v>38</v>
          </cell>
          <cell r="H14">
            <v>15.48</v>
          </cell>
          <cell r="I14" t="str">
            <v>L</v>
          </cell>
          <cell r="J14">
            <v>36</v>
          </cell>
          <cell r="K14" t="str">
            <v>*</v>
          </cell>
        </row>
        <row r="15">
          <cell r="B15">
            <v>21.408333333333331</v>
          </cell>
          <cell r="C15">
            <v>28.8</v>
          </cell>
          <cell r="D15">
            <v>14.8</v>
          </cell>
          <cell r="E15">
            <v>56.75</v>
          </cell>
          <cell r="F15">
            <v>82</v>
          </cell>
          <cell r="G15">
            <v>30</v>
          </cell>
          <cell r="H15">
            <v>18.720000000000002</v>
          </cell>
          <cell r="I15" t="str">
            <v>N</v>
          </cell>
          <cell r="J15">
            <v>36.72</v>
          </cell>
          <cell r="K15" t="str">
            <v>*</v>
          </cell>
        </row>
        <row r="16">
          <cell r="B16">
            <v>21.495833333333337</v>
          </cell>
          <cell r="C16">
            <v>30.3</v>
          </cell>
          <cell r="D16">
            <v>14.7</v>
          </cell>
          <cell r="E16">
            <v>58.625</v>
          </cell>
          <cell r="F16">
            <v>82</v>
          </cell>
          <cell r="G16">
            <v>32</v>
          </cell>
          <cell r="H16">
            <v>23.040000000000003</v>
          </cell>
          <cell r="I16" t="str">
            <v>NO</v>
          </cell>
          <cell r="J16">
            <v>41.4</v>
          </cell>
          <cell r="K16" t="str">
            <v>*</v>
          </cell>
        </row>
        <row r="17">
          <cell r="B17">
            <v>21.895833333333332</v>
          </cell>
          <cell r="C17">
            <v>32.1</v>
          </cell>
          <cell r="D17">
            <v>13.9</v>
          </cell>
          <cell r="E17">
            <v>67.208333333333329</v>
          </cell>
          <cell r="F17">
            <v>93</v>
          </cell>
          <cell r="G17">
            <v>32</v>
          </cell>
          <cell r="H17">
            <v>14.4</v>
          </cell>
          <cell r="I17" t="str">
            <v>O</v>
          </cell>
          <cell r="J17">
            <v>32.76</v>
          </cell>
          <cell r="K17" t="str">
            <v>*</v>
          </cell>
        </row>
        <row r="18">
          <cell r="B18">
            <v>21.375</v>
          </cell>
          <cell r="C18">
            <v>30.5</v>
          </cell>
          <cell r="D18">
            <v>15</v>
          </cell>
          <cell r="E18">
            <v>72.958333333333329</v>
          </cell>
          <cell r="F18">
            <v>93</v>
          </cell>
          <cell r="G18">
            <v>38</v>
          </cell>
          <cell r="H18">
            <v>15.48</v>
          </cell>
          <cell r="I18" t="str">
            <v>S</v>
          </cell>
          <cell r="J18">
            <v>25.92</v>
          </cell>
          <cell r="K18" t="str">
            <v>*</v>
          </cell>
        </row>
        <row r="19">
          <cell r="B19">
            <v>23.270833333333332</v>
          </cell>
          <cell r="C19">
            <v>31</v>
          </cell>
          <cell r="D19">
            <v>18</v>
          </cell>
          <cell r="E19">
            <v>68.958333333333329</v>
          </cell>
          <cell r="F19">
            <v>92</v>
          </cell>
          <cell r="G19">
            <v>33</v>
          </cell>
          <cell r="H19">
            <v>15.120000000000001</v>
          </cell>
          <cell r="I19" t="str">
            <v>L</v>
          </cell>
          <cell r="J19">
            <v>36</v>
          </cell>
          <cell r="K19" t="str">
            <v>*</v>
          </cell>
        </row>
        <row r="20">
          <cell r="B20">
            <v>23.508333333333336</v>
          </cell>
          <cell r="C20">
            <v>31</v>
          </cell>
          <cell r="D20">
            <v>17.8</v>
          </cell>
          <cell r="E20">
            <v>54.208333333333336</v>
          </cell>
          <cell r="F20">
            <v>81</v>
          </cell>
          <cell r="G20">
            <v>24</v>
          </cell>
          <cell r="H20">
            <v>12.96</v>
          </cell>
          <cell r="I20" t="str">
            <v>L</v>
          </cell>
          <cell r="J20">
            <v>30.240000000000002</v>
          </cell>
          <cell r="K20" t="str">
            <v>*</v>
          </cell>
        </row>
        <row r="21">
          <cell r="B21">
            <v>21.733333333333334</v>
          </cell>
          <cell r="C21">
            <v>30.9</v>
          </cell>
          <cell r="D21">
            <v>14.2</v>
          </cell>
          <cell r="E21">
            <v>50.25</v>
          </cell>
          <cell r="F21">
            <v>83</v>
          </cell>
          <cell r="G21">
            <v>22</v>
          </cell>
          <cell r="H21">
            <v>13.68</v>
          </cell>
          <cell r="I21" t="str">
            <v>SE</v>
          </cell>
          <cell r="J21">
            <v>27</v>
          </cell>
          <cell r="K21" t="str">
            <v>*</v>
          </cell>
        </row>
        <row r="22">
          <cell r="B22">
            <v>22.295833333333334</v>
          </cell>
          <cell r="C22">
            <v>30.4</v>
          </cell>
          <cell r="D22">
            <v>15.5</v>
          </cell>
          <cell r="E22">
            <v>43.958333333333336</v>
          </cell>
          <cell r="F22">
            <v>64</v>
          </cell>
          <cell r="G22">
            <v>23</v>
          </cell>
          <cell r="H22">
            <v>20.16</v>
          </cell>
          <cell r="I22" t="str">
            <v>L</v>
          </cell>
          <cell r="J22">
            <v>42.480000000000004</v>
          </cell>
          <cell r="K22" t="str">
            <v>*</v>
          </cell>
        </row>
        <row r="23">
          <cell r="B23">
            <v>21.895833333333329</v>
          </cell>
          <cell r="C23">
            <v>29.5</v>
          </cell>
          <cell r="D23">
            <v>15.1</v>
          </cell>
          <cell r="E23">
            <v>45.166666666666664</v>
          </cell>
          <cell r="F23">
            <v>67</v>
          </cell>
          <cell r="G23">
            <v>24</v>
          </cell>
          <cell r="H23">
            <v>20.88</v>
          </cell>
          <cell r="I23" t="str">
            <v>L</v>
          </cell>
          <cell r="J23">
            <v>38.880000000000003</v>
          </cell>
          <cell r="K23" t="str">
            <v>*</v>
          </cell>
        </row>
        <row r="24">
          <cell r="B24">
            <v>21.333333333333332</v>
          </cell>
          <cell r="C24">
            <v>29.3</v>
          </cell>
          <cell r="D24">
            <v>13.6</v>
          </cell>
          <cell r="E24">
            <v>48.208333333333336</v>
          </cell>
          <cell r="F24">
            <v>72</v>
          </cell>
          <cell r="G24">
            <v>27</v>
          </cell>
          <cell r="H24">
            <v>16.2</v>
          </cell>
          <cell r="I24" t="str">
            <v>SE</v>
          </cell>
          <cell r="J24">
            <v>34.92</v>
          </cell>
          <cell r="K24" t="str">
            <v>*</v>
          </cell>
        </row>
        <row r="25">
          <cell r="B25">
            <v>20.483333333333331</v>
          </cell>
          <cell r="C25">
            <v>29</v>
          </cell>
          <cell r="D25">
            <v>11.9</v>
          </cell>
          <cell r="E25">
            <v>52</v>
          </cell>
          <cell r="F25">
            <v>84</v>
          </cell>
          <cell r="G25">
            <v>28</v>
          </cell>
          <cell r="H25">
            <v>16.2</v>
          </cell>
          <cell r="I25" t="str">
            <v>SE</v>
          </cell>
          <cell r="J25">
            <v>33.840000000000003</v>
          </cell>
          <cell r="K25" t="str">
            <v>*</v>
          </cell>
        </row>
        <row r="26">
          <cell r="B26">
            <v>20.616666666666671</v>
          </cell>
          <cell r="C26">
            <v>29.5</v>
          </cell>
          <cell r="D26">
            <v>12</v>
          </cell>
          <cell r="E26">
            <v>50.75</v>
          </cell>
          <cell r="F26">
            <v>82</v>
          </cell>
          <cell r="G26">
            <v>25</v>
          </cell>
          <cell r="H26">
            <v>12.24</v>
          </cell>
          <cell r="I26" t="str">
            <v>SE</v>
          </cell>
          <cell r="J26">
            <v>33.840000000000003</v>
          </cell>
          <cell r="K26" t="str">
            <v>*</v>
          </cell>
        </row>
        <row r="27">
          <cell r="B27">
            <v>21.054166666666667</v>
          </cell>
          <cell r="C27">
            <v>30.9</v>
          </cell>
          <cell r="D27">
            <v>10.5</v>
          </cell>
          <cell r="E27">
            <v>48.291666666666664</v>
          </cell>
          <cell r="F27">
            <v>84</v>
          </cell>
          <cell r="G27">
            <v>21</v>
          </cell>
          <cell r="H27">
            <v>12.6</v>
          </cell>
          <cell r="I27" t="str">
            <v>L</v>
          </cell>
          <cell r="J27">
            <v>32.76</v>
          </cell>
          <cell r="K27" t="str">
            <v>*</v>
          </cell>
        </row>
        <row r="28">
          <cell r="B28">
            <v>21.570833333333329</v>
          </cell>
          <cell r="C28">
            <v>30.8</v>
          </cell>
          <cell r="D28">
            <v>12.9</v>
          </cell>
          <cell r="E28">
            <v>47.875</v>
          </cell>
          <cell r="F28">
            <v>73</v>
          </cell>
          <cell r="G28">
            <v>24</v>
          </cell>
          <cell r="H28">
            <v>17.64</v>
          </cell>
          <cell r="I28" t="str">
            <v>SE</v>
          </cell>
          <cell r="J28">
            <v>36.72</v>
          </cell>
          <cell r="K28" t="str">
            <v>*</v>
          </cell>
        </row>
        <row r="29">
          <cell r="B29">
            <v>18.745833333333337</v>
          </cell>
          <cell r="C29">
            <v>26.2</v>
          </cell>
          <cell r="D29">
            <v>12.3</v>
          </cell>
          <cell r="E29">
            <v>67.291666666666671</v>
          </cell>
          <cell r="F29">
            <v>95</v>
          </cell>
          <cell r="G29">
            <v>43</v>
          </cell>
          <cell r="H29">
            <v>21.240000000000002</v>
          </cell>
          <cell r="I29" t="str">
            <v>S</v>
          </cell>
          <cell r="J29">
            <v>42.480000000000004</v>
          </cell>
          <cell r="K29" t="str">
            <v>*</v>
          </cell>
        </row>
        <row r="30">
          <cell r="B30">
            <v>19.325000000000003</v>
          </cell>
          <cell r="C30">
            <v>29.4</v>
          </cell>
          <cell r="D30">
            <v>12.6</v>
          </cell>
          <cell r="E30">
            <v>60.291666666666664</v>
          </cell>
          <cell r="F30">
            <v>84</v>
          </cell>
          <cell r="G30">
            <v>27</v>
          </cell>
          <cell r="H30">
            <v>14.04</v>
          </cell>
          <cell r="I30" t="str">
            <v>L</v>
          </cell>
          <cell r="J30">
            <v>33.119999999999997</v>
          </cell>
          <cell r="K30" t="str">
            <v>*</v>
          </cell>
        </row>
        <row r="31">
          <cell r="B31">
            <v>21.920833333333334</v>
          </cell>
          <cell r="C31">
            <v>30.5</v>
          </cell>
          <cell r="D31">
            <v>14</v>
          </cell>
          <cell r="E31">
            <v>50.583333333333336</v>
          </cell>
          <cell r="F31">
            <v>79</v>
          </cell>
          <cell r="G31">
            <v>25</v>
          </cell>
          <cell r="H31">
            <v>17.64</v>
          </cell>
          <cell r="I31" t="str">
            <v>SE</v>
          </cell>
          <cell r="J31">
            <v>35.28</v>
          </cell>
          <cell r="K31" t="str">
            <v>*</v>
          </cell>
        </row>
        <row r="32">
          <cell r="B32">
            <v>21.137499999999999</v>
          </cell>
          <cell r="C32">
            <v>31.4</v>
          </cell>
          <cell r="D32">
            <v>12.4</v>
          </cell>
          <cell r="E32">
            <v>54.666666666666664</v>
          </cell>
          <cell r="F32">
            <v>85</v>
          </cell>
          <cell r="G32">
            <v>26</v>
          </cell>
          <cell r="H32">
            <v>20.52</v>
          </cell>
          <cell r="I32" t="str">
            <v>NO</v>
          </cell>
          <cell r="J32">
            <v>38.519999999999996</v>
          </cell>
          <cell r="K32" t="str">
            <v>*</v>
          </cell>
        </row>
        <row r="33">
          <cell r="B33">
            <v>19.587500000000002</v>
          </cell>
          <cell r="C33">
            <v>28.5</v>
          </cell>
          <cell r="D33">
            <v>12.5</v>
          </cell>
          <cell r="E33">
            <v>68.958333333333329</v>
          </cell>
          <cell r="F33">
            <v>97</v>
          </cell>
          <cell r="G33">
            <v>42</v>
          </cell>
          <cell r="H33">
            <v>17.28</v>
          </cell>
          <cell r="I33" t="str">
            <v>SO</v>
          </cell>
          <cell r="J33">
            <v>31.680000000000003</v>
          </cell>
          <cell r="K33" t="str">
            <v>*</v>
          </cell>
        </row>
        <row r="34">
          <cell r="B34">
            <v>18.587499999999995</v>
          </cell>
          <cell r="C34">
            <v>28.6</v>
          </cell>
          <cell r="D34">
            <v>12.2</v>
          </cell>
          <cell r="E34">
            <v>70.833333333333329</v>
          </cell>
          <cell r="F34">
            <v>91</v>
          </cell>
          <cell r="G34">
            <v>36</v>
          </cell>
          <cell r="H34">
            <v>11.520000000000001</v>
          </cell>
          <cell r="I34" t="str">
            <v>L</v>
          </cell>
          <cell r="J34">
            <v>26.64</v>
          </cell>
          <cell r="K34" t="str">
            <v>*</v>
          </cell>
        </row>
        <row r="35">
          <cell r="B35">
            <v>21.05</v>
          </cell>
          <cell r="C35">
            <v>28</v>
          </cell>
          <cell r="D35">
            <v>17.2</v>
          </cell>
          <cell r="E35">
            <v>63.541666666666664</v>
          </cell>
          <cell r="F35">
            <v>78</v>
          </cell>
          <cell r="G35">
            <v>38</v>
          </cell>
          <cell r="H35">
            <v>17.64</v>
          </cell>
          <cell r="I35" t="str">
            <v>L</v>
          </cell>
          <cell r="J35">
            <v>40.32</v>
          </cell>
          <cell r="K35" t="str">
            <v>*</v>
          </cell>
        </row>
        <row r="36">
          <cell r="I36" t="str">
            <v>L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12.165217391304349</v>
          </cell>
          <cell r="C5">
            <v>16.8</v>
          </cell>
          <cell r="D5">
            <v>8.3000000000000007</v>
          </cell>
          <cell r="E5">
            <v>74.304347826086953</v>
          </cell>
          <cell r="F5">
            <v>88</v>
          </cell>
          <cell r="G5">
            <v>51</v>
          </cell>
          <cell r="H5">
            <v>10.08</v>
          </cell>
          <cell r="I5" t="str">
            <v>SO</v>
          </cell>
          <cell r="J5">
            <v>34.56</v>
          </cell>
          <cell r="K5" t="str">
            <v>*</v>
          </cell>
        </row>
        <row r="6">
          <cell r="B6">
            <v>9.9208333333333325</v>
          </cell>
          <cell r="C6">
            <v>17.3</v>
          </cell>
          <cell r="D6">
            <v>5.5</v>
          </cell>
          <cell r="E6">
            <v>80.916666666666671</v>
          </cell>
          <cell r="F6">
            <v>97</v>
          </cell>
          <cell r="G6">
            <v>52</v>
          </cell>
          <cell r="H6">
            <v>0</v>
          </cell>
          <cell r="I6" t="str">
            <v>S</v>
          </cell>
          <cell r="J6">
            <v>17.28</v>
          </cell>
          <cell r="K6" t="str">
            <v>*</v>
          </cell>
        </row>
        <row r="7">
          <cell r="B7">
            <v>10.495652173913042</v>
          </cell>
          <cell r="C7">
            <v>18.899999999999999</v>
          </cell>
          <cell r="D7">
            <v>4.5999999999999996</v>
          </cell>
          <cell r="E7">
            <v>74.130434782608702</v>
          </cell>
          <cell r="F7">
            <v>95</v>
          </cell>
          <cell r="G7">
            <v>39</v>
          </cell>
          <cell r="H7">
            <v>0</v>
          </cell>
          <cell r="I7" t="str">
            <v>S</v>
          </cell>
          <cell r="J7">
            <v>18</v>
          </cell>
          <cell r="K7" t="str">
            <v>*</v>
          </cell>
        </row>
        <row r="8">
          <cell r="B8">
            <v>15.28333333333333</v>
          </cell>
          <cell r="C8">
            <v>25.5</v>
          </cell>
          <cell r="D8">
            <v>8.6999999999999993</v>
          </cell>
          <cell r="E8">
            <v>63.5</v>
          </cell>
          <cell r="F8">
            <v>83</v>
          </cell>
          <cell r="G8">
            <v>40</v>
          </cell>
          <cell r="H8">
            <v>16.920000000000002</v>
          </cell>
          <cell r="I8" t="str">
            <v>NE</v>
          </cell>
          <cell r="J8">
            <v>37.080000000000005</v>
          </cell>
          <cell r="K8" t="str">
            <v>*</v>
          </cell>
        </row>
        <row r="9">
          <cell r="B9">
            <v>20.137500000000003</v>
          </cell>
          <cell r="C9">
            <v>27.3</v>
          </cell>
          <cell r="D9">
            <v>16</v>
          </cell>
          <cell r="E9">
            <v>66.333333333333329</v>
          </cell>
          <cell r="F9">
            <v>78</v>
          </cell>
          <cell r="G9">
            <v>43</v>
          </cell>
          <cell r="H9">
            <v>3.9600000000000004</v>
          </cell>
          <cell r="I9" t="str">
            <v>NE</v>
          </cell>
          <cell r="J9">
            <v>27.36</v>
          </cell>
          <cell r="K9" t="str">
            <v>*</v>
          </cell>
        </row>
        <row r="10">
          <cell r="B10">
            <v>21.258333333333329</v>
          </cell>
          <cell r="C10">
            <v>27.4</v>
          </cell>
          <cell r="D10">
            <v>17.100000000000001</v>
          </cell>
          <cell r="E10">
            <v>82.375</v>
          </cell>
          <cell r="F10">
            <v>97</v>
          </cell>
          <cell r="G10">
            <v>59</v>
          </cell>
          <cell r="H10">
            <v>0.72000000000000008</v>
          </cell>
          <cell r="I10" t="str">
            <v>NE</v>
          </cell>
          <cell r="J10">
            <v>20.88</v>
          </cell>
          <cell r="K10" t="str">
            <v>*</v>
          </cell>
        </row>
        <row r="11">
          <cell r="B11">
            <v>20.450000000000003</v>
          </cell>
          <cell r="C11">
            <v>27.9</v>
          </cell>
          <cell r="D11">
            <v>16.3</v>
          </cell>
          <cell r="E11">
            <v>86.818181818181813</v>
          </cell>
          <cell r="F11">
            <v>97</v>
          </cell>
          <cell r="G11">
            <v>53</v>
          </cell>
          <cell r="H11">
            <v>7.9200000000000008</v>
          </cell>
          <cell r="I11" t="str">
            <v>NE</v>
          </cell>
          <cell r="J11">
            <v>38.159999999999997</v>
          </cell>
          <cell r="K11" t="str">
            <v>*</v>
          </cell>
        </row>
        <row r="12">
          <cell r="B12">
            <v>11.890000000000004</v>
          </cell>
          <cell r="C12">
            <v>16.3</v>
          </cell>
          <cell r="D12">
            <v>9.3000000000000007</v>
          </cell>
          <cell r="E12">
            <v>94.15</v>
          </cell>
          <cell r="F12">
            <v>97</v>
          </cell>
          <cell r="G12">
            <v>89</v>
          </cell>
          <cell r="H12">
            <v>1.08</v>
          </cell>
          <cell r="I12" t="str">
            <v>SO</v>
          </cell>
          <cell r="J12">
            <v>28.8</v>
          </cell>
          <cell r="K12" t="str">
            <v>*</v>
          </cell>
        </row>
        <row r="13">
          <cell r="B13">
            <v>13.020000000000001</v>
          </cell>
          <cell r="C13">
            <v>17.7</v>
          </cell>
          <cell r="D13">
            <v>6.9</v>
          </cell>
          <cell r="E13">
            <v>73.86666666666666</v>
          </cell>
          <cell r="F13">
            <v>94</v>
          </cell>
          <cell r="G13">
            <v>53</v>
          </cell>
          <cell r="H13">
            <v>1.4400000000000002</v>
          </cell>
          <cell r="I13" t="str">
            <v>SE</v>
          </cell>
          <cell r="J13">
            <v>17.64</v>
          </cell>
          <cell r="K13" t="str">
            <v>*</v>
          </cell>
        </row>
        <row r="14">
          <cell r="B14">
            <v>14.765217391304349</v>
          </cell>
          <cell r="C14">
            <v>25.1</v>
          </cell>
          <cell r="D14">
            <v>7</v>
          </cell>
          <cell r="E14">
            <v>74.608695652173907</v>
          </cell>
          <cell r="F14">
            <v>95</v>
          </cell>
          <cell r="G14">
            <v>49</v>
          </cell>
          <cell r="H14">
            <v>22.68</v>
          </cell>
          <cell r="I14" t="str">
            <v>NE</v>
          </cell>
          <cell r="J14">
            <v>42.480000000000004</v>
          </cell>
          <cell r="K14" t="str">
            <v>*</v>
          </cell>
        </row>
        <row r="15">
          <cell r="B15">
            <v>20.812500000000004</v>
          </cell>
          <cell r="C15">
            <v>29.1</v>
          </cell>
          <cell r="D15">
            <v>16.3</v>
          </cell>
          <cell r="E15">
            <v>68.541666666666671</v>
          </cell>
          <cell r="F15">
            <v>84</v>
          </cell>
          <cell r="G15">
            <v>43</v>
          </cell>
          <cell r="H15">
            <v>6.48</v>
          </cell>
          <cell r="I15" t="str">
            <v>NE</v>
          </cell>
          <cell r="J15">
            <v>38.880000000000003</v>
          </cell>
          <cell r="K15" t="str">
            <v>*</v>
          </cell>
        </row>
        <row r="16">
          <cell r="B16">
            <v>22.758333333333329</v>
          </cell>
          <cell r="C16">
            <v>29</v>
          </cell>
          <cell r="D16">
            <v>18.100000000000001</v>
          </cell>
          <cell r="E16">
            <v>66.291666666666671</v>
          </cell>
          <cell r="F16">
            <v>81</v>
          </cell>
          <cell r="G16">
            <v>46</v>
          </cell>
          <cell r="H16">
            <v>2.16</v>
          </cell>
          <cell r="I16" t="str">
            <v>NO</v>
          </cell>
          <cell r="J16">
            <v>26.28</v>
          </cell>
          <cell r="K16" t="str">
            <v>*</v>
          </cell>
        </row>
        <row r="17">
          <cell r="B17">
            <v>22.829166666666666</v>
          </cell>
          <cell r="C17">
            <v>30.1</v>
          </cell>
          <cell r="D17">
            <v>19.399999999999999</v>
          </cell>
          <cell r="E17">
            <v>75.5</v>
          </cell>
          <cell r="F17">
            <v>89</v>
          </cell>
          <cell r="G17">
            <v>42</v>
          </cell>
          <cell r="H17">
            <v>5.4</v>
          </cell>
          <cell r="I17" t="str">
            <v>NE</v>
          </cell>
          <cell r="J17">
            <v>34.56</v>
          </cell>
          <cell r="K17" t="str">
            <v>*</v>
          </cell>
        </row>
        <row r="18">
          <cell r="B18">
            <v>18.345833333333335</v>
          </cell>
          <cell r="C18">
            <v>24.7</v>
          </cell>
          <cell r="D18">
            <v>14</v>
          </cell>
          <cell r="E18">
            <v>75.416666666666671</v>
          </cell>
          <cell r="F18">
            <v>96</v>
          </cell>
          <cell r="G18">
            <v>32</v>
          </cell>
          <cell r="H18">
            <v>7.2</v>
          </cell>
          <cell r="I18" t="str">
            <v>S</v>
          </cell>
          <cell r="J18">
            <v>35.28</v>
          </cell>
          <cell r="K18" t="str">
            <v>*</v>
          </cell>
        </row>
        <row r="19">
          <cell r="B19">
            <v>17.408333333333335</v>
          </cell>
          <cell r="C19">
            <v>27.2</v>
          </cell>
          <cell r="D19">
            <v>10.7</v>
          </cell>
          <cell r="E19">
            <v>63.791666666666664</v>
          </cell>
          <cell r="F19">
            <v>79</v>
          </cell>
          <cell r="G19">
            <v>46</v>
          </cell>
          <cell r="H19">
            <v>7.2</v>
          </cell>
          <cell r="I19" t="str">
            <v>S</v>
          </cell>
          <cell r="J19">
            <v>23.400000000000002</v>
          </cell>
          <cell r="K19" t="str">
            <v>*</v>
          </cell>
        </row>
        <row r="20">
          <cell r="B20">
            <v>20.916666666666668</v>
          </cell>
          <cell r="C20">
            <v>26.7</v>
          </cell>
          <cell r="D20">
            <v>17.3</v>
          </cell>
          <cell r="E20">
            <v>69.583333333333329</v>
          </cell>
          <cell r="F20">
            <v>84</v>
          </cell>
          <cell r="G20">
            <v>49</v>
          </cell>
          <cell r="H20">
            <v>18.720000000000002</v>
          </cell>
          <cell r="I20" t="str">
            <v>NE</v>
          </cell>
          <cell r="J20">
            <v>37.440000000000005</v>
          </cell>
          <cell r="K20" t="str">
            <v>*</v>
          </cell>
        </row>
        <row r="21">
          <cell r="B21">
            <v>21.754166666666666</v>
          </cell>
          <cell r="C21">
            <v>30.7</v>
          </cell>
          <cell r="D21">
            <v>15.5</v>
          </cell>
          <cell r="E21">
            <v>66.291666666666671</v>
          </cell>
          <cell r="F21">
            <v>90</v>
          </cell>
          <cell r="G21">
            <v>31</v>
          </cell>
          <cell r="H21">
            <v>1.4400000000000002</v>
          </cell>
          <cell r="I21" t="str">
            <v>NE</v>
          </cell>
          <cell r="J21">
            <v>30.6</v>
          </cell>
          <cell r="K21" t="str">
            <v>*</v>
          </cell>
        </row>
        <row r="22">
          <cell r="B22">
            <v>22.304166666666664</v>
          </cell>
          <cell r="C22">
            <v>29.7</v>
          </cell>
          <cell r="D22">
            <v>15.4</v>
          </cell>
          <cell r="E22">
            <v>58.833333333333336</v>
          </cell>
          <cell r="F22">
            <v>85</v>
          </cell>
          <cell r="G22">
            <v>32</v>
          </cell>
          <cell r="H22">
            <v>21.6</v>
          </cell>
          <cell r="I22" t="str">
            <v>NE</v>
          </cell>
          <cell r="J22">
            <v>49.680000000000007</v>
          </cell>
          <cell r="K22" t="str">
            <v>*</v>
          </cell>
        </row>
        <row r="23">
          <cell r="B23">
            <v>21.656521739130429</v>
          </cell>
          <cell r="C23">
            <v>29.3</v>
          </cell>
          <cell r="D23">
            <v>14.5</v>
          </cell>
          <cell r="E23">
            <v>54.391304347826086</v>
          </cell>
          <cell r="F23">
            <v>80</v>
          </cell>
          <cell r="G23">
            <v>29</v>
          </cell>
          <cell r="H23">
            <v>20.16</v>
          </cell>
          <cell r="I23" t="str">
            <v>NE</v>
          </cell>
          <cell r="J23">
            <v>40.680000000000007</v>
          </cell>
          <cell r="K23" t="str">
            <v>*</v>
          </cell>
        </row>
        <row r="24">
          <cell r="B24">
            <v>20.99583333333333</v>
          </cell>
          <cell r="C24">
            <v>29.1</v>
          </cell>
          <cell r="D24">
            <v>13.4</v>
          </cell>
          <cell r="E24">
            <v>57.5</v>
          </cell>
          <cell r="F24">
            <v>83</v>
          </cell>
          <cell r="G24">
            <v>33</v>
          </cell>
          <cell r="H24">
            <v>8.64</v>
          </cell>
          <cell r="I24" t="str">
            <v>NE</v>
          </cell>
          <cell r="J24">
            <v>36</v>
          </cell>
          <cell r="K24" t="str">
            <v>*</v>
          </cell>
        </row>
        <row r="25">
          <cell r="B25">
            <v>21.308333333333334</v>
          </cell>
          <cell r="C25">
            <v>29.6</v>
          </cell>
          <cell r="D25">
            <v>14.3</v>
          </cell>
          <cell r="E25">
            <v>57.291666666666664</v>
          </cell>
          <cell r="F25">
            <v>81</v>
          </cell>
          <cell r="G25">
            <v>29</v>
          </cell>
          <cell r="H25">
            <v>9.3600000000000012</v>
          </cell>
          <cell r="I25" t="str">
            <v>N</v>
          </cell>
          <cell r="J25">
            <v>37.440000000000005</v>
          </cell>
          <cell r="K25" t="str">
            <v>*</v>
          </cell>
        </row>
        <row r="26">
          <cell r="B26">
            <v>21.629166666666663</v>
          </cell>
          <cell r="C26">
            <v>30</v>
          </cell>
          <cell r="D26">
            <v>14.2</v>
          </cell>
          <cell r="E26">
            <v>54.708333333333336</v>
          </cell>
          <cell r="F26">
            <v>83</v>
          </cell>
          <cell r="G26">
            <v>28</v>
          </cell>
          <cell r="H26">
            <v>7.2</v>
          </cell>
          <cell r="I26" t="str">
            <v>NE</v>
          </cell>
          <cell r="J26">
            <v>36.36</v>
          </cell>
          <cell r="K26" t="str">
            <v>*</v>
          </cell>
        </row>
        <row r="27">
          <cell r="B27">
            <v>21.645833333333332</v>
          </cell>
          <cell r="C27">
            <v>29.9</v>
          </cell>
          <cell r="D27">
            <v>13.5</v>
          </cell>
          <cell r="E27">
            <v>50.958333333333336</v>
          </cell>
          <cell r="F27">
            <v>83</v>
          </cell>
          <cell r="G27">
            <v>26</v>
          </cell>
          <cell r="H27">
            <v>7.5600000000000005</v>
          </cell>
          <cell r="I27" t="str">
            <v>NE</v>
          </cell>
          <cell r="J27">
            <v>35.64</v>
          </cell>
          <cell r="K27" t="str">
            <v>*</v>
          </cell>
        </row>
        <row r="28">
          <cell r="B28">
            <v>21.758333333333329</v>
          </cell>
          <cell r="C28">
            <v>30.4</v>
          </cell>
          <cell r="D28">
            <v>15.2</v>
          </cell>
          <cell r="E28">
            <v>54.75</v>
          </cell>
          <cell r="F28">
            <v>77</v>
          </cell>
          <cell r="G28">
            <v>29</v>
          </cell>
          <cell r="H28">
            <v>18</v>
          </cell>
          <cell r="I28" t="str">
            <v>N</v>
          </cell>
          <cell r="J28">
            <v>39.96</v>
          </cell>
          <cell r="K28" t="str">
            <v>*</v>
          </cell>
        </row>
        <row r="29">
          <cell r="B29">
            <v>11.647619047619049</v>
          </cell>
          <cell r="C29">
            <v>19.8</v>
          </cell>
          <cell r="D29">
            <v>8.6</v>
          </cell>
          <cell r="E29">
            <v>83.38095238095238</v>
          </cell>
          <cell r="F29">
            <v>96</v>
          </cell>
          <cell r="G29">
            <v>63</v>
          </cell>
          <cell r="H29">
            <v>10.8</v>
          </cell>
          <cell r="I29" t="str">
            <v>S</v>
          </cell>
          <cell r="J29">
            <v>35.64</v>
          </cell>
          <cell r="K29" t="str">
            <v>*</v>
          </cell>
        </row>
        <row r="30">
          <cell r="B30">
            <v>13.390476190476193</v>
          </cell>
          <cell r="C30">
            <v>21</v>
          </cell>
          <cell r="D30">
            <v>7.3</v>
          </cell>
          <cell r="E30">
            <v>71.761904761904759</v>
          </cell>
          <cell r="F30">
            <v>92</v>
          </cell>
          <cell r="G30">
            <v>42</v>
          </cell>
          <cell r="H30">
            <v>1.8</v>
          </cell>
          <cell r="I30" t="str">
            <v>NE</v>
          </cell>
          <cell r="J30">
            <v>20.16</v>
          </cell>
          <cell r="K30" t="str">
            <v>*</v>
          </cell>
        </row>
        <row r="31">
          <cell r="B31">
            <v>20.133333333333333</v>
          </cell>
          <cell r="C31">
            <v>28.6</v>
          </cell>
          <cell r="D31">
            <v>15.2</v>
          </cell>
          <cell r="E31">
            <v>66.458333333333329</v>
          </cell>
          <cell r="F31">
            <v>88</v>
          </cell>
          <cell r="G31">
            <v>38</v>
          </cell>
          <cell r="H31">
            <v>15.48</v>
          </cell>
          <cell r="I31" t="str">
            <v>NE</v>
          </cell>
          <cell r="J31">
            <v>33.840000000000003</v>
          </cell>
          <cell r="K31" t="str">
            <v>*</v>
          </cell>
        </row>
        <row r="32">
          <cell r="B32">
            <v>18.458333333333339</v>
          </cell>
          <cell r="C32">
            <v>24.9</v>
          </cell>
          <cell r="D32">
            <v>12.8</v>
          </cell>
          <cell r="E32">
            <v>73.416666666666671</v>
          </cell>
          <cell r="F32">
            <v>87</v>
          </cell>
          <cell r="G32">
            <v>58</v>
          </cell>
          <cell r="H32">
            <v>7.9200000000000008</v>
          </cell>
          <cell r="I32" t="str">
            <v>NE</v>
          </cell>
          <cell r="J32">
            <v>29.52</v>
          </cell>
          <cell r="K32" t="str">
            <v>*</v>
          </cell>
        </row>
        <row r="33">
          <cell r="B33">
            <v>11.968181818181819</v>
          </cell>
          <cell r="C33">
            <v>19.600000000000001</v>
          </cell>
          <cell r="D33">
            <v>7.4</v>
          </cell>
          <cell r="E33">
            <v>73.318181818181813</v>
          </cell>
          <cell r="F33">
            <v>95</v>
          </cell>
          <cell r="G33">
            <v>41</v>
          </cell>
          <cell r="H33">
            <v>7.5600000000000005</v>
          </cell>
          <cell r="I33" t="str">
            <v>S</v>
          </cell>
          <cell r="J33">
            <v>34.200000000000003</v>
          </cell>
          <cell r="K33" t="str">
            <v>*</v>
          </cell>
        </row>
        <row r="34">
          <cell r="B34">
            <v>13.566666666666666</v>
          </cell>
          <cell r="C34">
            <v>22.4</v>
          </cell>
          <cell r="D34">
            <v>6.1</v>
          </cell>
          <cell r="E34">
            <v>76.142857142857139</v>
          </cell>
          <cell r="F34">
            <v>91</v>
          </cell>
          <cell r="G34">
            <v>58</v>
          </cell>
          <cell r="H34">
            <v>1.8</v>
          </cell>
          <cell r="I34" t="str">
            <v>S</v>
          </cell>
          <cell r="J34">
            <v>29.52</v>
          </cell>
          <cell r="K34" t="str">
            <v>*</v>
          </cell>
        </row>
        <row r="35">
          <cell r="B35">
            <v>18.204166666666669</v>
          </cell>
          <cell r="C35">
            <v>23.7</v>
          </cell>
          <cell r="D35">
            <v>14.6</v>
          </cell>
          <cell r="E35">
            <v>70.666666666666671</v>
          </cell>
          <cell r="F35">
            <v>84</v>
          </cell>
          <cell r="G35">
            <v>51</v>
          </cell>
          <cell r="H35">
            <v>17.28</v>
          </cell>
          <cell r="I35" t="str">
            <v>L</v>
          </cell>
          <cell r="J35">
            <v>39.6</v>
          </cell>
          <cell r="K35" t="str">
            <v>*</v>
          </cell>
        </row>
        <row r="36">
          <cell r="I36" t="str">
            <v>NE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17.120833333333334</v>
          </cell>
          <cell r="C5">
            <v>22.8</v>
          </cell>
          <cell r="D5">
            <v>12.9</v>
          </cell>
          <cell r="E5">
            <v>59.375</v>
          </cell>
          <cell r="F5">
            <v>86</v>
          </cell>
          <cell r="G5">
            <v>29</v>
          </cell>
          <cell r="H5">
            <v>16.559999999999999</v>
          </cell>
          <cell r="I5" t="str">
            <v>S</v>
          </cell>
          <cell r="J5">
            <v>41.4</v>
          </cell>
          <cell r="K5">
            <v>1.4</v>
          </cell>
        </row>
        <row r="6">
          <cell r="B6">
            <v>12.012500000000003</v>
          </cell>
          <cell r="C6">
            <v>20.3</v>
          </cell>
          <cell r="D6">
            <v>5</v>
          </cell>
          <cell r="E6">
            <v>71.375</v>
          </cell>
          <cell r="F6">
            <v>94</v>
          </cell>
          <cell r="G6">
            <v>41</v>
          </cell>
          <cell r="H6">
            <v>14.04</v>
          </cell>
          <cell r="I6" t="str">
            <v>SE</v>
          </cell>
          <cell r="J6">
            <v>27.36</v>
          </cell>
          <cell r="K6">
            <v>0</v>
          </cell>
        </row>
        <row r="7">
          <cell r="B7">
            <v>13.624999999999998</v>
          </cell>
          <cell r="C7">
            <v>22.6</v>
          </cell>
          <cell r="D7">
            <v>6.8</v>
          </cell>
          <cell r="E7">
            <v>70.708333333333329</v>
          </cell>
          <cell r="F7">
            <v>92</v>
          </cell>
          <cell r="G7">
            <v>35</v>
          </cell>
          <cell r="H7">
            <v>11.16</v>
          </cell>
          <cell r="I7" t="str">
            <v>SE</v>
          </cell>
          <cell r="J7">
            <v>23.400000000000002</v>
          </cell>
          <cell r="K7">
            <v>0</v>
          </cell>
        </row>
        <row r="8">
          <cell r="B8">
            <v>18.470833333333331</v>
          </cell>
          <cell r="C8">
            <v>28.2</v>
          </cell>
          <cell r="D8">
            <v>11.4</v>
          </cell>
          <cell r="E8">
            <v>59.125</v>
          </cell>
          <cell r="F8">
            <v>74</v>
          </cell>
          <cell r="G8">
            <v>40</v>
          </cell>
          <cell r="H8">
            <v>11.520000000000001</v>
          </cell>
          <cell r="I8" t="str">
            <v>SE</v>
          </cell>
          <cell r="J8">
            <v>23.759999999999998</v>
          </cell>
          <cell r="K8">
            <v>0</v>
          </cell>
        </row>
        <row r="9">
          <cell r="B9">
            <v>23.379166666666674</v>
          </cell>
          <cell r="C9">
            <v>30.1</v>
          </cell>
          <cell r="D9">
            <v>18.3</v>
          </cell>
          <cell r="E9">
            <v>57.791666666666664</v>
          </cell>
          <cell r="F9">
            <v>71</v>
          </cell>
          <cell r="G9">
            <v>37</v>
          </cell>
          <cell r="H9">
            <v>10.44</v>
          </cell>
          <cell r="I9" t="str">
            <v>NE</v>
          </cell>
          <cell r="J9">
            <v>27</v>
          </cell>
          <cell r="K9">
            <v>0</v>
          </cell>
        </row>
        <row r="10">
          <cell r="B10">
            <v>24.462499999999995</v>
          </cell>
          <cell r="C10">
            <v>30.1</v>
          </cell>
          <cell r="D10">
            <v>19.7</v>
          </cell>
          <cell r="E10">
            <v>60.625</v>
          </cell>
          <cell r="F10">
            <v>74</v>
          </cell>
          <cell r="G10">
            <v>43</v>
          </cell>
          <cell r="H10">
            <v>12.96</v>
          </cell>
          <cell r="I10" t="str">
            <v>NO</v>
          </cell>
          <cell r="J10">
            <v>28.08</v>
          </cell>
          <cell r="K10">
            <v>0</v>
          </cell>
        </row>
        <row r="11">
          <cell r="B11">
            <v>23.895833333333332</v>
          </cell>
          <cell r="C11">
            <v>31.1</v>
          </cell>
          <cell r="D11">
            <v>17.5</v>
          </cell>
          <cell r="E11">
            <v>63.208333333333336</v>
          </cell>
          <cell r="F11">
            <v>82</v>
          </cell>
          <cell r="G11">
            <v>38</v>
          </cell>
          <cell r="H11">
            <v>14.76</v>
          </cell>
          <cell r="I11" t="str">
            <v>NE</v>
          </cell>
          <cell r="J11">
            <v>39.6</v>
          </cell>
          <cell r="K11">
            <v>0</v>
          </cell>
        </row>
        <row r="12">
          <cell r="B12">
            <v>16.837500000000002</v>
          </cell>
          <cell r="C12">
            <v>22.8</v>
          </cell>
          <cell r="D12">
            <v>14.7</v>
          </cell>
          <cell r="E12">
            <v>80.708333333333329</v>
          </cell>
          <cell r="F12">
            <v>90</v>
          </cell>
          <cell r="G12">
            <v>62</v>
          </cell>
          <cell r="H12">
            <v>11.16</v>
          </cell>
          <cell r="I12" t="str">
            <v>S</v>
          </cell>
          <cell r="J12">
            <v>28.44</v>
          </cell>
          <cell r="K12">
            <v>0.8</v>
          </cell>
        </row>
        <row r="13">
          <cell r="B13">
            <v>14.004166666666665</v>
          </cell>
          <cell r="C13">
            <v>19.3</v>
          </cell>
          <cell r="D13">
            <v>10.3</v>
          </cell>
          <cell r="E13">
            <v>79.458333333333329</v>
          </cell>
          <cell r="F13">
            <v>92</v>
          </cell>
          <cell r="G13">
            <v>60</v>
          </cell>
          <cell r="H13">
            <v>15.840000000000002</v>
          </cell>
          <cell r="I13" t="str">
            <v>SE</v>
          </cell>
          <cell r="J13">
            <v>33.840000000000003</v>
          </cell>
          <cell r="K13">
            <v>0</v>
          </cell>
        </row>
        <row r="14">
          <cell r="B14">
            <v>17.829166666666669</v>
          </cell>
          <cell r="C14">
            <v>29.6</v>
          </cell>
          <cell r="D14">
            <v>9.1</v>
          </cell>
          <cell r="E14">
            <v>74.583333333333329</v>
          </cell>
          <cell r="F14">
            <v>92</v>
          </cell>
          <cell r="G14">
            <v>51</v>
          </cell>
          <cell r="H14">
            <v>14.76</v>
          </cell>
          <cell r="I14" t="str">
            <v>SE</v>
          </cell>
          <cell r="J14">
            <v>32.04</v>
          </cell>
          <cell r="K14">
            <v>0</v>
          </cell>
        </row>
        <row r="15">
          <cell r="B15">
            <v>22.820833333333336</v>
          </cell>
          <cell r="C15">
            <v>29.8</v>
          </cell>
          <cell r="D15">
            <v>16.399999999999999</v>
          </cell>
          <cell r="E15">
            <v>65.25</v>
          </cell>
          <cell r="F15">
            <v>82</v>
          </cell>
          <cell r="G15">
            <v>41</v>
          </cell>
          <cell r="H15">
            <v>18</v>
          </cell>
          <cell r="I15" t="str">
            <v>N</v>
          </cell>
          <cell r="J15">
            <v>42.480000000000004</v>
          </cell>
          <cell r="K15">
            <v>0</v>
          </cell>
        </row>
        <row r="16">
          <cell r="B16">
            <v>23.012500000000003</v>
          </cell>
          <cell r="C16">
            <v>30.2</v>
          </cell>
          <cell r="D16">
            <v>16.100000000000001</v>
          </cell>
          <cell r="E16">
            <v>61</v>
          </cell>
          <cell r="F16">
            <v>74</v>
          </cell>
          <cell r="G16">
            <v>48</v>
          </cell>
          <cell r="H16">
            <v>12.24</v>
          </cell>
          <cell r="I16" t="str">
            <v>NO</v>
          </cell>
          <cell r="J16">
            <v>32.4</v>
          </cell>
          <cell r="K16">
            <v>0</v>
          </cell>
        </row>
        <row r="17">
          <cell r="B17">
            <v>23.791666666666668</v>
          </cell>
          <cell r="C17">
            <v>30.8</v>
          </cell>
          <cell r="D17">
            <v>18.600000000000001</v>
          </cell>
          <cell r="E17">
            <v>67.333333333333329</v>
          </cell>
          <cell r="F17">
            <v>75</v>
          </cell>
          <cell r="G17">
            <v>55</v>
          </cell>
          <cell r="H17">
            <v>10.44</v>
          </cell>
          <cell r="I17" t="str">
            <v>NO</v>
          </cell>
          <cell r="J17">
            <v>28.8</v>
          </cell>
          <cell r="K17">
            <v>0</v>
          </cell>
        </row>
        <row r="18">
          <cell r="B18">
            <v>21.554166666666664</v>
          </cell>
          <cell r="C18">
            <v>26.4</v>
          </cell>
          <cell r="D18">
            <v>19</v>
          </cell>
          <cell r="E18">
            <v>76.958333333333329</v>
          </cell>
          <cell r="F18">
            <v>85</v>
          </cell>
          <cell r="G18">
            <v>69</v>
          </cell>
          <cell r="H18">
            <v>12.6</v>
          </cell>
          <cell r="I18" t="str">
            <v>S</v>
          </cell>
          <cell r="J18">
            <v>30.240000000000002</v>
          </cell>
          <cell r="K18">
            <v>0</v>
          </cell>
        </row>
        <row r="19">
          <cell r="B19">
            <v>21.525000000000002</v>
          </cell>
          <cell r="C19">
            <v>31.1</v>
          </cell>
          <cell r="D19">
            <v>14.4</v>
          </cell>
          <cell r="E19">
            <v>76.291666666666671</v>
          </cell>
          <cell r="F19">
            <v>87</v>
          </cell>
          <cell r="G19">
            <v>57</v>
          </cell>
          <cell r="H19">
            <v>13.32</v>
          </cell>
          <cell r="I19" t="str">
            <v>SE</v>
          </cell>
          <cell r="J19">
            <v>40.32</v>
          </cell>
          <cell r="K19">
            <v>0</v>
          </cell>
        </row>
        <row r="20">
          <cell r="B20">
            <v>23.350000000000005</v>
          </cell>
          <cell r="C20">
            <v>31.2</v>
          </cell>
          <cell r="D20">
            <v>17.7</v>
          </cell>
          <cell r="E20">
            <v>70.916666666666671</v>
          </cell>
          <cell r="F20">
            <v>82</v>
          </cell>
          <cell r="G20">
            <v>52</v>
          </cell>
          <cell r="H20">
            <v>15.120000000000001</v>
          </cell>
          <cell r="I20" t="str">
            <v>SE</v>
          </cell>
          <cell r="J20">
            <v>27.720000000000002</v>
          </cell>
          <cell r="K20">
            <v>0.2</v>
          </cell>
        </row>
        <row r="21">
          <cell r="B21">
            <v>24.179166666666671</v>
          </cell>
          <cell r="C21">
            <v>31.8</v>
          </cell>
          <cell r="D21">
            <v>17.7</v>
          </cell>
          <cell r="E21">
            <v>60.666666666666664</v>
          </cell>
          <cell r="F21">
            <v>73</v>
          </cell>
          <cell r="G21">
            <v>45</v>
          </cell>
          <cell r="H21">
            <v>10.08</v>
          </cell>
          <cell r="I21" t="str">
            <v>NE</v>
          </cell>
          <cell r="J21">
            <v>21.96</v>
          </cell>
          <cell r="K21">
            <v>0</v>
          </cell>
        </row>
        <row r="22">
          <cell r="B22">
            <v>24.945833333333326</v>
          </cell>
          <cell r="C22">
            <v>32</v>
          </cell>
          <cell r="D22">
            <v>19.399999999999999</v>
          </cell>
          <cell r="E22">
            <v>47.791666666666664</v>
          </cell>
          <cell r="F22">
            <v>56</v>
          </cell>
          <cell r="G22">
            <v>37</v>
          </cell>
          <cell r="H22">
            <v>18.36</v>
          </cell>
          <cell r="I22" t="str">
            <v>NE</v>
          </cell>
          <cell r="J22">
            <v>43.92</v>
          </cell>
          <cell r="K22">
            <v>0</v>
          </cell>
        </row>
        <row r="23">
          <cell r="B23">
            <v>24.891666666666666</v>
          </cell>
          <cell r="C23">
            <v>31.3</v>
          </cell>
          <cell r="D23">
            <v>20.9</v>
          </cell>
          <cell r="E23">
            <v>47.25</v>
          </cell>
          <cell r="F23">
            <v>53</v>
          </cell>
          <cell r="G23">
            <v>39</v>
          </cell>
          <cell r="H23">
            <v>14.76</v>
          </cell>
          <cell r="I23" t="str">
            <v>NE</v>
          </cell>
          <cell r="J23">
            <v>36</v>
          </cell>
          <cell r="K23">
            <v>0</v>
          </cell>
        </row>
        <row r="24">
          <cell r="B24">
            <v>23.724999999999998</v>
          </cell>
          <cell r="C24">
            <v>31.1</v>
          </cell>
          <cell r="D24">
            <v>18.899999999999999</v>
          </cell>
          <cell r="E24">
            <v>49.916666666666664</v>
          </cell>
          <cell r="F24">
            <v>54</v>
          </cell>
          <cell r="G24">
            <v>41</v>
          </cell>
          <cell r="H24">
            <v>16.2</v>
          </cell>
          <cell r="I24" t="str">
            <v>NE</v>
          </cell>
          <cell r="J24">
            <v>30.6</v>
          </cell>
          <cell r="K24">
            <v>0</v>
          </cell>
        </row>
        <row r="25">
          <cell r="B25">
            <v>23.370833333333334</v>
          </cell>
          <cell r="C25">
            <v>30.3</v>
          </cell>
          <cell r="D25">
            <v>16.100000000000001</v>
          </cell>
          <cell r="E25">
            <v>53.041666666666664</v>
          </cell>
          <cell r="F25">
            <v>64</v>
          </cell>
          <cell r="G25">
            <v>42</v>
          </cell>
          <cell r="H25">
            <v>13.32</v>
          </cell>
          <cell r="I25" t="str">
            <v>NE</v>
          </cell>
          <cell r="J25">
            <v>30.240000000000002</v>
          </cell>
          <cell r="K25">
            <v>0</v>
          </cell>
        </row>
        <row r="26">
          <cell r="B26">
            <v>22.941666666666666</v>
          </cell>
          <cell r="C26">
            <v>31.1</v>
          </cell>
          <cell r="D26">
            <v>14.1</v>
          </cell>
          <cell r="E26">
            <v>53.375</v>
          </cell>
          <cell r="F26">
            <v>69</v>
          </cell>
          <cell r="G26">
            <v>38</v>
          </cell>
          <cell r="H26">
            <v>10.8</v>
          </cell>
          <cell r="I26" t="str">
            <v>NE</v>
          </cell>
          <cell r="J26">
            <v>26.28</v>
          </cell>
          <cell r="K26">
            <v>0</v>
          </cell>
        </row>
        <row r="27">
          <cell r="B27">
            <v>23.195833333333336</v>
          </cell>
          <cell r="C27">
            <v>31.9</v>
          </cell>
          <cell r="D27">
            <v>13</v>
          </cell>
          <cell r="E27">
            <v>51.25</v>
          </cell>
          <cell r="F27">
            <v>66</v>
          </cell>
          <cell r="G27">
            <v>34</v>
          </cell>
          <cell r="H27">
            <v>11.879999999999999</v>
          </cell>
          <cell r="I27" t="str">
            <v>NE</v>
          </cell>
          <cell r="J27">
            <v>28.8</v>
          </cell>
          <cell r="K27">
            <v>0</v>
          </cell>
        </row>
        <row r="28">
          <cell r="B28">
            <v>24.179166666666664</v>
          </cell>
          <cell r="C28">
            <v>32</v>
          </cell>
          <cell r="D28">
            <v>17.8</v>
          </cell>
          <cell r="E28">
            <v>51</v>
          </cell>
          <cell r="F28">
            <v>59</v>
          </cell>
          <cell r="G28">
            <v>42</v>
          </cell>
          <cell r="H28">
            <v>17.64</v>
          </cell>
          <cell r="I28" t="str">
            <v>NE</v>
          </cell>
          <cell r="J28">
            <v>42.480000000000004</v>
          </cell>
          <cell r="K28">
            <v>0</v>
          </cell>
        </row>
        <row r="29">
          <cell r="B29">
            <v>16.287500000000005</v>
          </cell>
          <cell r="C29">
            <v>22.6</v>
          </cell>
          <cell r="D29">
            <v>11.3</v>
          </cell>
          <cell r="E29">
            <v>67</v>
          </cell>
          <cell r="F29">
            <v>78</v>
          </cell>
          <cell r="G29">
            <v>56</v>
          </cell>
          <cell r="H29">
            <v>19.440000000000001</v>
          </cell>
          <cell r="I29" t="str">
            <v>SE</v>
          </cell>
          <cell r="J29">
            <v>42.84</v>
          </cell>
          <cell r="K29">
            <v>0</v>
          </cell>
        </row>
        <row r="30">
          <cell r="B30">
            <v>15.937499999999998</v>
          </cell>
          <cell r="C30">
            <v>28.4</v>
          </cell>
          <cell r="D30">
            <v>8.1</v>
          </cell>
          <cell r="E30">
            <v>67.291666666666671</v>
          </cell>
          <cell r="F30">
            <v>85</v>
          </cell>
          <cell r="G30">
            <v>50</v>
          </cell>
          <cell r="H30">
            <v>13.68</v>
          </cell>
          <cell r="I30" t="str">
            <v>SE</v>
          </cell>
          <cell r="J30">
            <v>23.040000000000003</v>
          </cell>
          <cell r="K30">
            <v>0</v>
          </cell>
        </row>
        <row r="31">
          <cell r="B31">
            <v>21.850000000000005</v>
          </cell>
          <cell r="C31">
            <v>31.6</v>
          </cell>
          <cell r="D31">
            <v>13.7</v>
          </cell>
          <cell r="E31">
            <v>60.5</v>
          </cell>
          <cell r="F31">
            <v>75</v>
          </cell>
          <cell r="G31">
            <v>42</v>
          </cell>
          <cell r="H31">
            <v>12.6</v>
          </cell>
          <cell r="I31" t="str">
            <v>N</v>
          </cell>
          <cell r="J31">
            <v>36</v>
          </cell>
          <cell r="K31">
            <v>0</v>
          </cell>
        </row>
        <row r="32">
          <cell r="B32">
            <v>22.504166666666674</v>
          </cell>
          <cell r="C32">
            <v>31.2</v>
          </cell>
          <cell r="D32">
            <v>15.5</v>
          </cell>
          <cell r="E32">
            <v>60.541666666666664</v>
          </cell>
          <cell r="F32">
            <v>71</v>
          </cell>
          <cell r="G32">
            <v>47</v>
          </cell>
          <cell r="H32">
            <v>15.48</v>
          </cell>
          <cell r="I32" t="str">
            <v>NO</v>
          </cell>
          <cell r="J32">
            <v>33.119999999999997</v>
          </cell>
          <cell r="K32">
            <v>0</v>
          </cell>
        </row>
        <row r="33">
          <cell r="B33">
            <v>16.983333333333334</v>
          </cell>
          <cell r="C33">
            <v>23.5</v>
          </cell>
          <cell r="D33">
            <v>12.1</v>
          </cell>
          <cell r="E33">
            <v>66.833333333333329</v>
          </cell>
          <cell r="F33">
            <v>74</v>
          </cell>
          <cell r="G33">
            <v>57</v>
          </cell>
          <cell r="H33">
            <v>15.120000000000001</v>
          </cell>
          <cell r="I33" t="str">
            <v>S</v>
          </cell>
          <cell r="J33">
            <v>31.680000000000003</v>
          </cell>
          <cell r="K33">
            <v>0</v>
          </cell>
        </row>
        <row r="34">
          <cell r="B34">
            <v>16.458333333333332</v>
          </cell>
          <cell r="C34">
            <v>27.1</v>
          </cell>
          <cell r="D34">
            <v>9.1</v>
          </cell>
          <cell r="E34">
            <v>69.458333333333329</v>
          </cell>
          <cell r="F34">
            <v>82</v>
          </cell>
          <cell r="G34">
            <v>55</v>
          </cell>
          <cell r="H34">
            <v>13.68</v>
          </cell>
          <cell r="I34" t="str">
            <v>SE</v>
          </cell>
          <cell r="J34">
            <v>29.52</v>
          </cell>
          <cell r="K34">
            <v>0</v>
          </cell>
        </row>
        <row r="35">
          <cell r="B35">
            <v>21.233333333333331</v>
          </cell>
          <cell r="C35">
            <v>29.3</v>
          </cell>
          <cell r="D35">
            <v>16</v>
          </cell>
          <cell r="E35">
            <v>65</v>
          </cell>
          <cell r="F35">
            <v>75</v>
          </cell>
          <cell r="G35">
            <v>50</v>
          </cell>
          <cell r="H35">
            <v>13.68</v>
          </cell>
          <cell r="I35" t="str">
            <v>SE</v>
          </cell>
          <cell r="J35">
            <v>31.319999999999997</v>
          </cell>
          <cell r="K35">
            <v>0</v>
          </cell>
        </row>
        <row r="36">
          <cell r="I36" t="str">
            <v>SE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21.391666666666669</v>
          </cell>
          <cell r="C5">
            <v>25</v>
          </cell>
          <cell r="D5">
            <v>17.100000000000001</v>
          </cell>
          <cell r="E5">
            <v>61.416666666666664</v>
          </cell>
          <cell r="F5">
            <v>91</v>
          </cell>
          <cell r="G5">
            <v>36</v>
          </cell>
          <cell r="H5">
            <v>31.319999999999997</v>
          </cell>
          <cell r="I5" t="str">
            <v>S</v>
          </cell>
          <cell r="J5">
            <v>47.16</v>
          </cell>
          <cell r="K5">
            <v>0</v>
          </cell>
        </row>
        <row r="6">
          <cell r="B6">
            <v>18.641666666666662</v>
          </cell>
          <cell r="C6">
            <v>26.7</v>
          </cell>
          <cell r="D6">
            <v>13</v>
          </cell>
          <cell r="E6">
            <v>56.458333333333336</v>
          </cell>
          <cell r="F6">
            <v>72</v>
          </cell>
          <cell r="G6">
            <v>38</v>
          </cell>
          <cell r="H6">
            <v>19.8</v>
          </cell>
          <cell r="I6" t="str">
            <v>SE</v>
          </cell>
          <cell r="J6">
            <v>27.720000000000002</v>
          </cell>
          <cell r="K6">
            <v>0</v>
          </cell>
        </row>
        <row r="7">
          <cell r="B7">
            <v>19.129166666666666</v>
          </cell>
          <cell r="C7">
            <v>27.5</v>
          </cell>
          <cell r="D7">
            <v>14.4</v>
          </cell>
          <cell r="E7">
            <v>62.083333333333336</v>
          </cell>
          <cell r="F7">
            <v>78</v>
          </cell>
          <cell r="G7">
            <v>37</v>
          </cell>
          <cell r="H7">
            <v>19.8</v>
          </cell>
          <cell r="I7" t="str">
            <v>SE</v>
          </cell>
          <cell r="J7">
            <v>29.16</v>
          </cell>
          <cell r="K7">
            <v>0</v>
          </cell>
        </row>
        <row r="8">
          <cell r="B8">
            <v>23.362500000000001</v>
          </cell>
          <cell r="C8">
            <v>32.299999999999997</v>
          </cell>
          <cell r="D8">
            <v>15.9</v>
          </cell>
          <cell r="E8">
            <v>51.083333333333336</v>
          </cell>
          <cell r="F8">
            <v>79</v>
          </cell>
          <cell r="G8">
            <v>23</v>
          </cell>
          <cell r="H8">
            <v>23.759999999999998</v>
          </cell>
          <cell r="I8" t="str">
            <v>L</v>
          </cell>
          <cell r="J8">
            <v>39.96</v>
          </cell>
          <cell r="K8">
            <v>0</v>
          </cell>
        </row>
        <row r="9">
          <cell r="B9">
            <v>25</v>
          </cell>
          <cell r="C9">
            <v>33.6</v>
          </cell>
          <cell r="D9">
            <v>18.7</v>
          </cell>
          <cell r="E9">
            <v>45.041666666666664</v>
          </cell>
          <cell r="F9">
            <v>64</v>
          </cell>
          <cell r="G9">
            <v>22</v>
          </cell>
          <cell r="H9">
            <v>19.8</v>
          </cell>
          <cell r="I9" t="str">
            <v>L</v>
          </cell>
          <cell r="J9">
            <v>36.72</v>
          </cell>
          <cell r="K9">
            <v>0</v>
          </cell>
        </row>
        <row r="10">
          <cell r="B10">
            <v>25.75833333333334</v>
          </cell>
          <cell r="C10">
            <v>32.799999999999997</v>
          </cell>
          <cell r="D10">
            <v>20.2</v>
          </cell>
          <cell r="E10">
            <v>44.166666666666664</v>
          </cell>
          <cell r="F10">
            <v>62</v>
          </cell>
          <cell r="G10">
            <v>25</v>
          </cell>
          <cell r="H10">
            <v>19.440000000000001</v>
          </cell>
          <cell r="I10" t="str">
            <v>L</v>
          </cell>
          <cell r="J10">
            <v>32.4</v>
          </cell>
          <cell r="K10">
            <v>0</v>
          </cell>
        </row>
        <row r="11">
          <cell r="B11">
            <v>24.566666666666663</v>
          </cell>
          <cell r="C11">
            <v>31.7</v>
          </cell>
          <cell r="D11">
            <v>18.600000000000001</v>
          </cell>
          <cell r="E11">
            <v>48.875</v>
          </cell>
          <cell r="F11">
            <v>70</v>
          </cell>
          <cell r="G11">
            <v>26</v>
          </cell>
          <cell r="H11">
            <v>22.68</v>
          </cell>
          <cell r="I11" t="str">
            <v>L</v>
          </cell>
          <cell r="J11">
            <v>57.6</v>
          </cell>
          <cell r="K11">
            <v>0</v>
          </cell>
        </row>
        <row r="12">
          <cell r="B12">
            <v>20.166666666666668</v>
          </cell>
          <cell r="C12">
            <v>24.1</v>
          </cell>
          <cell r="D12">
            <v>17.100000000000001</v>
          </cell>
          <cell r="E12">
            <v>64.083333333333329</v>
          </cell>
          <cell r="F12">
            <v>87</v>
          </cell>
          <cell r="G12">
            <v>48</v>
          </cell>
          <cell r="H12">
            <v>15.48</v>
          </cell>
          <cell r="I12" t="str">
            <v>SO</v>
          </cell>
          <cell r="J12">
            <v>29.52</v>
          </cell>
          <cell r="K12">
            <v>0</v>
          </cell>
        </row>
        <row r="13">
          <cell r="B13">
            <v>18.004166666666666</v>
          </cell>
          <cell r="C13">
            <v>25.1</v>
          </cell>
          <cell r="D13">
            <v>14</v>
          </cell>
          <cell r="E13">
            <v>85.333333333333329</v>
          </cell>
          <cell r="F13">
            <v>99</v>
          </cell>
          <cell r="G13">
            <v>59</v>
          </cell>
          <cell r="H13">
            <v>18.720000000000002</v>
          </cell>
          <cell r="I13" t="str">
            <v>S</v>
          </cell>
          <cell r="J13">
            <v>28.08</v>
          </cell>
          <cell r="K13">
            <v>0</v>
          </cell>
        </row>
        <row r="14">
          <cell r="B14">
            <v>23.162499999999998</v>
          </cell>
          <cell r="C14">
            <v>31.8</v>
          </cell>
          <cell r="D14">
            <v>16.399999999999999</v>
          </cell>
          <cell r="E14">
            <v>60.291666666666664</v>
          </cell>
          <cell r="F14">
            <v>89</v>
          </cell>
          <cell r="G14">
            <v>26</v>
          </cell>
          <cell r="H14">
            <v>23.040000000000003</v>
          </cell>
          <cell r="I14" t="str">
            <v>NE</v>
          </cell>
          <cell r="J14">
            <v>38.159999999999997</v>
          </cell>
          <cell r="K14">
            <v>0</v>
          </cell>
        </row>
        <row r="15">
          <cell r="B15">
            <v>23.770833333333332</v>
          </cell>
          <cell r="C15">
            <v>32</v>
          </cell>
          <cell r="D15">
            <v>18</v>
          </cell>
          <cell r="E15">
            <v>46.083333333333336</v>
          </cell>
          <cell r="F15">
            <v>64</v>
          </cell>
          <cell r="G15">
            <v>21</v>
          </cell>
          <cell r="H15">
            <v>21.240000000000002</v>
          </cell>
          <cell r="I15" t="str">
            <v>L</v>
          </cell>
          <cell r="J15">
            <v>36.72</v>
          </cell>
          <cell r="K15">
            <v>0</v>
          </cell>
        </row>
        <row r="16">
          <cell r="B16">
            <v>23.866666666666664</v>
          </cell>
          <cell r="C16">
            <v>32.299999999999997</v>
          </cell>
          <cell r="D16">
            <v>17.5</v>
          </cell>
          <cell r="E16">
            <v>50.25</v>
          </cell>
          <cell r="F16">
            <v>67</v>
          </cell>
          <cell r="G16">
            <v>29</v>
          </cell>
          <cell r="H16">
            <v>20.88</v>
          </cell>
          <cell r="I16" t="str">
            <v>L</v>
          </cell>
          <cell r="J16">
            <v>39.24</v>
          </cell>
          <cell r="K16">
            <v>0</v>
          </cell>
        </row>
        <row r="17">
          <cell r="B17">
            <v>25.183333333333337</v>
          </cell>
          <cell r="C17">
            <v>33.700000000000003</v>
          </cell>
          <cell r="D17">
            <v>18.100000000000001</v>
          </cell>
          <cell r="E17">
            <v>51.541666666666664</v>
          </cell>
          <cell r="F17">
            <v>74</v>
          </cell>
          <cell r="G17">
            <v>26</v>
          </cell>
          <cell r="H17">
            <v>15.48</v>
          </cell>
          <cell r="I17" t="str">
            <v>L</v>
          </cell>
          <cell r="J17">
            <v>23.040000000000003</v>
          </cell>
          <cell r="K17">
            <v>0</v>
          </cell>
        </row>
        <row r="18">
          <cell r="B18">
            <v>25.900000000000006</v>
          </cell>
          <cell r="C18">
            <v>33.299999999999997</v>
          </cell>
          <cell r="D18">
            <v>19.3</v>
          </cell>
          <cell r="E18">
            <v>51.25</v>
          </cell>
          <cell r="F18">
            <v>75</v>
          </cell>
          <cell r="G18">
            <v>26</v>
          </cell>
          <cell r="H18">
            <v>17.64</v>
          </cell>
          <cell r="I18" t="str">
            <v>L</v>
          </cell>
          <cell r="J18">
            <v>28.8</v>
          </cell>
          <cell r="K18">
            <v>0</v>
          </cell>
        </row>
        <row r="19">
          <cell r="B19">
            <v>25.641666666666666</v>
          </cell>
          <cell r="C19">
            <v>33.200000000000003</v>
          </cell>
          <cell r="D19">
            <v>20.2</v>
          </cell>
          <cell r="E19">
            <v>53.958333333333336</v>
          </cell>
          <cell r="F19">
            <v>80</v>
          </cell>
          <cell r="G19">
            <v>21</v>
          </cell>
          <cell r="H19">
            <v>24.840000000000003</v>
          </cell>
          <cell r="I19" t="str">
            <v>SE</v>
          </cell>
          <cell r="J19">
            <v>37.440000000000005</v>
          </cell>
          <cell r="K19">
            <v>0</v>
          </cell>
        </row>
        <row r="20">
          <cell r="B20">
            <v>24.99166666666666</v>
          </cell>
          <cell r="C20">
            <v>32.6</v>
          </cell>
          <cell r="D20">
            <v>18.5</v>
          </cell>
          <cell r="E20">
            <v>39.291666666666664</v>
          </cell>
          <cell r="F20">
            <v>58</v>
          </cell>
          <cell r="G20">
            <v>19</v>
          </cell>
          <cell r="H20">
            <v>20.88</v>
          </cell>
          <cell r="I20" t="str">
            <v>L</v>
          </cell>
          <cell r="J20">
            <v>36.36</v>
          </cell>
          <cell r="K20">
            <v>0</v>
          </cell>
        </row>
        <row r="21">
          <cell r="B21">
            <v>24.308333333333334</v>
          </cell>
          <cell r="C21">
            <v>32.700000000000003</v>
          </cell>
          <cell r="D21">
            <v>17.5</v>
          </cell>
          <cell r="E21">
            <v>36.708333333333336</v>
          </cell>
          <cell r="F21">
            <v>56</v>
          </cell>
          <cell r="G21">
            <v>15</v>
          </cell>
          <cell r="H21">
            <v>14.4</v>
          </cell>
          <cell r="I21" t="str">
            <v>L</v>
          </cell>
          <cell r="J21">
            <v>24.12</v>
          </cell>
          <cell r="K21">
            <v>0</v>
          </cell>
        </row>
        <row r="22">
          <cell r="B22">
            <v>24.966666666666665</v>
          </cell>
          <cell r="C22">
            <v>32.700000000000003</v>
          </cell>
          <cell r="D22">
            <v>18.399999999999999</v>
          </cell>
          <cell r="E22">
            <v>35.625</v>
          </cell>
          <cell r="F22">
            <v>55</v>
          </cell>
          <cell r="G22">
            <v>20</v>
          </cell>
          <cell r="H22">
            <v>28.44</v>
          </cell>
          <cell r="I22" t="str">
            <v>L</v>
          </cell>
          <cell r="J22">
            <v>42.84</v>
          </cell>
          <cell r="K22">
            <v>0</v>
          </cell>
        </row>
        <row r="23">
          <cell r="B23">
            <v>24.087500000000002</v>
          </cell>
          <cell r="C23">
            <v>31.7</v>
          </cell>
          <cell r="D23">
            <v>18.8</v>
          </cell>
          <cell r="E23">
            <v>40.75</v>
          </cell>
          <cell r="F23">
            <v>57</v>
          </cell>
          <cell r="G23">
            <v>22</v>
          </cell>
          <cell r="H23">
            <v>23.040000000000003</v>
          </cell>
          <cell r="I23" t="str">
            <v>L</v>
          </cell>
          <cell r="J23">
            <v>42.12</v>
          </cell>
          <cell r="K23">
            <v>0</v>
          </cell>
        </row>
        <row r="24">
          <cell r="B24">
            <v>23.729166666666668</v>
          </cell>
          <cell r="C24">
            <v>31.2</v>
          </cell>
          <cell r="D24">
            <v>17.600000000000001</v>
          </cell>
          <cell r="E24">
            <v>43.375</v>
          </cell>
          <cell r="F24">
            <v>63</v>
          </cell>
          <cell r="G24">
            <v>23</v>
          </cell>
          <cell r="H24">
            <v>23.400000000000002</v>
          </cell>
          <cell r="I24" t="str">
            <v>L</v>
          </cell>
          <cell r="J24">
            <v>40.680000000000007</v>
          </cell>
          <cell r="K24">
            <v>0</v>
          </cell>
        </row>
        <row r="25">
          <cell r="B25">
            <v>23.629166666666666</v>
          </cell>
          <cell r="C25">
            <v>31.3</v>
          </cell>
          <cell r="D25">
            <v>17.3</v>
          </cell>
          <cell r="E25">
            <v>43.125</v>
          </cell>
          <cell r="F25">
            <v>63</v>
          </cell>
          <cell r="G25">
            <v>23</v>
          </cell>
          <cell r="H25">
            <v>22.32</v>
          </cell>
          <cell r="I25" t="str">
            <v>L</v>
          </cell>
          <cell r="J25">
            <v>37.440000000000005</v>
          </cell>
          <cell r="K25">
            <v>0</v>
          </cell>
        </row>
        <row r="26">
          <cell r="B26">
            <v>23.645833333333332</v>
          </cell>
          <cell r="C26">
            <v>31.6</v>
          </cell>
          <cell r="D26">
            <v>17.100000000000001</v>
          </cell>
          <cell r="E26">
            <v>40</v>
          </cell>
          <cell r="F26">
            <v>59</v>
          </cell>
          <cell r="G26">
            <v>21</v>
          </cell>
          <cell r="H26">
            <v>15.48</v>
          </cell>
          <cell r="I26" t="str">
            <v>L</v>
          </cell>
          <cell r="J26">
            <v>34.56</v>
          </cell>
          <cell r="K26">
            <v>0</v>
          </cell>
        </row>
        <row r="27">
          <cell r="B27">
            <v>24.262500000000003</v>
          </cell>
          <cell r="C27">
            <v>32.5</v>
          </cell>
          <cell r="D27">
            <v>16.7</v>
          </cell>
          <cell r="E27">
            <v>41</v>
          </cell>
          <cell r="F27">
            <v>62</v>
          </cell>
          <cell r="G27">
            <v>22</v>
          </cell>
          <cell r="H27">
            <v>17.28</v>
          </cell>
          <cell r="I27" t="str">
            <v>L</v>
          </cell>
          <cell r="J27">
            <v>29.880000000000003</v>
          </cell>
          <cell r="K27">
            <v>0</v>
          </cell>
        </row>
        <row r="28">
          <cell r="B28">
            <v>24.741666666666671</v>
          </cell>
          <cell r="C28">
            <v>32.1</v>
          </cell>
          <cell r="D28">
            <v>18.8</v>
          </cell>
          <cell r="E28">
            <v>38</v>
          </cell>
          <cell r="F28">
            <v>54</v>
          </cell>
          <cell r="G28">
            <v>21</v>
          </cell>
          <cell r="H28">
            <v>25.56</v>
          </cell>
          <cell r="I28" t="str">
            <v>NE</v>
          </cell>
          <cell r="J28">
            <v>37.080000000000005</v>
          </cell>
          <cell r="K28">
            <v>0</v>
          </cell>
        </row>
        <row r="29">
          <cell r="B29">
            <v>21.108333333333334</v>
          </cell>
          <cell r="C29">
            <v>28.4</v>
          </cell>
          <cell r="D29">
            <v>13.8</v>
          </cell>
          <cell r="E29">
            <v>53.583333333333336</v>
          </cell>
          <cell r="F29">
            <v>87</v>
          </cell>
          <cell r="G29">
            <v>33</v>
          </cell>
          <cell r="H29">
            <v>23.400000000000002</v>
          </cell>
          <cell r="I29" t="str">
            <v>SO</v>
          </cell>
          <cell r="J29">
            <v>41.04</v>
          </cell>
          <cell r="K29">
            <v>0</v>
          </cell>
        </row>
        <row r="30">
          <cell r="B30">
            <v>20.987500000000001</v>
          </cell>
          <cell r="C30">
            <v>31.4</v>
          </cell>
          <cell r="D30">
            <v>12.5</v>
          </cell>
          <cell r="E30">
            <v>60.708333333333336</v>
          </cell>
          <cell r="F30">
            <v>91</v>
          </cell>
          <cell r="G30">
            <v>21</v>
          </cell>
          <cell r="H30">
            <v>16.920000000000002</v>
          </cell>
          <cell r="I30" t="str">
            <v>SO</v>
          </cell>
          <cell r="J30">
            <v>33.840000000000003</v>
          </cell>
          <cell r="K30">
            <v>0</v>
          </cell>
        </row>
        <row r="31">
          <cell r="B31">
            <v>24.099999999999998</v>
          </cell>
          <cell r="C31">
            <v>31.8</v>
          </cell>
          <cell r="D31">
            <v>17.2</v>
          </cell>
          <cell r="E31">
            <v>45.708333333333336</v>
          </cell>
          <cell r="F31">
            <v>71</v>
          </cell>
          <cell r="G31">
            <v>22</v>
          </cell>
          <cell r="H31">
            <v>18.720000000000002</v>
          </cell>
          <cell r="I31" t="str">
            <v>L</v>
          </cell>
          <cell r="J31">
            <v>37.800000000000004</v>
          </cell>
          <cell r="K31">
            <v>0</v>
          </cell>
        </row>
        <row r="32">
          <cell r="B32">
            <v>23.875</v>
          </cell>
          <cell r="C32">
            <v>32.4</v>
          </cell>
          <cell r="D32">
            <v>16.7</v>
          </cell>
          <cell r="E32">
            <v>43.375</v>
          </cell>
          <cell r="F32">
            <v>66</v>
          </cell>
          <cell r="G32">
            <v>23</v>
          </cell>
          <cell r="H32">
            <v>22.32</v>
          </cell>
          <cell r="I32" t="str">
            <v>L</v>
          </cell>
          <cell r="J32">
            <v>36</v>
          </cell>
          <cell r="K32">
            <v>0</v>
          </cell>
        </row>
        <row r="33">
          <cell r="B33">
            <v>22.325000000000006</v>
          </cell>
          <cell r="C33">
            <v>29.5</v>
          </cell>
          <cell r="D33">
            <v>13.5</v>
          </cell>
          <cell r="E33">
            <v>57.291666666666664</v>
          </cell>
          <cell r="F33">
            <v>90</v>
          </cell>
          <cell r="G33">
            <v>34</v>
          </cell>
          <cell r="H33">
            <v>25.2</v>
          </cell>
          <cell r="I33" t="str">
            <v>SO</v>
          </cell>
          <cell r="J33">
            <v>35.64</v>
          </cell>
          <cell r="K33">
            <v>0</v>
          </cell>
        </row>
        <row r="34">
          <cell r="B34">
            <v>21.054166666666667</v>
          </cell>
          <cell r="C34">
            <v>30.6</v>
          </cell>
          <cell r="D34">
            <v>12.7</v>
          </cell>
          <cell r="E34">
            <v>63.75</v>
          </cell>
          <cell r="F34">
            <v>88</v>
          </cell>
          <cell r="G34">
            <v>31</v>
          </cell>
          <cell r="H34">
            <v>24.12</v>
          </cell>
          <cell r="I34" t="str">
            <v>SE</v>
          </cell>
          <cell r="J34">
            <v>39.6</v>
          </cell>
          <cell r="K34">
            <v>0</v>
          </cell>
        </row>
        <row r="35">
          <cell r="B35">
            <v>24.779166666666669</v>
          </cell>
          <cell r="C35">
            <v>32.5</v>
          </cell>
          <cell r="D35">
            <v>18.899999999999999</v>
          </cell>
          <cell r="E35">
            <v>48.125</v>
          </cell>
          <cell r="F35">
            <v>73</v>
          </cell>
          <cell r="G35">
            <v>21</v>
          </cell>
          <cell r="H35">
            <v>23.400000000000002</v>
          </cell>
          <cell r="I35" t="str">
            <v>L</v>
          </cell>
          <cell r="J35">
            <v>37.800000000000004</v>
          </cell>
          <cell r="K35">
            <v>0</v>
          </cell>
        </row>
        <row r="36">
          <cell r="I36" t="str">
            <v>L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12.020833333333334</v>
          </cell>
          <cell r="C5">
            <v>15.2</v>
          </cell>
          <cell r="D5">
            <v>8.4</v>
          </cell>
          <cell r="E5">
            <v>71.041666666666671</v>
          </cell>
          <cell r="F5">
            <v>90</v>
          </cell>
          <cell r="G5">
            <v>48</v>
          </cell>
          <cell r="H5">
            <v>20.88</v>
          </cell>
          <cell r="I5" t="str">
            <v>SO</v>
          </cell>
          <cell r="J5">
            <v>41.4</v>
          </cell>
          <cell r="K5">
            <v>0</v>
          </cell>
        </row>
        <row r="6">
          <cell r="B6">
            <v>9.9166666666666679</v>
          </cell>
          <cell r="C6">
            <v>16.7</v>
          </cell>
          <cell r="D6">
            <v>5.2</v>
          </cell>
          <cell r="E6">
            <v>78.666666666666671</v>
          </cell>
          <cell r="F6">
            <v>95</v>
          </cell>
          <cell r="G6">
            <v>54</v>
          </cell>
          <cell r="H6">
            <v>13.32</v>
          </cell>
          <cell r="I6" t="str">
            <v>L</v>
          </cell>
          <cell r="J6">
            <v>26.64</v>
          </cell>
          <cell r="K6">
            <v>0</v>
          </cell>
        </row>
        <row r="7">
          <cell r="B7">
            <v>10.424999999999999</v>
          </cell>
          <cell r="C7">
            <v>18.5</v>
          </cell>
          <cell r="D7">
            <v>4.5</v>
          </cell>
          <cell r="E7">
            <v>73.833333333333329</v>
          </cell>
          <cell r="F7">
            <v>97</v>
          </cell>
          <cell r="G7">
            <v>33</v>
          </cell>
          <cell r="H7">
            <v>13.32</v>
          </cell>
          <cell r="I7" t="str">
            <v>L</v>
          </cell>
          <cell r="J7">
            <v>25.56</v>
          </cell>
          <cell r="K7">
            <v>0</v>
          </cell>
        </row>
        <row r="8">
          <cell r="B8">
            <v>16.237500000000001</v>
          </cell>
          <cell r="C8">
            <v>24.8</v>
          </cell>
          <cell r="D8">
            <v>10.199999999999999</v>
          </cell>
          <cell r="E8">
            <v>59.916666666666664</v>
          </cell>
          <cell r="F8">
            <v>72</v>
          </cell>
          <cell r="G8">
            <v>45</v>
          </cell>
          <cell r="H8">
            <v>18.36</v>
          </cell>
          <cell r="I8" t="str">
            <v>NE</v>
          </cell>
          <cell r="J8">
            <v>37.440000000000005</v>
          </cell>
          <cell r="K8">
            <v>0</v>
          </cell>
        </row>
        <row r="9">
          <cell r="B9">
            <v>21.616666666666671</v>
          </cell>
          <cell r="C9">
            <v>29</v>
          </cell>
          <cell r="D9">
            <v>17.3</v>
          </cell>
          <cell r="E9">
            <v>61.958333333333336</v>
          </cell>
          <cell r="F9">
            <v>76</v>
          </cell>
          <cell r="G9">
            <v>39</v>
          </cell>
          <cell r="H9">
            <v>23.759999999999998</v>
          </cell>
          <cell r="I9" t="str">
            <v>N</v>
          </cell>
          <cell r="J9">
            <v>56.519999999999996</v>
          </cell>
          <cell r="K9">
            <v>0</v>
          </cell>
        </row>
        <row r="10">
          <cell r="B10">
            <v>22.579166666666669</v>
          </cell>
          <cell r="C10">
            <v>28</v>
          </cell>
          <cell r="D10">
            <v>17.7</v>
          </cell>
          <cell r="E10">
            <v>74.416666666666671</v>
          </cell>
          <cell r="F10">
            <v>98</v>
          </cell>
          <cell r="G10">
            <v>55</v>
          </cell>
          <cell r="H10">
            <v>12.96</v>
          </cell>
          <cell r="I10" t="str">
            <v>NO</v>
          </cell>
          <cell r="J10">
            <v>50.76</v>
          </cell>
          <cell r="K10">
            <v>14.6</v>
          </cell>
        </row>
        <row r="11">
          <cell r="B11">
            <v>20.629166666666666</v>
          </cell>
          <cell r="C11">
            <v>29.5</v>
          </cell>
          <cell r="D11">
            <v>15.6</v>
          </cell>
          <cell r="E11">
            <v>85.375</v>
          </cell>
          <cell r="F11">
            <v>99</v>
          </cell>
          <cell r="G11">
            <v>43</v>
          </cell>
          <cell r="H11">
            <v>29.16</v>
          </cell>
          <cell r="I11" t="str">
            <v>N</v>
          </cell>
          <cell r="J11">
            <v>59.4</v>
          </cell>
          <cell r="K11">
            <v>0.2</v>
          </cell>
        </row>
        <row r="12">
          <cell r="B12">
            <v>10.770833333333334</v>
          </cell>
          <cell r="C12">
            <v>15.6</v>
          </cell>
          <cell r="D12">
            <v>8.5</v>
          </cell>
          <cell r="E12">
            <v>98.208333333333329</v>
          </cell>
          <cell r="F12">
            <v>99</v>
          </cell>
          <cell r="G12">
            <v>92</v>
          </cell>
          <cell r="H12">
            <v>19.079999999999998</v>
          </cell>
          <cell r="I12" t="str">
            <v>SO</v>
          </cell>
          <cell r="J12">
            <v>43.92</v>
          </cell>
          <cell r="K12">
            <v>12.799999999999999</v>
          </cell>
        </row>
        <row r="13">
          <cell r="B13">
            <v>11.445833333333333</v>
          </cell>
          <cell r="C13">
            <v>18.100000000000001</v>
          </cell>
          <cell r="D13">
            <v>7.9</v>
          </cell>
          <cell r="E13">
            <v>80.791666666666671</v>
          </cell>
          <cell r="F13">
            <v>98</v>
          </cell>
          <cell r="G13">
            <v>46</v>
          </cell>
          <cell r="H13">
            <v>16.559999999999999</v>
          </cell>
          <cell r="I13" t="str">
            <v>L</v>
          </cell>
          <cell r="J13">
            <v>29.16</v>
          </cell>
          <cell r="K13">
            <v>0.2</v>
          </cell>
        </row>
        <row r="14">
          <cell r="B14">
            <v>15.358333333333334</v>
          </cell>
          <cell r="C14">
            <v>24.7</v>
          </cell>
          <cell r="D14">
            <v>9.3000000000000007</v>
          </cell>
          <cell r="E14">
            <v>73.916666666666671</v>
          </cell>
          <cell r="F14">
            <v>88</v>
          </cell>
          <cell r="G14">
            <v>52</v>
          </cell>
          <cell r="H14">
            <v>23.040000000000003</v>
          </cell>
          <cell r="I14" t="str">
            <v>NE</v>
          </cell>
          <cell r="J14">
            <v>40.680000000000007</v>
          </cell>
          <cell r="K14">
            <v>0</v>
          </cell>
        </row>
        <row r="15">
          <cell r="B15">
            <v>21.012499999999999</v>
          </cell>
          <cell r="C15">
            <v>28.8</v>
          </cell>
          <cell r="D15">
            <v>15.9</v>
          </cell>
          <cell r="E15">
            <v>71.958333333333329</v>
          </cell>
          <cell r="F15">
            <v>94</v>
          </cell>
          <cell r="G15">
            <v>41</v>
          </cell>
          <cell r="H15">
            <v>27</v>
          </cell>
          <cell r="I15" t="str">
            <v>NE</v>
          </cell>
          <cell r="J15">
            <v>48.96</v>
          </cell>
          <cell r="K15">
            <v>0</v>
          </cell>
        </row>
        <row r="16">
          <cell r="B16">
            <v>24.091666666666665</v>
          </cell>
          <cell r="C16">
            <v>28.3</v>
          </cell>
          <cell r="D16">
            <v>21.3</v>
          </cell>
          <cell r="E16">
            <v>56.958333333333336</v>
          </cell>
          <cell r="F16">
            <v>72</v>
          </cell>
          <cell r="G16">
            <v>47</v>
          </cell>
          <cell r="H16">
            <v>17.64</v>
          </cell>
          <cell r="I16" t="str">
            <v>NO</v>
          </cell>
          <cell r="J16">
            <v>38.880000000000003</v>
          </cell>
          <cell r="K16">
            <v>0</v>
          </cell>
        </row>
        <row r="17">
          <cell r="B17">
            <v>23.916666666666671</v>
          </cell>
          <cell r="C17">
            <v>28.7</v>
          </cell>
          <cell r="D17">
            <v>20.7</v>
          </cell>
          <cell r="E17">
            <v>65.208333333333329</v>
          </cell>
          <cell r="F17">
            <v>89</v>
          </cell>
          <cell r="G17">
            <v>50</v>
          </cell>
          <cell r="H17">
            <v>16.559999999999999</v>
          </cell>
          <cell r="I17" t="str">
            <v>NO</v>
          </cell>
          <cell r="J17">
            <v>32.76</v>
          </cell>
          <cell r="K17">
            <v>3</v>
          </cell>
        </row>
        <row r="18">
          <cell r="B18">
            <v>19.516666666666666</v>
          </cell>
          <cell r="C18">
            <v>25.4</v>
          </cell>
          <cell r="D18">
            <v>14.6</v>
          </cell>
          <cell r="E18">
            <v>80.583333333333329</v>
          </cell>
          <cell r="F18">
            <v>98</v>
          </cell>
          <cell r="G18">
            <v>46</v>
          </cell>
          <cell r="H18">
            <v>12.96</v>
          </cell>
          <cell r="I18" t="str">
            <v>SE</v>
          </cell>
          <cell r="J18">
            <v>28.08</v>
          </cell>
          <cell r="K18">
            <v>0</v>
          </cell>
        </row>
        <row r="19">
          <cell r="B19">
            <v>18.400000000000002</v>
          </cell>
          <cell r="C19">
            <v>27.2</v>
          </cell>
          <cell r="D19">
            <v>12.1</v>
          </cell>
          <cell r="E19">
            <v>62.666666666666664</v>
          </cell>
          <cell r="F19">
            <v>77</v>
          </cell>
          <cell r="G19">
            <v>51</v>
          </cell>
          <cell r="H19">
            <v>16.2</v>
          </cell>
          <cell r="I19" t="str">
            <v>L</v>
          </cell>
          <cell r="J19">
            <v>33.480000000000004</v>
          </cell>
          <cell r="K19">
            <v>0</v>
          </cell>
        </row>
        <row r="20">
          <cell r="B20">
            <v>21.133333333333336</v>
          </cell>
          <cell r="C20">
            <v>27.7</v>
          </cell>
          <cell r="D20">
            <v>15.7</v>
          </cell>
          <cell r="E20">
            <v>74.875</v>
          </cell>
          <cell r="F20">
            <v>94</v>
          </cell>
          <cell r="G20">
            <v>47</v>
          </cell>
          <cell r="H20">
            <v>24.12</v>
          </cell>
          <cell r="I20" t="str">
            <v>NE</v>
          </cell>
          <cell r="J20">
            <v>48.6</v>
          </cell>
          <cell r="K20">
            <v>0</v>
          </cell>
        </row>
        <row r="21">
          <cell r="B21">
            <v>23.037499999999998</v>
          </cell>
          <cell r="C21">
            <v>30.3</v>
          </cell>
          <cell r="D21">
            <v>18</v>
          </cell>
          <cell r="E21">
            <v>60.875</v>
          </cell>
          <cell r="F21">
            <v>83</v>
          </cell>
          <cell r="G21">
            <v>29</v>
          </cell>
          <cell r="H21">
            <v>18</v>
          </cell>
          <cell r="I21" t="str">
            <v>NE</v>
          </cell>
          <cell r="J21">
            <v>35.28</v>
          </cell>
          <cell r="K21">
            <v>0</v>
          </cell>
        </row>
        <row r="22">
          <cell r="B22">
            <v>21.950000000000003</v>
          </cell>
          <cell r="C22">
            <v>29.1</v>
          </cell>
          <cell r="D22">
            <v>16.7</v>
          </cell>
          <cell r="E22">
            <v>53.041666666666664</v>
          </cell>
          <cell r="F22">
            <v>69</v>
          </cell>
          <cell r="G22">
            <v>33</v>
          </cell>
          <cell r="H22">
            <v>24.840000000000003</v>
          </cell>
          <cell r="I22" t="str">
            <v>NE</v>
          </cell>
          <cell r="J22">
            <v>47.519999999999996</v>
          </cell>
          <cell r="K22">
            <v>0</v>
          </cell>
        </row>
        <row r="23">
          <cell r="B23">
            <v>21.887499999999999</v>
          </cell>
          <cell r="C23">
            <v>28.4</v>
          </cell>
          <cell r="D23">
            <v>17.3</v>
          </cell>
          <cell r="E23">
            <v>49.583333333333336</v>
          </cell>
          <cell r="F23">
            <v>62</v>
          </cell>
          <cell r="G23">
            <v>34</v>
          </cell>
          <cell r="H23">
            <v>20.16</v>
          </cell>
          <cell r="I23" t="str">
            <v>NE</v>
          </cell>
          <cell r="J23">
            <v>43.2</v>
          </cell>
          <cell r="K23">
            <v>0</v>
          </cell>
        </row>
        <row r="24">
          <cell r="B24">
            <v>20.820833333333329</v>
          </cell>
          <cell r="C24">
            <v>29.1</v>
          </cell>
          <cell r="D24">
            <v>14.4</v>
          </cell>
          <cell r="E24">
            <v>55.625</v>
          </cell>
          <cell r="F24">
            <v>73</v>
          </cell>
          <cell r="G24">
            <v>31</v>
          </cell>
          <cell r="H24">
            <v>17.64</v>
          </cell>
          <cell r="I24" t="str">
            <v>NE</v>
          </cell>
          <cell r="J24">
            <v>32.76</v>
          </cell>
          <cell r="K24">
            <v>0</v>
          </cell>
        </row>
        <row r="25">
          <cell r="B25">
            <v>21.995833333333334</v>
          </cell>
          <cell r="C25">
            <v>29.3</v>
          </cell>
          <cell r="D25">
            <v>16.2</v>
          </cell>
          <cell r="E25">
            <v>52.416666666666664</v>
          </cell>
          <cell r="F25">
            <v>69</v>
          </cell>
          <cell r="G25">
            <v>32</v>
          </cell>
          <cell r="H25">
            <v>18.720000000000002</v>
          </cell>
          <cell r="I25" t="str">
            <v>N</v>
          </cell>
          <cell r="J25">
            <v>42.480000000000004</v>
          </cell>
          <cell r="K25">
            <v>0</v>
          </cell>
        </row>
        <row r="26">
          <cell r="B26">
            <v>22.770833333333332</v>
          </cell>
          <cell r="C26">
            <v>29.3</v>
          </cell>
          <cell r="D26">
            <v>15.2</v>
          </cell>
          <cell r="E26">
            <v>48.125</v>
          </cell>
          <cell r="F26">
            <v>73</v>
          </cell>
          <cell r="G26">
            <v>29</v>
          </cell>
          <cell r="H26">
            <v>20.88</v>
          </cell>
          <cell r="I26" t="str">
            <v>N</v>
          </cell>
          <cell r="J26">
            <v>38.159999999999997</v>
          </cell>
          <cell r="K26">
            <v>0</v>
          </cell>
        </row>
        <row r="27">
          <cell r="B27">
            <v>22.666666666666671</v>
          </cell>
          <cell r="C27">
            <v>30.1</v>
          </cell>
          <cell r="D27">
            <v>17.100000000000001</v>
          </cell>
          <cell r="E27">
            <v>46.916666666666664</v>
          </cell>
          <cell r="F27">
            <v>60</v>
          </cell>
          <cell r="G27">
            <v>27</v>
          </cell>
          <cell r="H27">
            <v>21.96</v>
          </cell>
          <cell r="I27" t="str">
            <v>N</v>
          </cell>
          <cell r="J27">
            <v>39.6</v>
          </cell>
          <cell r="K27">
            <v>0</v>
          </cell>
        </row>
        <row r="28">
          <cell r="B28">
            <v>22.587500000000002</v>
          </cell>
          <cell r="C28">
            <v>30.7</v>
          </cell>
          <cell r="D28">
            <v>16.899999999999999</v>
          </cell>
          <cell r="E28">
            <v>48.666666666666664</v>
          </cell>
          <cell r="F28">
            <v>83</v>
          </cell>
          <cell r="G28">
            <v>31</v>
          </cell>
          <cell r="H28">
            <v>22.32</v>
          </cell>
          <cell r="I28" t="str">
            <v>N</v>
          </cell>
          <cell r="J28">
            <v>43.2</v>
          </cell>
          <cell r="K28">
            <v>0</v>
          </cell>
        </row>
        <row r="29">
          <cell r="B29">
            <v>10.424999999999999</v>
          </cell>
          <cell r="C29">
            <v>16.899999999999999</v>
          </cell>
          <cell r="D29">
            <v>7.4</v>
          </cell>
          <cell r="E29">
            <v>86.833333333333329</v>
          </cell>
          <cell r="F29">
            <v>99</v>
          </cell>
          <cell r="G29">
            <v>55</v>
          </cell>
          <cell r="H29">
            <v>25.92</v>
          </cell>
          <cell r="I29" t="str">
            <v>SO</v>
          </cell>
          <cell r="J29">
            <v>50.4</v>
          </cell>
          <cell r="K29">
            <v>1.7999999999999998</v>
          </cell>
        </row>
        <row r="30">
          <cell r="B30">
            <v>12.620833333333332</v>
          </cell>
          <cell r="C30">
            <v>20.3</v>
          </cell>
          <cell r="D30">
            <v>7.4</v>
          </cell>
          <cell r="E30">
            <v>75.125</v>
          </cell>
          <cell r="F30">
            <v>91</v>
          </cell>
          <cell r="G30">
            <v>54</v>
          </cell>
          <cell r="H30">
            <v>16.559999999999999</v>
          </cell>
          <cell r="I30" t="str">
            <v>L</v>
          </cell>
          <cell r="J30">
            <v>25.92</v>
          </cell>
          <cell r="K30">
            <v>0</v>
          </cell>
        </row>
        <row r="31">
          <cell r="B31">
            <v>20.85</v>
          </cell>
          <cell r="C31">
            <v>28.7</v>
          </cell>
          <cell r="D31">
            <v>15.9</v>
          </cell>
          <cell r="E31">
            <v>63.166666666666664</v>
          </cell>
          <cell r="F31">
            <v>79</v>
          </cell>
          <cell r="G31">
            <v>37</v>
          </cell>
          <cell r="H31">
            <v>21.240000000000002</v>
          </cell>
          <cell r="I31" t="str">
            <v>NE</v>
          </cell>
          <cell r="J31">
            <v>38.159999999999997</v>
          </cell>
          <cell r="K31">
            <v>0</v>
          </cell>
        </row>
        <row r="32">
          <cell r="B32">
            <v>22.137500000000003</v>
          </cell>
          <cell r="C32">
            <v>26.6</v>
          </cell>
          <cell r="D32">
            <v>15.9</v>
          </cell>
          <cell r="E32">
            <v>56.041666666666664</v>
          </cell>
          <cell r="F32">
            <v>75</v>
          </cell>
          <cell r="G32">
            <v>43</v>
          </cell>
          <cell r="H32">
            <v>21.96</v>
          </cell>
          <cell r="I32" t="str">
            <v>N</v>
          </cell>
          <cell r="J32">
            <v>44.28</v>
          </cell>
          <cell r="K32">
            <v>0</v>
          </cell>
        </row>
        <row r="33">
          <cell r="B33">
            <v>11.616666666666667</v>
          </cell>
          <cell r="C33">
            <v>17.100000000000001</v>
          </cell>
          <cell r="D33">
            <v>7.8</v>
          </cell>
          <cell r="E33">
            <v>70.916666666666671</v>
          </cell>
          <cell r="F33">
            <v>93</v>
          </cell>
          <cell r="G33">
            <v>40</v>
          </cell>
          <cell r="H33">
            <v>14.76</v>
          </cell>
          <cell r="I33" t="str">
            <v>S</v>
          </cell>
          <cell r="J33">
            <v>33.480000000000004</v>
          </cell>
          <cell r="K33">
            <v>0</v>
          </cell>
        </row>
        <row r="34">
          <cell r="B34">
            <v>14.27083333333333</v>
          </cell>
          <cell r="C34">
            <v>23.3</v>
          </cell>
          <cell r="D34">
            <v>7</v>
          </cell>
          <cell r="E34">
            <v>65.333333333333329</v>
          </cell>
          <cell r="F34">
            <v>78</v>
          </cell>
          <cell r="G34">
            <v>47</v>
          </cell>
          <cell r="H34">
            <v>17.28</v>
          </cell>
          <cell r="I34" t="str">
            <v>NE</v>
          </cell>
          <cell r="J34">
            <v>37.800000000000004</v>
          </cell>
          <cell r="K34">
            <v>0</v>
          </cell>
        </row>
        <row r="35">
          <cell r="B35">
            <v>18.837500000000002</v>
          </cell>
          <cell r="C35">
            <v>26.7</v>
          </cell>
          <cell r="D35">
            <v>14.3</v>
          </cell>
          <cell r="E35">
            <v>73.958333333333329</v>
          </cell>
          <cell r="F35">
            <v>91</v>
          </cell>
          <cell r="G35">
            <v>45</v>
          </cell>
          <cell r="H35">
            <v>23.400000000000002</v>
          </cell>
          <cell r="I35" t="str">
            <v>L</v>
          </cell>
          <cell r="J35">
            <v>40.32</v>
          </cell>
          <cell r="K35">
            <v>0</v>
          </cell>
        </row>
        <row r="36">
          <cell r="I36" t="str">
            <v>NE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17.420833333333334</v>
          </cell>
          <cell r="C5">
            <v>25.8</v>
          </cell>
          <cell r="D5">
            <v>12.5</v>
          </cell>
          <cell r="E5">
            <v>63.826086956521742</v>
          </cell>
          <cell r="F5">
            <v>100</v>
          </cell>
          <cell r="G5">
            <v>33</v>
          </cell>
          <cell r="H5">
            <v>19.440000000000001</v>
          </cell>
          <cell r="I5" t="str">
            <v>SO</v>
          </cell>
          <cell r="J5">
            <v>44.28</v>
          </cell>
          <cell r="K5">
            <v>0.4</v>
          </cell>
        </row>
        <row r="6">
          <cell r="B6">
            <v>13.579166666666664</v>
          </cell>
          <cell r="C6">
            <v>21.5</v>
          </cell>
          <cell r="D6">
            <v>8.1</v>
          </cell>
          <cell r="E6">
            <v>70.875</v>
          </cell>
          <cell r="F6">
            <v>100</v>
          </cell>
          <cell r="G6">
            <v>38</v>
          </cell>
          <cell r="H6">
            <v>12.96</v>
          </cell>
          <cell r="I6" t="str">
            <v>S</v>
          </cell>
          <cell r="J6">
            <v>23.040000000000003</v>
          </cell>
          <cell r="K6">
            <v>0</v>
          </cell>
        </row>
        <row r="7">
          <cell r="B7">
            <v>14.840909090909092</v>
          </cell>
          <cell r="C7">
            <v>21.7</v>
          </cell>
          <cell r="D7">
            <v>9</v>
          </cell>
          <cell r="E7">
            <v>66.727272727272734</v>
          </cell>
          <cell r="F7">
            <v>100</v>
          </cell>
          <cell r="G7">
            <v>32</v>
          </cell>
          <cell r="H7">
            <v>12.24</v>
          </cell>
          <cell r="I7" t="str">
            <v>S</v>
          </cell>
          <cell r="J7">
            <v>20.52</v>
          </cell>
          <cell r="K7">
            <v>0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7">
        <row r="5">
          <cell r="B5" t="str">
            <v>*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topLeftCell="A34" zoomScale="90" zoomScaleNormal="90" workbookViewId="0">
      <selection activeCell="AL75" sqref="AL75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52" t="s">
        <v>22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4"/>
    </row>
    <row r="2" spans="1:37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1"/>
    </row>
    <row r="3" spans="1:37" s="5" customFormat="1" ht="20.100000000000001" customHeight="1" x14ac:dyDescent="0.2">
      <c r="A3" s="155"/>
      <c r="B3" s="156">
        <v>1</v>
      </c>
      <c r="C3" s="156">
        <f>SUM(B3+1)</f>
        <v>2</v>
      </c>
      <c r="D3" s="156">
        <f t="shared" ref="D3:AB3" si="0">SUM(C3+1)</f>
        <v>3</v>
      </c>
      <c r="E3" s="156">
        <f t="shared" si="0"/>
        <v>4</v>
      </c>
      <c r="F3" s="156">
        <f t="shared" si="0"/>
        <v>5</v>
      </c>
      <c r="G3" s="156">
        <v>6</v>
      </c>
      <c r="H3" s="156"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>SUM(AB3+1)</f>
        <v>28</v>
      </c>
      <c r="AD3" s="156">
        <f>SUM(AC3+1)</f>
        <v>29</v>
      </c>
      <c r="AE3" s="156">
        <v>30</v>
      </c>
      <c r="AF3" s="161">
        <v>31</v>
      </c>
      <c r="AG3" s="157" t="s">
        <v>36</v>
      </c>
    </row>
    <row r="4" spans="1:37" s="5" customFormat="1" x14ac:dyDescent="0.2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62"/>
      <c r="AG4" s="158"/>
    </row>
    <row r="5" spans="1:37" s="5" customFormat="1" x14ac:dyDescent="0.2">
      <c r="A5" s="58" t="s">
        <v>40</v>
      </c>
      <c r="B5" s="129">
        <f>[1]Julho!$B$5</f>
        <v>20.158333333333335</v>
      </c>
      <c r="C5" s="129">
        <f>[1]Julho!$B$6</f>
        <v>14.116666666666665</v>
      </c>
      <c r="D5" s="129">
        <f>[1]Julho!$B$7</f>
        <v>17.079166666666669</v>
      </c>
      <c r="E5" s="129">
        <f>[1]Julho!$B$8</f>
        <v>18.408333333333335</v>
      </c>
      <c r="F5" s="129">
        <f>[1]Julho!$B$9</f>
        <v>22.516666666666669</v>
      </c>
      <c r="G5" s="129">
        <f>[1]Julho!$B$10</f>
        <v>21.791666666666661</v>
      </c>
      <c r="H5" s="129">
        <f>[1]Julho!$B$11</f>
        <v>23.058333333333337</v>
      </c>
      <c r="I5" s="129">
        <f>[1]Julho!$B$12</f>
        <v>19.433333333333334</v>
      </c>
      <c r="J5" s="129">
        <f>[1]Julho!$B$13</f>
        <v>16.741666666666664</v>
      </c>
      <c r="K5" s="129">
        <f>[1]Julho!$B$14</f>
        <v>19.099999999999998</v>
      </c>
      <c r="L5" s="129">
        <f>[1]Julho!$B$15</f>
        <v>22.316666666666674</v>
      </c>
      <c r="M5" s="129">
        <f>[1]Julho!$B$16</f>
        <v>22.033333333333331</v>
      </c>
      <c r="N5" s="129">
        <f>[1]Julho!$B$17</f>
        <v>23.241666666666664</v>
      </c>
      <c r="O5" s="129">
        <f>[1]Julho!$B$18</f>
        <v>23.358333333333331</v>
      </c>
      <c r="P5" s="129">
        <f>[1]Julho!$B$19</f>
        <v>23.608333333333334</v>
      </c>
      <c r="Q5" s="129">
        <f>[1]Julho!$B$20</f>
        <v>23.816666666666663</v>
      </c>
      <c r="R5" s="129">
        <f>[1]Julho!$B$21</f>
        <v>22.25</v>
      </c>
      <c r="S5" s="129">
        <f>[1]Julho!$B$22</f>
        <v>21.904166666666665</v>
      </c>
      <c r="T5" s="129">
        <f>[1]Julho!$B$23</f>
        <v>23.812500000000004</v>
      </c>
      <c r="U5" s="129">
        <f>[1]Julho!$B$24</f>
        <v>21.225000000000005</v>
      </c>
      <c r="V5" s="129">
        <f>[1]Julho!$B$25</f>
        <v>21.216666666666665</v>
      </c>
      <c r="W5" s="129">
        <f>[1]Julho!$B$26</f>
        <v>21.145833333333332</v>
      </c>
      <c r="X5" s="129">
        <f>[1]Julho!$B$27</f>
        <v>21.208333333333336</v>
      </c>
      <c r="Y5" s="129">
        <f>[1]Julho!$B$28</f>
        <v>22.137499999999999</v>
      </c>
      <c r="Z5" s="129">
        <f>[1]Julho!$B$29</f>
        <v>18.887499999999996</v>
      </c>
      <c r="AA5" s="129">
        <f>[1]Julho!$B$30</f>
        <v>19.245833333333337</v>
      </c>
      <c r="AB5" s="129">
        <f>[1]Julho!$B$31</f>
        <v>21.650000000000002</v>
      </c>
      <c r="AC5" s="129">
        <f>[1]Julho!$B$32</f>
        <v>23.133333333333329</v>
      </c>
      <c r="AD5" s="129">
        <f>[1]Julho!$B$33</f>
        <v>21.241666666666664</v>
      </c>
      <c r="AE5" s="129">
        <f>[1]Julho!$B$34</f>
        <v>19.983333333333334</v>
      </c>
      <c r="AF5" s="129">
        <f>[1]Julho!$B$35</f>
        <v>22.012500000000003</v>
      </c>
      <c r="AG5" s="97">
        <f>AVERAGE(B5:AF5)</f>
        <v>21.026881720430108</v>
      </c>
    </row>
    <row r="6" spans="1:37" x14ac:dyDescent="0.2">
      <c r="A6" s="58" t="s">
        <v>0</v>
      </c>
      <c r="B6" s="11">
        <f>[2]Julho!$B$5</f>
        <v>13.424999999999997</v>
      </c>
      <c r="C6" s="11">
        <f>[2]Julho!$B$6</f>
        <v>9.6875</v>
      </c>
      <c r="D6" s="11">
        <f>[2]Julho!$B$7</f>
        <v>10.329166666666667</v>
      </c>
      <c r="E6" s="11">
        <f>[2]Julho!$B$8</f>
        <v>14.020833333333334</v>
      </c>
      <c r="F6" s="11">
        <f>[2]Julho!$B$9</f>
        <v>19.808333333333337</v>
      </c>
      <c r="G6" s="11">
        <f>[2]Julho!$B$10</f>
        <v>21.233333333333334</v>
      </c>
      <c r="H6" s="11">
        <f>[2]Julho!$B$11</f>
        <v>20.583333333333339</v>
      </c>
      <c r="I6" s="11">
        <f>[2]Julho!$B$12</f>
        <v>12.800000000000002</v>
      </c>
      <c r="J6" s="11">
        <f>[2]Julho!$B$13</f>
        <v>12.6625</v>
      </c>
      <c r="K6" s="11">
        <f>[2]Julho!$B$14</f>
        <v>13.874999999999998</v>
      </c>
      <c r="L6" s="11">
        <f>[2]Julho!$B$15</f>
        <v>19.266666666666669</v>
      </c>
      <c r="M6" s="11">
        <f>[2]Julho!$B$16</f>
        <v>23.420833333333331</v>
      </c>
      <c r="N6" s="11">
        <f>[2]Julho!$B$17</f>
        <v>21.829166666666666</v>
      </c>
      <c r="O6" s="11">
        <f>[2]Julho!$B$18</f>
        <v>20.341666666666665</v>
      </c>
      <c r="P6" s="11">
        <f>[2]Julho!$B$19</f>
        <v>17.720833333333335</v>
      </c>
      <c r="Q6" s="11">
        <f>[2]Julho!$B$20</f>
        <v>20.80833333333333</v>
      </c>
      <c r="R6" s="11">
        <f>[2]Julho!$B$21</f>
        <v>20.779166666666669</v>
      </c>
      <c r="S6" s="11">
        <f>[2]Julho!$B$22</f>
        <v>19.875000000000004</v>
      </c>
      <c r="T6" s="11">
        <f>[2]Julho!$B$23</f>
        <v>19.720833333333335</v>
      </c>
      <c r="U6" s="11">
        <f>[2]Julho!$B$24</f>
        <v>18.94166666666667</v>
      </c>
      <c r="V6" s="11">
        <f>[2]Julho!$B$25</f>
        <v>19.233333333333334</v>
      </c>
      <c r="W6" s="11">
        <f>[2]Julho!$B$26</f>
        <v>19.462500000000002</v>
      </c>
      <c r="X6" s="11">
        <f>[2]Julho!$B$27</f>
        <v>18.916666666666668</v>
      </c>
      <c r="Y6" s="11">
        <f>[2]Julho!$B$28</f>
        <v>20.029166666666672</v>
      </c>
      <c r="Z6" s="11">
        <f>[2]Julho!$B$29</f>
        <v>12.233333333333334</v>
      </c>
      <c r="AA6" s="11">
        <f>[2]Julho!$B$30</f>
        <v>12.504166666666665</v>
      </c>
      <c r="AB6" s="11">
        <f>[2]Julho!$B$31</f>
        <v>18.883333333333333</v>
      </c>
      <c r="AC6" s="11">
        <f>[2]Julho!$B$32</f>
        <v>19.254166666666666</v>
      </c>
      <c r="AD6" s="11">
        <f>[2]Julho!$B$33</f>
        <v>13.125</v>
      </c>
      <c r="AE6" s="11">
        <f>[2]Julho!$B$34</f>
        <v>13.379166666666668</v>
      </c>
      <c r="AF6" s="11">
        <f>[2]Julho!$B$35</f>
        <v>18.658333333333331</v>
      </c>
      <c r="AG6" s="93">
        <f>AVERAGE(B6:AF6)</f>
        <v>17.316397849462369</v>
      </c>
    </row>
    <row r="7" spans="1:37" x14ac:dyDescent="0.2">
      <c r="A7" s="58" t="s">
        <v>104</v>
      </c>
      <c r="B7" s="11">
        <f>[3]Julho!$B$5</f>
        <v>16.500000000000004</v>
      </c>
      <c r="C7" s="11">
        <f>[3]Julho!$B$6</f>
        <v>12.820833333333335</v>
      </c>
      <c r="D7" s="11">
        <f>[3]Julho!$B$7</f>
        <v>13.5</v>
      </c>
      <c r="E7" s="11">
        <f>[3]Julho!$B$8</f>
        <v>17.374999999999996</v>
      </c>
      <c r="F7" s="11">
        <f>[3]Julho!$B$9</f>
        <v>21.129166666666666</v>
      </c>
      <c r="G7" s="11">
        <f>[3]Julho!$B$10</f>
        <v>23.508333333333329</v>
      </c>
      <c r="H7" s="11">
        <f>[3]Julho!$B$11</f>
        <v>23.995833333333337</v>
      </c>
      <c r="I7" s="11">
        <f>[3]Julho!$B$12</f>
        <v>17.579166666666669</v>
      </c>
      <c r="J7" s="11">
        <f>[3]Julho!$B$13</f>
        <v>14.379166666666665</v>
      </c>
      <c r="K7" s="11">
        <f>[3]Julho!$B$14</f>
        <v>17.225000000000005</v>
      </c>
      <c r="L7" s="11">
        <f>[3]Julho!$B$15</f>
        <v>22.366666666666671</v>
      </c>
      <c r="M7" s="11">
        <f>[3]Julho!$B$16</f>
        <v>23.358333333333334</v>
      </c>
      <c r="N7" s="11">
        <f>[3]Julho!$B$17</f>
        <v>23.795833333333331</v>
      </c>
      <c r="O7" s="11">
        <f>[3]Julho!$B$18</f>
        <v>23.425000000000001</v>
      </c>
      <c r="P7" s="11">
        <f>[3]Julho!$B$19</f>
        <v>21.633333333333336</v>
      </c>
      <c r="Q7" s="11">
        <f>[3]Julho!$B$20</f>
        <v>21.508333333333329</v>
      </c>
      <c r="R7" s="11">
        <f>[3]Julho!$B$21</f>
        <v>23.341666666666669</v>
      </c>
      <c r="S7" s="11">
        <f>[3]Julho!$B$22</f>
        <v>23.108333333333334</v>
      </c>
      <c r="T7" s="11">
        <f>[3]Julho!$B$23</f>
        <v>22.795833333333334</v>
      </c>
      <c r="U7" s="11">
        <f>[3]Julho!$B$24</f>
        <v>22.120833333333334</v>
      </c>
      <c r="V7" s="11">
        <f>[3]Julho!$B$25</f>
        <v>22.595833333333335</v>
      </c>
      <c r="W7" s="11">
        <f>[3]Julho!$B$26</f>
        <v>22.879166666666666</v>
      </c>
      <c r="X7" s="11">
        <f>[3]Julho!$B$27</f>
        <v>23.262500000000003</v>
      </c>
      <c r="Y7" s="11">
        <f>[3]Julho!$B$28</f>
        <v>23.599999999999994</v>
      </c>
      <c r="Z7" s="11">
        <f>[3]Julho!$B$29</f>
        <v>16.587499999999999</v>
      </c>
      <c r="AA7" s="11">
        <f>[3]Julho!$B$30</f>
        <v>16.975000000000005</v>
      </c>
      <c r="AB7" s="11">
        <f>[3]Julho!$B$31</f>
        <v>22.837500000000002</v>
      </c>
      <c r="AC7" s="11">
        <f>[3]Julho!$B$32</f>
        <v>22.966666666666669</v>
      </c>
      <c r="AD7" s="11">
        <f>[3]Julho!$B$33</f>
        <v>15.141666666666667</v>
      </c>
      <c r="AE7" s="11">
        <f>[3]Julho!$B$34</f>
        <v>16.983333333333334</v>
      </c>
      <c r="AF7" s="11">
        <f>[3]Julho!$B$35</f>
        <v>20.566666666666666</v>
      </c>
      <c r="AG7" s="132">
        <f>AVERAGE(B7:AF7)</f>
        <v>20.318145161290325</v>
      </c>
    </row>
    <row r="8" spans="1:37" x14ac:dyDescent="0.2">
      <c r="A8" s="58" t="s">
        <v>1</v>
      </c>
      <c r="B8" s="11" t="str">
        <f>[4]Julho!$B$5</f>
        <v>*</v>
      </c>
      <c r="C8" s="11" t="str">
        <f>[4]Julho!$B$6</f>
        <v>*</v>
      </c>
      <c r="D8" s="11">
        <f>[4]Julho!$B$7</f>
        <v>19.974999999999998</v>
      </c>
      <c r="E8" s="11">
        <f>[4]Julho!$B$8</f>
        <v>19.733333333333331</v>
      </c>
      <c r="F8" s="11">
        <f>[4]Julho!$B$9</f>
        <v>23.379166666666663</v>
      </c>
      <c r="G8" s="11">
        <f>[4]Julho!$B$10</f>
        <v>24.931818181818176</v>
      </c>
      <c r="H8" s="11" t="str">
        <f>[4]Julho!$B$11</f>
        <v>*</v>
      </c>
      <c r="I8" s="11" t="str">
        <f>[4]Julho!$B$12</f>
        <v>*</v>
      </c>
      <c r="J8" s="11" t="str">
        <f>[4]Julho!$B$13</f>
        <v>*</v>
      </c>
      <c r="K8" s="11" t="str">
        <f>[4]Julho!$B$14</f>
        <v>*</v>
      </c>
      <c r="L8" s="11" t="str">
        <f>[4]Julho!$B$15</f>
        <v>*</v>
      </c>
      <c r="M8" s="11" t="str">
        <f>[4]Julho!$B$16</f>
        <v>*</v>
      </c>
      <c r="N8" s="11" t="str">
        <f>[4]Julho!$B$17</f>
        <v>*</v>
      </c>
      <c r="O8" s="11" t="str">
        <f>[4]Julho!$B$18</f>
        <v>*</v>
      </c>
      <c r="P8" s="11">
        <f>[4]Julho!$B$19</f>
        <v>28.633333333333329</v>
      </c>
      <c r="Q8" s="11">
        <f>[4]Julho!$B$20</f>
        <v>25.729166666666668</v>
      </c>
      <c r="R8" s="11">
        <f>[4]Julho!$B$21</f>
        <v>23.954166666666669</v>
      </c>
      <c r="S8" s="11">
        <f>[4]Julho!$B$22</f>
        <v>24.054166666666664</v>
      </c>
      <c r="T8" s="11">
        <f>[4]Julho!$B$23</f>
        <v>24.013043478260869</v>
      </c>
      <c r="U8" s="11" t="str">
        <f>[4]Julho!$B$24</f>
        <v>*</v>
      </c>
      <c r="V8" s="11" t="str">
        <f>[4]Julho!$B$25</f>
        <v>*</v>
      </c>
      <c r="W8" s="11" t="str">
        <f>[4]Julho!$B$26</f>
        <v>*</v>
      </c>
      <c r="X8" s="11" t="str">
        <f>[4]Julho!$B$27</f>
        <v>*</v>
      </c>
      <c r="Y8" s="11" t="str">
        <f>[4]Julho!$B$28</f>
        <v>*</v>
      </c>
      <c r="Z8" s="11" t="str">
        <f>[4]Julho!$B$29</f>
        <v>*</v>
      </c>
      <c r="AA8" s="11" t="str">
        <f>[4]Julho!$B$30</f>
        <v>*</v>
      </c>
      <c r="AB8" s="11" t="str">
        <f>[4]Julho!$B$31</f>
        <v>*</v>
      </c>
      <c r="AC8" s="11" t="str">
        <f>[4]Julho!$B$32</f>
        <v>*</v>
      </c>
      <c r="AD8" s="11" t="str">
        <f>[4]Julho!$B$33</f>
        <v>*</v>
      </c>
      <c r="AE8" s="11" t="str">
        <f>[4]Julho!$B$34</f>
        <v>*</v>
      </c>
      <c r="AF8" s="11" t="str">
        <f>[4]Julho!$B$35</f>
        <v>*</v>
      </c>
      <c r="AG8" s="93">
        <f>AVERAGE(B8:AF8)</f>
        <v>23.822577221490263</v>
      </c>
    </row>
    <row r="9" spans="1:37" x14ac:dyDescent="0.2">
      <c r="A9" s="58" t="s">
        <v>167</v>
      </c>
      <c r="B9" s="11">
        <f>[5]Julho!$B$5</f>
        <v>12.020833333333334</v>
      </c>
      <c r="C9" s="11">
        <f>[5]Julho!$B$6</f>
        <v>9.9166666666666679</v>
      </c>
      <c r="D9" s="11">
        <f>[5]Julho!$B$7</f>
        <v>10.424999999999999</v>
      </c>
      <c r="E9" s="11">
        <f>[5]Julho!$B$8</f>
        <v>16.237500000000001</v>
      </c>
      <c r="F9" s="11">
        <f>[5]Julho!$B$9</f>
        <v>21.616666666666671</v>
      </c>
      <c r="G9" s="11">
        <f>[5]Julho!$B$10</f>
        <v>22.579166666666669</v>
      </c>
      <c r="H9" s="11">
        <f>[5]Julho!$B$11</f>
        <v>20.629166666666666</v>
      </c>
      <c r="I9" s="11">
        <f>[5]Julho!$B$12</f>
        <v>10.770833333333334</v>
      </c>
      <c r="J9" s="11">
        <f>[5]Julho!$B$13</f>
        <v>11.445833333333333</v>
      </c>
      <c r="K9" s="11">
        <f>[5]Julho!$B$14</f>
        <v>15.358333333333334</v>
      </c>
      <c r="L9" s="11">
        <f>[5]Julho!$B$15</f>
        <v>21.012499999999999</v>
      </c>
      <c r="M9" s="11">
        <f>[5]Julho!$B$16</f>
        <v>24.091666666666665</v>
      </c>
      <c r="N9" s="11">
        <f>[5]Julho!$B$17</f>
        <v>23.916666666666671</v>
      </c>
      <c r="O9" s="11">
        <f>[5]Julho!$B$18</f>
        <v>19.516666666666666</v>
      </c>
      <c r="P9" s="11">
        <f>[5]Julho!$B$19</f>
        <v>18.400000000000002</v>
      </c>
      <c r="Q9" s="11">
        <f>[5]Julho!$B$20</f>
        <v>21.133333333333336</v>
      </c>
      <c r="R9" s="11">
        <f>[5]Julho!$B$21</f>
        <v>23.037499999999998</v>
      </c>
      <c r="S9" s="11">
        <f>[5]Julho!$B$22</f>
        <v>21.950000000000003</v>
      </c>
      <c r="T9" s="11">
        <f>[5]Julho!$B$23</f>
        <v>21.887499999999999</v>
      </c>
      <c r="U9" s="11">
        <f>[5]Julho!$B$24</f>
        <v>20.820833333333329</v>
      </c>
      <c r="V9" s="11">
        <f>[5]Julho!$B$25</f>
        <v>21.995833333333334</v>
      </c>
      <c r="W9" s="11">
        <f>[5]Julho!$B$26</f>
        <v>22.770833333333332</v>
      </c>
      <c r="X9" s="11">
        <f>[5]Julho!$B$27</f>
        <v>22.666666666666671</v>
      </c>
      <c r="Y9" s="11">
        <f>[5]Julho!$B$28</f>
        <v>22.587500000000002</v>
      </c>
      <c r="Z9" s="11">
        <f>[5]Julho!$B$29</f>
        <v>10.424999999999999</v>
      </c>
      <c r="AA9" s="11">
        <f>[5]Julho!$B$30</f>
        <v>12.620833333333332</v>
      </c>
      <c r="AB9" s="11">
        <f>[5]Julho!$B$31</f>
        <v>20.85</v>
      </c>
      <c r="AC9" s="11">
        <f>[5]Julho!$B$32</f>
        <v>22.137500000000003</v>
      </c>
      <c r="AD9" s="11">
        <f>[5]Julho!$B$33</f>
        <v>11.616666666666667</v>
      </c>
      <c r="AE9" s="11">
        <f>[5]Julho!$B$34</f>
        <v>14.27083333333333</v>
      </c>
      <c r="AF9" s="11">
        <f>[5]Julho!$B$35</f>
        <v>18.837500000000002</v>
      </c>
      <c r="AG9" s="132">
        <f>AVERAGE(B9:AF9)</f>
        <v>18.307930107526882</v>
      </c>
    </row>
    <row r="10" spans="1:37" x14ac:dyDescent="0.2">
      <c r="A10" s="58" t="s">
        <v>111</v>
      </c>
      <c r="B10" s="11" t="str">
        <f>[6]Julho!$B$5</f>
        <v>*</v>
      </c>
      <c r="C10" s="11" t="str">
        <f>[6]Julho!$B$6</f>
        <v>*</v>
      </c>
      <c r="D10" s="11" t="str">
        <f>[6]Julho!$B$7</f>
        <v>*</v>
      </c>
      <c r="E10" s="11" t="str">
        <f>[6]Julho!$B$8</f>
        <v>*</v>
      </c>
      <c r="F10" s="11" t="str">
        <f>[6]Julho!$B$9</f>
        <v>*</v>
      </c>
      <c r="G10" s="11" t="str">
        <f>[6]Julho!$B$10</f>
        <v>*</v>
      </c>
      <c r="H10" s="11" t="str">
        <f>[6]Julho!$B$11</f>
        <v>*</v>
      </c>
      <c r="I10" s="11" t="str">
        <f>[6]Julho!$B$12</f>
        <v>*</v>
      </c>
      <c r="J10" s="11" t="str">
        <f>[6]Julho!$B$13</f>
        <v>*</v>
      </c>
      <c r="K10" s="11" t="str">
        <f>[6]Julho!$B$14</f>
        <v>*</v>
      </c>
      <c r="L10" s="11" t="str">
        <f>[6]Julho!$B$15</f>
        <v>*</v>
      </c>
      <c r="M10" s="11" t="str">
        <f>[6]Julho!$B$16</f>
        <v>*</v>
      </c>
      <c r="N10" s="11" t="str">
        <f>[6]Julho!$B$17</f>
        <v>*</v>
      </c>
      <c r="O10" s="11" t="str">
        <f>[6]Julho!$B$18</f>
        <v>*</v>
      </c>
      <c r="P10" s="11" t="str">
        <f>[6]Julho!$B$19</f>
        <v>*</v>
      </c>
      <c r="Q10" s="11" t="str">
        <f>[6]Julho!$B$20</f>
        <v>*</v>
      </c>
      <c r="R10" s="11" t="str">
        <f>[6]Julho!$B$21</f>
        <v>*</v>
      </c>
      <c r="S10" s="11" t="str">
        <f>[6]Julho!$B$22</f>
        <v>*</v>
      </c>
      <c r="T10" s="11" t="str">
        <f>[6]Julho!$B$23</f>
        <v>*</v>
      </c>
      <c r="U10" s="11" t="str">
        <f>[6]Julho!$B$24</f>
        <v>*</v>
      </c>
      <c r="V10" s="11" t="str">
        <f>[6]Julho!$B$25</f>
        <v>*</v>
      </c>
      <c r="W10" s="11" t="str">
        <f>[6]Julho!$B$26</f>
        <v>*</v>
      </c>
      <c r="X10" s="11" t="str">
        <f>[6]Julho!$B$27</f>
        <v>*</v>
      </c>
      <c r="Y10" s="11" t="str">
        <f>[6]Julho!$B$28</f>
        <v>*</v>
      </c>
      <c r="Z10" s="11" t="str">
        <f>[6]Julho!$B$29</f>
        <v>*</v>
      </c>
      <c r="AA10" s="11" t="str">
        <f>[6]Julho!$B$30</f>
        <v>*</v>
      </c>
      <c r="AB10" s="11" t="str">
        <f>[6]Julho!$B$31</f>
        <v>*</v>
      </c>
      <c r="AC10" s="11" t="str">
        <f>[6]Julho!$B$32</f>
        <v>*</v>
      </c>
      <c r="AD10" s="11" t="str">
        <f>[6]Julho!$B$33</f>
        <v>*</v>
      </c>
      <c r="AE10" s="11" t="str">
        <f>[6]Julho!$B$34</f>
        <v>*</v>
      </c>
      <c r="AF10" s="11" t="str">
        <f>[6]Julho!$B$35</f>
        <v>*</v>
      </c>
      <c r="AG10" s="138" t="s">
        <v>226</v>
      </c>
    </row>
    <row r="11" spans="1:37" x14ac:dyDescent="0.2">
      <c r="A11" s="58" t="s">
        <v>64</v>
      </c>
      <c r="B11" s="11">
        <f>[7]Julho!$B$5</f>
        <v>17.420833333333334</v>
      </c>
      <c r="C11" s="11">
        <f>[7]Julho!$B$6</f>
        <v>13.579166666666664</v>
      </c>
      <c r="D11" s="11">
        <f>[7]Julho!$B$7</f>
        <v>14.840909090909092</v>
      </c>
      <c r="E11" s="11" t="str">
        <f>[7]Julho!$B$8</f>
        <v>*</v>
      </c>
      <c r="F11" s="11" t="str">
        <f>[7]Julho!$B$9</f>
        <v>*</v>
      </c>
      <c r="G11" s="11" t="str">
        <f>[7]Julho!$B$10</f>
        <v>*</v>
      </c>
      <c r="H11" s="11" t="str">
        <f>[7]Julho!$B$11</f>
        <v>*</v>
      </c>
      <c r="I11" s="11" t="str">
        <f>[7]Julho!$B$12</f>
        <v>*</v>
      </c>
      <c r="J11" s="11" t="str">
        <f>[7]Julho!$B$13</f>
        <v>*</v>
      </c>
      <c r="K11" s="11" t="str">
        <f>[7]Julho!$B$14</f>
        <v>*</v>
      </c>
      <c r="L11" s="11" t="str">
        <f>[7]Julho!$B$15</f>
        <v>*</v>
      </c>
      <c r="M11" s="11" t="str">
        <f>[7]Julho!$B$16</f>
        <v>*</v>
      </c>
      <c r="N11" s="11" t="str">
        <f>[7]Julho!$B$17</f>
        <v>*</v>
      </c>
      <c r="O11" s="11" t="str">
        <f>[7]Julho!$B$18</f>
        <v>*</v>
      </c>
      <c r="P11" s="11" t="str">
        <f>[7]Julho!$B$19</f>
        <v>*</v>
      </c>
      <c r="Q11" s="11" t="str">
        <f>[7]Julho!$B$20</f>
        <v>*</v>
      </c>
      <c r="R11" s="11" t="str">
        <f>[7]Julho!$B$21</f>
        <v>*</v>
      </c>
      <c r="S11" s="11" t="str">
        <f>[7]Julho!$B$22</f>
        <v>*</v>
      </c>
      <c r="T11" s="11" t="str">
        <f>[7]Julho!$B$23</f>
        <v>*</v>
      </c>
      <c r="U11" s="11" t="str">
        <f>[7]Julho!$B$24</f>
        <v>*</v>
      </c>
      <c r="V11" s="11" t="str">
        <f>[7]Julho!$B$25</f>
        <v>*</v>
      </c>
      <c r="W11" s="11" t="str">
        <f>[7]Julho!$B$26</f>
        <v>*</v>
      </c>
      <c r="X11" s="11" t="str">
        <f>[7]Julho!$B$27</f>
        <v>*</v>
      </c>
      <c r="Y11" s="11" t="str">
        <f>[7]Julho!$B$28</f>
        <v>*</v>
      </c>
      <c r="Z11" s="11" t="str">
        <f>[7]Julho!$B$29</f>
        <v>*</v>
      </c>
      <c r="AA11" s="11" t="str">
        <f>[7]Julho!$B$30</f>
        <v>*</v>
      </c>
      <c r="AB11" s="11" t="str">
        <f>[7]Julho!$B$31</f>
        <v>*</v>
      </c>
      <c r="AC11" s="11" t="str">
        <f>[7]Julho!$B$32</f>
        <v>*</v>
      </c>
      <c r="AD11" s="11" t="str">
        <f>[7]Julho!$B$33</f>
        <v>*</v>
      </c>
      <c r="AE11" s="11" t="str">
        <f>[7]Julho!$B$34</f>
        <v>*</v>
      </c>
      <c r="AF11" s="11" t="str">
        <f>[7]Julho!$B$35</f>
        <v>*</v>
      </c>
      <c r="AG11" s="93">
        <f>AVERAGE(B11:AF11)</f>
        <v>15.280303030303031</v>
      </c>
    </row>
    <row r="12" spans="1:37" x14ac:dyDescent="0.2">
      <c r="A12" s="58" t="s">
        <v>41</v>
      </c>
      <c r="B12" s="11" t="str">
        <f>[8]Julho!$B$5</f>
        <v>*</v>
      </c>
      <c r="C12" s="11" t="str">
        <f>[8]Julho!$B$6</f>
        <v>*</v>
      </c>
      <c r="D12" s="11" t="str">
        <f>[8]Julho!$B$7</f>
        <v>*</v>
      </c>
      <c r="E12" s="11" t="str">
        <f>[8]Julho!$B$8</f>
        <v>*</v>
      </c>
      <c r="F12" s="11" t="str">
        <f>[8]Julho!$B$9</f>
        <v>*</v>
      </c>
      <c r="G12" s="11" t="str">
        <f>[8]Julho!$B$10</f>
        <v>*</v>
      </c>
      <c r="H12" s="11" t="str">
        <f>[8]Julho!$B$11</f>
        <v>*</v>
      </c>
      <c r="I12" s="11" t="str">
        <f>[8]Julho!$B$12</f>
        <v>*</v>
      </c>
      <c r="J12" s="11" t="str">
        <f>[8]Julho!$B$13</f>
        <v>*</v>
      </c>
      <c r="K12" s="11" t="str">
        <f>[8]Julho!$B$14</f>
        <v>*</v>
      </c>
      <c r="L12" s="11" t="str">
        <f>[8]Julho!$B$15</f>
        <v>*</v>
      </c>
      <c r="M12" s="11" t="str">
        <f>[8]Julho!$B$16</f>
        <v>*</v>
      </c>
      <c r="N12" s="11" t="str">
        <f>[8]Julho!$B$17</f>
        <v>*</v>
      </c>
      <c r="O12" s="11" t="str">
        <f>[8]Julho!$B$18</f>
        <v>*</v>
      </c>
      <c r="P12" s="11" t="str">
        <f>[8]Julho!$B$19</f>
        <v>*</v>
      </c>
      <c r="Q12" s="11" t="str">
        <f>[8]Julho!$B$20</f>
        <v>*</v>
      </c>
      <c r="R12" s="11" t="str">
        <f>[8]Julho!$B$21</f>
        <v>*</v>
      </c>
      <c r="S12" s="11" t="str">
        <f>[8]Julho!$B$22</f>
        <v>*</v>
      </c>
      <c r="T12" s="11" t="str">
        <f>[8]Julho!$B$23</f>
        <v>*</v>
      </c>
      <c r="U12" s="11" t="str">
        <f>[8]Julho!$B$24</f>
        <v>*</v>
      </c>
      <c r="V12" s="11" t="str">
        <f>[8]Julho!$B$25</f>
        <v>*</v>
      </c>
      <c r="W12" s="11" t="str">
        <f>[8]Julho!$B$26</f>
        <v>*</v>
      </c>
      <c r="X12" s="11" t="str">
        <f>[8]Julho!$B$27</f>
        <v>*</v>
      </c>
      <c r="Y12" s="11" t="str">
        <f>[8]Julho!$B$28</f>
        <v>*</v>
      </c>
      <c r="Z12" s="11" t="str">
        <f>[8]Julho!$B$29</f>
        <v>*</v>
      </c>
      <c r="AA12" s="11" t="str">
        <f>[8]Julho!$B$30</f>
        <v>*</v>
      </c>
      <c r="AB12" s="11" t="str">
        <f>[8]Julho!$B$31</f>
        <v>*</v>
      </c>
      <c r="AC12" s="11" t="str">
        <f>[8]Julho!$B$32</f>
        <v>*</v>
      </c>
      <c r="AD12" s="11" t="str">
        <f>[8]Julho!$B$33</f>
        <v>*</v>
      </c>
      <c r="AE12" s="11" t="str">
        <f>[8]Julho!$B$34</f>
        <v>*</v>
      </c>
      <c r="AF12" s="11" t="str">
        <f>[8]Julho!$B$35</f>
        <v>*</v>
      </c>
      <c r="AG12" s="93" t="s">
        <v>226</v>
      </c>
      <c r="AJ12" t="s">
        <v>47</v>
      </c>
    </row>
    <row r="13" spans="1:37" x14ac:dyDescent="0.2">
      <c r="A13" s="58" t="s">
        <v>114</v>
      </c>
      <c r="B13" s="11" t="str">
        <f>[9]Julho!$B$5</f>
        <v>*</v>
      </c>
      <c r="C13" s="11" t="str">
        <f>[9]Julho!$B$6</f>
        <v>*</v>
      </c>
      <c r="D13" s="11" t="str">
        <f>[9]Julho!$B$7</f>
        <v>*</v>
      </c>
      <c r="E13" s="11" t="str">
        <f>[9]Julho!$B$8</f>
        <v>*</v>
      </c>
      <c r="F13" s="11" t="str">
        <f>[9]Julho!$B$9</f>
        <v>*</v>
      </c>
      <c r="G13" s="11" t="str">
        <f>[9]Julho!$B$10</f>
        <v>*</v>
      </c>
      <c r="H13" s="11" t="str">
        <f>[9]Julho!$B$11</f>
        <v>*</v>
      </c>
      <c r="I13" s="11" t="str">
        <f>[9]Julho!$B$12</f>
        <v>*</v>
      </c>
      <c r="J13" s="11" t="str">
        <f>[9]Julho!$B$13</f>
        <v>*</v>
      </c>
      <c r="K13" s="11" t="str">
        <f>[9]Julho!$B$14</f>
        <v>*</v>
      </c>
      <c r="L13" s="11" t="str">
        <f>[9]Julho!$B$15</f>
        <v>*</v>
      </c>
      <c r="M13" s="11" t="str">
        <f>[9]Julho!$B$16</f>
        <v>*</v>
      </c>
      <c r="N13" s="11" t="str">
        <f>[9]Julho!$B$17</f>
        <v>*</v>
      </c>
      <c r="O13" s="11" t="str">
        <f>[9]Julho!$B$18</f>
        <v>*</v>
      </c>
      <c r="P13" s="11" t="str">
        <f>[9]Julho!$B$19</f>
        <v>*</v>
      </c>
      <c r="Q13" s="11" t="str">
        <f>[9]Julho!$B$20</f>
        <v>*</v>
      </c>
      <c r="R13" s="11" t="str">
        <f>[9]Julho!$B$21</f>
        <v>*</v>
      </c>
      <c r="S13" s="11" t="str">
        <f>[9]Julho!$B$22</f>
        <v>*</v>
      </c>
      <c r="T13" s="11" t="str">
        <f>[9]Julho!$B$23</f>
        <v>*</v>
      </c>
      <c r="U13" s="11" t="str">
        <f>[9]Julho!$B$24</f>
        <v>*</v>
      </c>
      <c r="V13" s="11" t="str">
        <f>[9]Julho!$B$25</f>
        <v>*</v>
      </c>
      <c r="W13" s="11" t="str">
        <f>[9]Julho!$B$26</f>
        <v>*</v>
      </c>
      <c r="X13" s="11" t="str">
        <f>[9]Julho!$B$27</f>
        <v>*</v>
      </c>
      <c r="Y13" s="11" t="str">
        <f>[9]Julho!$B$28</f>
        <v>*</v>
      </c>
      <c r="Z13" s="11" t="str">
        <f>[9]Julho!$B$29</f>
        <v>*</v>
      </c>
      <c r="AA13" s="11" t="str">
        <f>[9]Julho!$B$30</f>
        <v>*</v>
      </c>
      <c r="AB13" s="11" t="str">
        <f>[9]Julho!$B$31</f>
        <v>*</v>
      </c>
      <c r="AC13" s="11" t="str">
        <f>[9]Julho!$B$32</f>
        <v>*</v>
      </c>
      <c r="AD13" s="11" t="str">
        <f>[9]Julho!$B$33</f>
        <v>*</v>
      </c>
      <c r="AE13" s="11" t="str">
        <f>[9]Julho!$B$34</f>
        <v>*</v>
      </c>
      <c r="AF13" s="11" t="str">
        <f>[9]Julho!$B$35</f>
        <v>*</v>
      </c>
      <c r="AG13" s="132" t="s">
        <v>226</v>
      </c>
    </row>
    <row r="14" spans="1:37" x14ac:dyDescent="0.2">
      <c r="A14" s="58" t="s">
        <v>118</v>
      </c>
      <c r="B14" s="11" t="str">
        <f>[10]Julho!$B$5</f>
        <v>*</v>
      </c>
      <c r="C14" s="11" t="str">
        <f>[10]Julho!$B$6</f>
        <v>*</v>
      </c>
      <c r="D14" s="11" t="str">
        <f>[10]Julho!$B$7</f>
        <v>*</v>
      </c>
      <c r="E14" s="11" t="str">
        <f>[10]Julho!$B$8</f>
        <v>*</v>
      </c>
      <c r="F14" s="11" t="str">
        <f>[10]Julho!$B$9</f>
        <v>*</v>
      </c>
      <c r="G14" s="11" t="str">
        <f>[10]Julho!$B$10</f>
        <v>*</v>
      </c>
      <c r="H14" s="11" t="str">
        <f>[10]Julho!$B$11</f>
        <v>*</v>
      </c>
      <c r="I14" s="11" t="str">
        <f>[10]Julho!$B$12</f>
        <v>*</v>
      </c>
      <c r="J14" s="11" t="str">
        <f>[10]Julho!$B$13</f>
        <v>*</v>
      </c>
      <c r="K14" s="11" t="str">
        <f>[10]Julho!$B$14</f>
        <v>*</v>
      </c>
      <c r="L14" s="11" t="str">
        <f>[10]Julho!$B$15</f>
        <v>*</v>
      </c>
      <c r="M14" s="11" t="str">
        <f>[10]Julho!$B$16</f>
        <v>*</v>
      </c>
      <c r="N14" s="11" t="str">
        <f>[10]Julho!$B$17</f>
        <v>*</v>
      </c>
      <c r="O14" s="11" t="str">
        <f>[10]Julho!$B$18</f>
        <v>*</v>
      </c>
      <c r="P14" s="11" t="str">
        <f>[10]Julho!$B$19</f>
        <v>*</v>
      </c>
      <c r="Q14" s="11" t="str">
        <f>[10]Julho!$B$20</f>
        <v>*</v>
      </c>
      <c r="R14" s="11" t="str">
        <f>[10]Julho!$B$21</f>
        <v>*</v>
      </c>
      <c r="S14" s="11" t="str">
        <f>[10]Julho!$B$22</f>
        <v>*</v>
      </c>
      <c r="T14" s="11" t="str">
        <f>[10]Julho!$B$23</f>
        <v>*</v>
      </c>
      <c r="U14" s="11" t="str">
        <f>[10]Julho!$B$24</f>
        <v>*</v>
      </c>
      <c r="V14" s="11" t="str">
        <f>[10]Julho!$B$25</f>
        <v>*</v>
      </c>
      <c r="W14" s="11" t="str">
        <f>[10]Julho!$B$26</f>
        <v>*</v>
      </c>
      <c r="X14" s="11" t="str">
        <f>[10]Julho!$B$27</f>
        <v>*</v>
      </c>
      <c r="Y14" s="11" t="str">
        <f>[10]Julho!$B$28</f>
        <v>*</v>
      </c>
      <c r="Z14" s="11" t="str">
        <f>[10]Julho!$B$29</f>
        <v>*</v>
      </c>
      <c r="AA14" s="11" t="str">
        <f>[10]Julho!$B$30</f>
        <v>*</v>
      </c>
      <c r="AB14" s="11" t="str">
        <f>[10]Julho!$B$31</f>
        <v>*</v>
      </c>
      <c r="AC14" s="11" t="str">
        <f>[10]Julho!$B$32</f>
        <v>*</v>
      </c>
      <c r="AD14" s="11" t="str">
        <f>[10]Julho!$B$33</f>
        <v>*</v>
      </c>
      <c r="AE14" s="11" t="str">
        <f>[10]Julho!$B$34</f>
        <v>*</v>
      </c>
      <c r="AF14" s="11" t="str">
        <f>[10]Julho!$B$35</f>
        <v>*</v>
      </c>
      <c r="AG14" s="138" t="s">
        <v>226</v>
      </c>
    </row>
    <row r="15" spans="1:37" x14ac:dyDescent="0.2">
      <c r="A15" s="58" t="s">
        <v>121</v>
      </c>
      <c r="B15" s="11">
        <f>[11]Julho!$B$5</f>
        <v>14.025</v>
      </c>
      <c r="C15" s="11">
        <f>[11]Julho!$B$6</f>
        <v>10.195833333333335</v>
      </c>
      <c r="D15" s="11">
        <f>[11]Julho!$B$7</f>
        <v>10.829166666666666</v>
      </c>
      <c r="E15" s="11">
        <f>[11]Julho!$B$8</f>
        <v>13.468749999999998</v>
      </c>
      <c r="F15" s="11">
        <f>[11]Julho!$B$9</f>
        <v>21.579166666666669</v>
      </c>
      <c r="G15" s="11">
        <f>[11]Julho!$B$10</f>
        <v>22.916666666666668</v>
      </c>
      <c r="H15" s="11">
        <f>[11]Julho!$B$11</f>
        <v>23.145833333333332</v>
      </c>
      <c r="I15" s="11">
        <f>[11]Julho!$B$12</f>
        <v>13.974999999999996</v>
      </c>
      <c r="J15" s="11">
        <f>[11]Julho!$B$13</f>
        <v>12.654166666666667</v>
      </c>
      <c r="K15" s="11">
        <f>[11]Julho!$B$14</f>
        <v>15.65</v>
      </c>
      <c r="L15" s="11">
        <f>[11]Julho!$B$15</f>
        <v>21.425000000000001</v>
      </c>
      <c r="M15" s="11">
        <f>[11]Julho!$B$16</f>
        <v>23.404166666666658</v>
      </c>
      <c r="N15" s="11">
        <f>[11]Julho!$B$17</f>
        <v>24.150000000000006</v>
      </c>
      <c r="O15" s="11">
        <f>[11]Julho!$B$18</f>
        <v>21.025000000000002</v>
      </c>
      <c r="P15" s="11">
        <f>[11]Julho!$B$19</f>
        <v>14.014285714285714</v>
      </c>
      <c r="Q15" s="11">
        <f>[11]Julho!$B$20</f>
        <v>21.458333333333332</v>
      </c>
      <c r="R15" s="11">
        <f>[11]Julho!$B$21</f>
        <v>23.420833333333331</v>
      </c>
      <c r="S15" s="11">
        <f>[11]Julho!$B$22</f>
        <v>23.387499999999999</v>
      </c>
      <c r="T15" s="11">
        <f>[11]Julho!$B$23</f>
        <v>22.150000000000002</v>
      </c>
      <c r="U15" s="11">
        <f>[11]Julho!$B$24</f>
        <v>22.016666666666666</v>
      </c>
      <c r="V15" s="11">
        <f>[11]Julho!$B$25</f>
        <v>22.408333333333331</v>
      </c>
      <c r="W15" s="11">
        <f>[11]Julho!$B$26</f>
        <v>22.654166666666669</v>
      </c>
      <c r="X15" s="11">
        <f>[11]Julho!$B$27</f>
        <v>22.304166666666671</v>
      </c>
      <c r="Y15" s="11">
        <f>[11]Julho!$B$28</f>
        <v>23.349999999999998</v>
      </c>
      <c r="Z15" s="11">
        <f>[11]Julho!$B$29</f>
        <v>13.087499999999999</v>
      </c>
      <c r="AA15" s="11">
        <f>[11]Julho!$B$30</f>
        <v>9.8600000000000012</v>
      </c>
      <c r="AB15" s="11" t="str">
        <f>[11]Julho!$B$31</f>
        <v>*</v>
      </c>
      <c r="AC15" s="11" t="str">
        <f>[11]Julho!$B$32</f>
        <v>*</v>
      </c>
      <c r="AD15" s="11" t="str">
        <f>[11]Julho!$B$33</f>
        <v>*</v>
      </c>
      <c r="AE15" s="11" t="str">
        <f>[11]Julho!$B$34</f>
        <v>*</v>
      </c>
      <c r="AF15" s="11" t="str">
        <f>[11]Julho!$B$35</f>
        <v>*</v>
      </c>
      <c r="AG15" s="138">
        <f>AVERAGE(B15:AF15)</f>
        <v>18.790597527472528</v>
      </c>
      <c r="AK15" t="s">
        <v>47</v>
      </c>
    </row>
    <row r="16" spans="1:37" x14ac:dyDescent="0.2">
      <c r="A16" s="58" t="s">
        <v>168</v>
      </c>
      <c r="B16" s="11" t="str">
        <f>[12]Julho!$B$5</f>
        <v>*</v>
      </c>
      <c r="C16" s="11" t="str">
        <f>[12]Julho!$B$6</f>
        <v>*</v>
      </c>
      <c r="D16" s="11" t="str">
        <f>[12]Julho!$B$7</f>
        <v>*</v>
      </c>
      <c r="E16" s="11" t="str">
        <f>[12]Julho!$B$8</f>
        <v>*</v>
      </c>
      <c r="F16" s="11" t="str">
        <f>[12]Julho!$B$9</f>
        <v>*</v>
      </c>
      <c r="G16" s="11" t="str">
        <f>[12]Julho!$B$10</f>
        <v>*</v>
      </c>
      <c r="H16" s="11" t="str">
        <f>[12]Julho!$B$11</f>
        <v>*</v>
      </c>
      <c r="I16" s="11" t="str">
        <f>[12]Julho!$B$12</f>
        <v>*</v>
      </c>
      <c r="J16" s="11" t="str">
        <f>[12]Julho!$B$13</f>
        <v>*</v>
      </c>
      <c r="K16" s="11" t="str">
        <f>[12]Julho!$B$14</f>
        <v>*</v>
      </c>
      <c r="L16" s="11" t="str">
        <f>[12]Julho!$B$15</f>
        <v>*</v>
      </c>
      <c r="M16" s="11" t="str">
        <f>[12]Julho!$B$16</f>
        <v>*</v>
      </c>
      <c r="N16" s="11" t="str">
        <f>[12]Julho!$B$17</f>
        <v>*</v>
      </c>
      <c r="O16" s="11" t="str">
        <f>[12]Julho!$B$18</f>
        <v>*</v>
      </c>
      <c r="P16" s="11" t="str">
        <f>[12]Julho!$B$19</f>
        <v>*</v>
      </c>
      <c r="Q16" s="11" t="str">
        <f>[12]Julho!$B$20</f>
        <v>*</v>
      </c>
      <c r="R16" s="11" t="str">
        <f>[12]Julho!$B$21</f>
        <v>*</v>
      </c>
      <c r="S16" s="11" t="str">
        <f>[12]Julho!$B$22</f>
        <v>*</v>
      </c>
      <c r="T16" s="11" t="str">
        <f>[12]Julho!$B$23</f>
        <v>*</v>
      </c>
      <c r="U16" s="11" t="str">
        <f>[12]Julho!$B$24</f>
        <v>*</v>
      </c>
      <c r="V16" s="11" t="str">
        <f>[12]Julho!$B$25</f>
        <v>*</v>
      </c>
      <c r="W16" s="11" t="str">
        <f>[12]Julho!$B$26</f>
        <v>*</v>
      </c>
      <c r="X16" s="11" t="str">
        <f>[12]Julho!$B$27</f>
        <v>*</v>
      </c>
      <c r="Y16" s="11" t="str">
        <f>[12]Julho!$B$28</f>
        <v>*</v>
      </c>
      <c r="Z16" s="11" t="str">
        <f>[12]Julho!$B$29</f>
        <v>*</v>
      </c>
      <c r="AA16" s="11" t="str">
        <f>[12]Julho!$B$30</f>
        <v>*</v>
      </c>
      <c r="AB16" s="11" t="str">
        <f>[12]Julho!$B$31</f>
        <v>*</v>
      </c>
      <c r="AC16" s="11" t="str">
        <f>[12]Julho!$B$32</f>
        <v>*</v>
      </c>
      <c r="AD16" s="11" t="str">
        <f>[12]Julho!$B$33</f>
        <v>*</v>
      </c>
      <c r="AE16" s="11" t="str">
        <f>[12]Julho!$B$34</f>
        <v>*</v>
      </c>
      <c r="AF16" s="11" t="str">
        <f>[12]Julho!$B$35</f>
        <v>*</v>
      </c>
      <c r="AG16" s="138" t="s">
        <v>226</v>
      </c>
      <c r="AK16" t="s">
        <v>47</v>
      </c>
    </row>
    <row r="17" spans="1:38" x14ac:dyDescent="0.2">
      <c r="A17" s="58" t="s">
        <v>2</v>
      </c>
      <c r="B17" s="11">
        <f>[13]Julho!$B$5</f>
        <v>17.849999999999998</v>
      </c>
      <c r="C17" s="11">
        <f>[13]Julho!$B$6</f>
        <v>13.974999999999996</v>
      </c>
      <c r="D17" s="11">
        <f>[13]Julho!$B$7</f>
        <v>15.820833333333335</v>
      </c>
      <c r="E17" s="11">
        <f>[13]Julho!$B$8</f>
        <v>20.195833333333333</v>
      </c>
      <c r="F17" s="11">
        <f>[13]Julho!$B$9</f>
        <v>24.55</v>
      </c>
      <c r="G17" s="11">
        <f>[13]Julho!$B$10</f>
        <v>23.962499999999995</v>
      </c>
      <c r="H17" s="11">
        <f>[13]Julho!$B$11</f>
        <v>23.849999999999998</v>
      </c>
      <c r="I17" s="11">
        <f>[13]Julho!$B$12</f>
        <v>17.762499999999999</v>
      </c>
      <c r="J17" s="11">
        <f>[13]Julho!$B$13</f>
        <v>15.762500000000001</v>
      </c>
      <c r="K17" s="11">
        <f>[13]Julho!$B$14</f>
        <v>20.520833333333332</v>
      </c>
      <c r="L17" s="11">
        <f>[13]Julho!$B$15</f>
        <v>22.850000000000009</v>
      </c>
      <c r="M17" s="11">
        <f>[13]Julho!$B$16</f>
        <v>23.3</v>
      </c>
      <c r="N17" s="11">
        <f>[13]Julho!$B$17</f>
        <v>23.662499999999998</v>
      </c>
      <c r="O17" s="11">
        <f>[13]Julho!$B$18</f>
        <v>21.745833333333334</v>
      </c>
      <c r="P17" s="11">
        <f>[13]Julho!$B$19</f>
        <v>23.520833333333332</v>
      </c>
      <c r="Q17" s="11">
        <f>[13]Julho!$B$20</f>
        <v>24.637500000000003</v>
      </c>
      <c r="R17" s="11">
        <f>[13]Julho!$B$21</f>
        <v>23.841666666666669</v>
      </c>
      <c r="S17" s="11">
        <f>[13]Julho!$B$22</f>
        <v>24.895833333333332</v>
      </c>
      <c r="T17" s="11">
        <f>[13]Julho!$B$23</f>
        <v>24.316666666666663</v>
      </c>
      <c r="U17" s="11">
        <f>[13]Julho!$B$24</f>
        <v>23.774999999999995</v>
      </c>
      <c r="V17" s="11">
        <f>[13]Julho!$B$25</f>
        <v>23.387500000000003</v>
      </c>
      <c r="W17" s="11">
        <f>[13]Julho!$B$26</f>
        <v>22.841666666666665</v>
      </c>
      <c r="X17" s="11">
        <f>[13]Julho!$B$27</f>
        <v>23.545833333333331</v>
      </c>
      <c r="Y17" s="11">
        <f>[13]Julho!$B$28</f>
        <v>24.154166666666665</v>
      </c>
      <c r="Z17" s="11">
        <f>[13]Julho!$B$29</f>
        <v>18.320833333333333</v>
      </c>
      <c r="AA17" s="11">
        <f>[13]Julho!$B$30</f>
        <v>19.483333333333338</v>
      </c>
      <c r="AB17" s="11">
        <f>[13]Julho!$B$31</f>
        <v>24.020833333333332</v>
      </c>
      <c r="AC17" s="11">
        <f>[13]Julho!$B$32</f>
        <v>23.458333333333329</v>
      </c>
      <c r="AD17" s="11">
        <f>[13]Julho!$B$33</f>
        <v>18.870833333333334</v>
      </c>
      <c r="AE17" s="11">
        <f>[13]Julho!$B$34</f>
        <v>18.641666666666666</v>
      </c>
      <c r="AF17" s="11">
        <f>[13]Julho!$B$35</f>
        <v>22.266666666666666</v>
      </c>
      <c r="AG17" s="93">
        <f t="shared" ref="AG17:AG23" si="1">AVERAGE(B17:AF17)</f>
        <v>21.60604838709677</v>
      </c>
      <c r="AI17" s="12" t="s">
        <v>47</v>
      </c>
    </row>
    <row r="18" spans="1:38" x14ac:dyDescent="0.2">
      <c r="A18" s="58" t="s">
        <v>3</v>
      </c>
      <c r="B18" s="11">
        <f>[14]Julho!$B$5</f>
        <v>19.891666666666662</v>
      </c>
      <c r="C18" s="11">
        <f>[14]Julho!$B$6</f>
        <v>16.166666666666668</v>
      </c>
      <c r="D18" s="11">
        <f>[14]Julho!$B$7</f>
        <v>17.283333333333335</v>
      </c>
      <c r="E18" s="11">
        <f>[14]Julho!$B$8</f>
        <v>20.049999999999997</v>
      </c>
      <c r="F18" s="11">
        <f>[14]Julho!$B$9</f>
        <v>22.704166666666666</v>
      </c>
      <c r="G18" s="11">
        <f>[14]Julho!$B$10</f>
        <v>23.495833333333334</v>
      </c>
      <c r="H18" s="11">
        <f>[14]Julho!$B$11</f>
        <v>22.862500000000001</v>
      </c>
      <c r="I18" s="11">
        <f>[14]Julho!$B$12</f>
        <v>21.329166666666669</v>
      </c>
      <c r="J18" s="11">
        <f>[14]Julho!$B$13</f>
        <v>18.895833333333332</v>
      </c>
      <c r="K18" s="11">
        <f>[14]Julho!$B$14</f>
        <v>19.574999999999999</v>
      </c>
      <c r="L18" s="11">
        <f>[14]Julho!$B$15</f>
        <v>22.145833333333332</v>
      </c>
      <c r="M18" s="11">
        <f>[14]Julho!$B$16</f>
        <v>22.433333333333334</v>
      </c>
      <c r="N18" s="11">
        <f>[14]Julho!$B$17</f>
        <v>24.349999999999998</v>
      </c>
      <c r="O18" s="11">
        <f>[14]Julho!$B$18</f>
        <v>23.504166666666674</v>
      </c>
      <c r="P18" s="11">
        <f>[14]Julho!$B$19</f>
        <v>24.120833333333334</v>
      </c>
      <c r="Q18" s="11">
        <f>[14]Julho!$B$20</f>
        <v>23.320833333333336</v>
      </c>
      <c r="R18" s="11">
        <f>[14]Julho!$B$21</f>
        <v>22.625</v>
      </c>
      <c r="S18" s="11">
        <f>[14]Julho!$B$22</f>
        <v>21.612500000000001</v>
      </c>
      <c r="T18" s="11">
        <f>[14]Julho!$B$23</f>
        <v>21.495833333333334</v>
      </c>
      <c r="U18" s="11">
        <f>[14]Julho!$B$24</f>
        <v>21.287500000000001</v>
      </c>
      <c r="V18" s="11">
        <f>[14]Julho!$B$25</f>
        <v>21.545833333333334</v>
      </c>
      <c r="W18" s="11">
        <f>[14]Julho!$B$26</f>
        <v>21</v>
      </c>
      <c r="X18" s="11">
        <f>[14]Julho!$B$27</f>
        <v>21.508333333333336</v>
      </c>
      <c r="Y18" s="11">
        <f>[14]Julho!$B$28</f>
        <v>21.720833333333331</v>
      </c>
      <c r="Z18" s="11">
        <f>[14]Julho!$B$29</f>
        <v>21.30833333333333</v>
      </c>
      <c r="AA18" s="11">
        <f>[14]Julho!$B$30</f>
        <v>21.216666666666665</v>
      </c>
      <c r="AB18" s="11">
        <f>[14]Julho!$B$31</f>
        <v>22.166666666666671</v>
      </c>
      <c r="AC18" s="11">
        <f>[14]Julho!$B$32</f>
        <v>22.920833333333331</v>
      </c>
      <c r="AD18" s="11">
        <f>[14]Julho!$B$33</f>
        <v>23.445833333333329</v>
      </c>
      <c r="AE18" s="11">
        <f>[14]Julho!$B$34</f>
        <v>23.679166666666664</v>
      </c>
      <c r="AF18" s="11">
        <f>[14]Julho!$B$35</f>
        <v>22.712499999999995</v>
      </c>
      <c r="AG18" s="93">
        <f>AVERAGE(B18:AF18)</f>
        <v>21.68951612903226</v>
      </c>
      <c r="AH18" s="12" t="s">
        <v>47</v>
      </c>
      <c r="AI18" s="12" t="s">
        <v>47</v>
      </c>
      <c r="AL18" t="s">
        <v>47</v>
      </c>
    </row>
    <row r="19" spans="1:38" x14ac:dyDescent="0.2">
      <c r="A19" s="58" t="s">
        <v>4</v>
      </c>
      <c r="B19" s="11" t="str">
        <f>[15]Julho!$B$5</f>
        <v>*</v>
      </c>
      <c r="C19" s="11" t="str">
        <f>[15]Julho!$B$6</f>
        <v>*</v>
      </c>
      <c r="D19" s="11" t="str">
        <f>[15]Julho!$B$7</f>
        <v>*</v>
      </c>
      <c r="E19" s="11" t="str">
        <f>[15]Julho!$B$8</f>
        <v>*</v>
      </c>
      <c r="F19" s="11" t="str">
        <f>[15]Julho!$B$9</f>
        <v>*</v>
      </c>
      <c r="G19" s="11" t="str">
        <f>[15]Julho!$B$10</f>
        <v>*</v>
      </c>
      <c r="H19" s="11" t="str">
        <f>[15]Julho!$B$11</f>
        <v>*</v>
      </c>
      <c r="I19" s="11" t="str">
        <f>[15]Julho!$B$12</f>
        <v>*</v>
      </c>
      <c r="J19" s="11" t="str">
        <f>[15]Julho!$B$13</f>
        <v>*</v>
      </c>
      <c r="K19" s="11" t="str">
        <f>[15]Julho!$B$14</f>
        <v>*</v>
      </c>
      <c r="L19" s="11" t="str">
        <f>[15]Julho!$B$15</f>
        <v>*</v>
      </c>
      <c r="M19" s="11" t="str">
        <f>[15]Julho!$B$16</f>
        <v>*</v>
      </c>
      <c r="N19" s="11" t="str">
        <f>[15]Julho!$B$17</f>
        <v>*</v>
      </c>
      <c r="O19" s="11" t="str">
        <f>[15]Julho!$B$18</f>
        <v>*</v>
      </c>
      <c r="P19" s="11" t="str">
        <f>[15]Julho!$B$19</f>
        <v>*</v>
      </c>
      <c r="Q19" s="11" t="str">
        <f>[15]Julho!$B$20</f>
        <v>*</v>
      </c>
      <c r="R19" s="11" t="str">
        <f>[15]Julho!$B$21</f>
        <v>*</v>
      </c>
      <c r="S19" s="11" t="str">
        <f>[15]Julho!$B$22</f>
        <v>*</v>
      </c>
      <c r="T19" s="11" t="str">
        <f>[15]Julho!$B$23</f>
        <v>*</v>
      </c>
      <c r="U19" s="11" t="str">
        <f>[15]Julho!$B$24</f>
        <v>*</v>
      </c>
      <c r="V19" s="11" t="str">
        <f>[15]Julho!$B$25</f>
        <v>*</v>
      </c>
      <c r="W19" s="11" t="str">
        <f>[15]Julho!$B$26</f>
        <v>*</v>
      </c>
      <c r="X19" s="11" t="str">
        <f>[15]Julho!$B$27</f>
        <v>*</v>
      </c>
      <c r="Y19" s="11" t="str">
        <f>[15]Julho!$B$28</f>
        <v>*</v>
      </c>
      <c r="Z19" s="11" t="str">
        <f>[15]Julho!$B$29</f>
        <v>*</v>
      </c>
      <c r="AA19" s="11" t="str">
        <f>[15]Julho!$B$30</f>
        <v>*</v>
      </c>
      <c r="AB19" s="11" t="str">
        <f>[15]Julho!$B$31</f>
        <v>*</v>
      </c>
      <c r="AC19" s="11" t="str">
        <f>[15]Julho!$B$32</f>
        <v>*</v>
      </c>
      <c r="AD19" s="11" t="str">
        <f>[15]Julho!$B$33</f>
        <v>*</v>
      </c>
      <c r="AE19" s="11" t="str">
        <f>[15]Julho!$B$34</f>
        <v>*</v>
      </c>
      <c r="AF19" s="11" t="str">
        <f>[15]Julho!$B$35</f>
        <v>*</v>
      </c>
      <c r="AG19" s="93" t="s">
        <v>226</v>
      </c>
      <c r="AH19" t="s">
        <v>47</v>
      </c>
      <c r="AI19" s="12" t="s">
        <v>47</v>
      </c>
      <c r="AK19" t="s">
        <v>47</v>
      </c>
    </row>
    <row r="20" spans="1:38" x14ac:dyDescent="0.2">
      <c r="A20" s="58" t="s">
        <v>5</v>
      </c>
      <c r="B20" s="11">
        <f>[16]Julho!$B$5</f>
        <v>22.579166666666666</v>
      </c>
      <c r="C20" s="11">
        <f>[16]Julho!$B$6</f>
        <v>19.895833333333336</v>
      </c>
      <c r="D20" s="11">
        <f>[16]Julho!$B$7</f>
        <v>19.604166666666668</v>
      </c>
      <c r="E20" s="11">
        <f>[16]Julho!$B$8</f>
        <v>23.666666666666668</v>
      </c>
      <c r="F20" s="11">
        <f>[16]Julho!$B$9</f>
        <v>27.016666666666669</v>
      </c>
      <c r="G20" s="11">
        <f>[16]Julho!$B$10</f>
        <v>27.283333333333331</v>
      </c>
      <c r="H20" s="11">
        <f>[16]Julho!$B$11</f>
        <v>24.779166666666669</v>
      </c>
      <c r="I20" s="11">
        <f>[16]Julho!$B$12</f>
        <v>16.270833333333332</v>
      </c>
      <c r="J20" s="11">
        <f>[16]Julho!$B$13</f>
        <v>16.087500000000002</v>
      </c>
      <c r="K20" s="11">
        <f>[16]Julho!$B$14</f>
        <v>20.6</v>
      </c>
      <c r="L20" s="11">
        <f>[16]Julho!$B$15</f>
        <v>25.970833333333331</v>
      </c>
      <c r="M20" s="11">
        <f>[16]Julho!$B$16</f>
        <v>26.841666666666665</v>
      </c>
      <c r="N20" s="11">
        <f>[16]Julho!$B$17</f>
        <v>28.083333333333332</v>
      </c>
      <c r="O20" s="11">
        <f>[16]Julho!$B$18</f>
        <v>26.945833333333336</v>
      </c>
      <c r="P20" s="11">
        <f>[16]Julho!$B$19</f>
        <v>25.066666666666666</v>
      </c>
      <c r="Q20" s="11">
        <f>[16]Julho!$B$20</f>
        <v>27.545833333333338</v>
      </c>
      <c r="R20" s="11">
        <f>[16]Julho!$B$21</f>
        <v>28.216666666666669</v>
      </c>
      <c r="S20" s="11">
        <f>[16]Julho!$B$22</f>
        <v>28.150000000000006</v>
      </c>
      <c r="T20" s="11">
        <f>[16]Julho!$B$23</f>
        <v>28.170833333333338</v>
      </c>
      <c r="U20" s="11">
        <f>[16]Julho!$B$24</f>
        <v>27.674999999999997</v>
      </c>
      <c r="V20" s="11">
        <f>[16]Julho!$B$25</f>
        <v>27.358333333333334</v>
      </c>
      <c r="W20" s="11">
        <f>[16]Julho!$B$26</f>
        <v>27.358333333333338</v>
      </c>
      <c r="X20" s="11">
        <f>[16]Julho!$B$27</f>
        <v>27.82083333333334</v>
      </c>
      <c r="Y20" s="11">
        <f>[16]Julho!$B$28</f>
        <v>26.233333333333334</v>
      </c>
      <c r="Z20" s="11">
        <f>[16]Julho!$B$29</f>
        <v>17.237500000000001</v>
      </c>
      <c r="AA20" s="11">
        <f>[16]Julho!$B$30</f>
        <v>18.741666666666667</v>
      </c>
      <c r="AB20" s="11">
        <f>[16]Julho!$B$31</f>
        <v>24.041666666666671</v>
      </c>
      <c r="AC20" s="11">
        <f>[16]Julho!$B$32</f>
        <v>26.891666666666669</v>
      </c>
      <c r="AD20" s="11">
        <f>[16]Julho!$B$33</f>
        <v>19.133333333333333</v>
      </c>
      <c r="AE20" s="11">
        <f>[16]Julho!$B$34</f>
        <v>19.837500000000002</v>
      </c>
      <c r="AF20" s="11">
        <f>[16]Julho!$B$35</f>
        <v>22.712500000000002</v>
      </c>
      <c r="AG20" s="93">
        <f t="shared" si="1"/>
        <v>24.123118279569887</v>
      </c>
      <c r="AH20" s="12" t="s">
        <v>47</v>
      </c>
      <c r="AI20" s="12" t="s">
        <v>47</v>
      </c>
    </row>
    <row r="21" spans="1:38" x14ac:dyDescent="0.2">
      <c r="A21" s="58" t="s">
        <v>43</v>
      </c>
      <c r="B21" s="11">
        <f>[17]Julho!$B$5</f>
        <v>19.18333333333333</v>
      </c>
      <c r="C21" s="11">
        <f>[17]Julho!$B$6</f>
        <v>16.645833333333336</v>
      </c>
      <c r="D21" s="11">
        <f>[17]Julho!$B$7</f>
        <v>17.675000000000001</v>
      </c>
      <c r="E21" s="11">
        <f>[17]Julho!$B$8</f>
        <v>20.991666666666671</v>
      </c>
      <c r="F21" s="11">
        <f>[17]Julho!$B$9</f>
        <v>22.75</v>
      </c>
      <c r="G21" s="11">
        <f>[17]Julho!$B$10</f>
        <v>23.645833333333329</v>
      </c>
      <c r="H21" s="11">
        <f>[17]Julho!$B$11</f>
        <v>23.233333333333338</v>
      </c>
      <c r="I21" s="11">
        <f>[17]Julho!$B$12</f>
        <v>22.629166666666663</v>
      </c>
      <c r="J21" s="11">
        <f>[17]Julho!$B$13</f>
        <v>18.795833333333331</v>
      </c>
      <c r="K21" s="11">
        <f>[17]Julho!$B$14</f>
        <v>21.112499999999994</v>
      </c>
      <c r="L21" s="11">
        <f>[17]Julho!$B$15</f>
        <v>21.629166666666663</v>
      </c>
      <c r="M21" s="11">
        <f>[17]Julho!$B$16</f>
        <v>23.112499999999997</v>
      </c>
      <c r="N21" s="11">
        <f>[17]Julho!$B$17</f>
        <v>23.195833333333336</v>
      </c>
      <c r="O21" s="11">
        <f>[17]Julho!$B$18</f>
        <v>23.608333333333331</v>
      </c>
      <c r="P21" s="11">
        <f>[17]Julho!$B$19</f>
        <v>23.395833333333332</v>
      </c>
      <c r="Q21" s="11">
        <f>[17]Julho!$B$20</f>
        <v>23.104166666666668</v>
      </c>
      <c r="R21" s="11">
        <f>[17]Julho!$B$21</f>
        <v>22.108333333333338</v>
      </c>
      <c r="S21" s="11">
        <f>[17]Julho!$B$22</f>
        <v>21.875000000000004</v>
      </c>
      <c r="T21" s="11">
        <f>[17]Julho!$B$23</f>
        <v>20.908333333333335</v>
      </c>
      <c r="U21" s="11">
        <f>[17]Julho!$B$24</f>
        <v>20.762499999999999</v>
      </c>
      <c r="V21" s="11">
        <f>[17]Julho!$B$25</f>
        <v>21.150000000000002</v>
      </c>
      <c r="W21" s="11">
        <f>[17]Julho!$B$26</f>
        <v>21.754166666666663</v>
      </c>
      <c r="X21" s="11">
        <f>[17]Julho!$B$27</f>
        <v>22.045833333333331</v>
      </c>
      <c r="Y21" s="11">
        <f>[17]Julho!$B$28</f>
        <v>21.908333333333331</v>
      </c>
      <c r="Z21" s="11">
        <f>[17]Julho!$B$29</f>
        <v>22.083333333333332</v>
      </c>
      <c r="AA21" s="11">
        <f>[17]Julho!$B$30</f>
        <v>20.612500000000001</v>
      </c>
      <c r="AB21" s="11">
        <f>[17]Julho!$B$31</f>
        <v>22.104166666666668</v>
      </c>
      <c r="AC21" s="11">
        <f>[17]Julho!$B$32</f>
        <v>22.845833333333328</v>
      </c>
      <c r="AD21" s="11">
        <f>[17]Julho!$B$33</f>
        <v>22.716666666666669</v>
      </c>
      <c r="AE21" s="11">
        <f>[17]Julho!$B$34</f>
        <v>21.754166666666663</v>
      </c>
      <c r="AF21" s="11">
        <f>[17]Julho!$B$35</f>
        <v>22.833333333333332</v>
      </c>
      <c r="AG21" s="93">
        <f>AVERAGE(B21:AF21)</f>
        <v>21.682930107526879</v>
      </c>
      <c r="AI21" s="12" t="s">
        <v>47</v>
      </c>
      <c r="AJ21" t="s">
        <v>47</v>
      </c>
      <c r="AK21" t="s">
        <v>47</v>
      </c>
    </row>
    <row r="22" spans="1:38" x14ac:dyDescent="0.2">
      <c r="A22" s="58" t="s">
        <v>6</v>
      </c>
      <c r="B22" s="11">
        <f>[18]Julho!$B$5</f>
        <v>21.512499999999999</v>
      </c>
      <c r="C22" s="11">
        <f>[18]Julho!$B$6</f>
        <v>17.425000000000001</v>
      </c>
      <c r="D22" s="11">
        <f>[18]Julho!$B$7</f>
        <v>18.770833333333332</v>
      </c>
      <c r="E22" s="11">
        <f>[18]Julho!$B$8</f>
        <v>21.104166666666664</v>
      </c>
      <c r="F22" s="11">
        <f>[18]Julho!$B$9</f>
        <v>22.587499999999995</v>
      </c>
      <c r="G22" s="11">
        <f>[18]Julho!$B$10</f>
        <v>23.545833333333331</v>
      </c>
      <c r="H22" s="11">
        <f>[18]Julho!$B$11</f>
        <v>23.029166666666665</v>
      </c>
      <c r="I22" s="11">
        <f>[18]Julho!$B$12</f>
        <v>19.7</v>
      </c>
      <c r="J22" s="11">
        <f>[18]Julho!$B$13</f>
        <v>19.120833333333334</v>
      </c>
      <c r="K22" s="11">
        <f>[18]Julho!$B$14</f>
        <v>21.987500000000001</v>
      </c>
      <c r="L22" s="11">
        <f>[18]Julho!$B$15</f>
        <v>22.379166666666666</v>
      </c>
      <c r="M22" s="11">
        <f>[18]Julho!$B$16</f>
        <v>21.862500000000001</v>
      </c>
      <c r="N22" s="11">
        <f>[18]Julho!$B$17</f>
        <v>23.274999999999995</v>
      </c>
      <c r="O22" s="11">
        <f>[18]Julho!$B$18</f>
        <v>24.154166666666672</v>
      </c>
      <c r="P22" s="11">
        <f>[18]Julho!$B$19</f>
        <v>25.237499999999997</v>
      </c>
      <c r="Q22" s="11">
        <f>[18]Julho!$B$20</f>
        <v>24.329166666666666</v>
      </c>
      <c r="R22" s="11">
        <f>[18]Julho!$B$21</f>
        <v>22.304166666666674</v>
      </c>
      <c r="S22" s="11">
        <f>[18]Julho!$B$22</f>
        <v>22.137499999999999</v>
      </c>
      <c r="T22" s="11">
        <f>[18]Julho!$B$23</f>
        <v>22.116666666666664</v>
      </c>
      <c r="U22" s="11">
        <f>[18]Julho!$B$24</f>
        <v>21.916666666666671</v>
      </c>
      <c r="V22" s="11">
        <f>[18]Julho!$B$25</f>
        <v>21.700000000000003</v>
      </c>
      <c r="W22" s="11">
        <f>[18]Julho!$B$26</f>
        <v>21.420833333333334</v>
      </c>
      <c r="X22" s="11">
        <f>[18]Julho!$B$27</f>
        <v>21.629166666666666</v>
      </c>
      <c r="Y22" s="11">
        <f>[18]Julho!$B$28</f>
        <v>22.183333333333337</v>
      </c>
      <c r="Z22" s="11">
        <f>[18]Julho!$B$29</f>
        <v>21.487500000000001</v>
      </c>
      <c r="AA22" s="11">
        <f>[18]Julho!$B$30</f>
        <v>21.829166666666669</v>
      </c>
      <c r="AB22" s="11">
        <f>[18]Julho!$B$31</f>
        <v>22.891666666666666</v>
      </c>
      <c r="AC22" s="11">
        <f>[18]Julho!$B$32</f>
        <v>22.750000000000004</v>
      </c>
      <c r="AD22" s="11">
        <f>[18]Julho!$B$33</f>
        <v>21.766666666666669</v>
      </c>
      <c r="AE22" s="11">
        <f>[18]Julho!$B$34</f>
        <v>21.770833333333332</v>
      </c>
      <c r="AF22" s="11">
        <f>[18]Julho!$B$35</f>
        <v>24.025000000000002</v>
      </c>
      <c r="AG22" s="93">
        <f t="shared" si="1"/>
        <v>21.998387096774195</v>
      </c>
      <c r="AH22" t="s">
        <v>47</v>
      </c>
      <c r="AK22" t="s">
        <v>47</v>
      </c>
    </row>
    <row r="23" spans="1:38" x14ac:dyDescent="0.2">
      <c r="A23" s="58" t="s">
        <v>7</v>
      </c>
      <c r="B23" s="11" t="str">
        <f>[19]Julho!$B$5</f>
        <v>*</v>
      </c>
      <c r="C23" s="11" t="str">
        <f>[19]Julho!$B$6</f>
        <v>*</v>
      </c>
      <c r="D23" s="11" t="str">
        <f>[19]Julho!$B$7</f>
        <v>*</v>
      </c>
      <c r="E23" s="11" t="str">
        <f>[19]Julho!$B$8</f>
        <v>*</v>
      </c>
      <c r="F23" s="11" t="str">
        <f>[19]Julho!$B$9</f>
        <v>*</v>
      </c>
      <c r="G23" s="11" t="str">
        <f>[19]Julho!$B$10</f>
        <v>*</v>
      </c>
      <c r="H23" s="11" t="str">
        <f>[19]Julho!$B$11</f>
        <v>*</v>
      </c>
      <c r="I23" s="11" t="str">
        <f>[19]Julho!$B$12</f>
        <v>*</v>
      </c>
      <c r="J23" s="11" t="str">
        <f>[19]Julho!$B$13</f>
        <v>*</v>
      </c>
      <c r="K23" s="11" t="str">
        <f>[19]Julho!$B$14</f>
        <v>*</v>
      </c>
      <c r="L23" s="11" t="str">
        <f>[19]Julho!$B$15</f>
        <v>*</v>
      </c>
      <c r="M23" s="11" t="str">
        <f>[19]Julho!$B$16</f>
        <v>*</v>
      </c>
      <c r="N23" s="11" t="str">
        <f>[19]Julho!$B$17</f>
        <v>*</v>
      </c>
      <c r="O23" s="11" t="str">
        <f>[19]Julho!$B$18</f>
        <v>*</v>
      </c>
      <c r="P23" s="11" t="str">
        <f>[19]Julho!$B$19</f>
        <v>*</v>
      </c>
      <c r="Q23" s="11" t="str">
        <f>[19]Julho!$B$20</f>
        <v>*</v>
      </c>
      <c r="R23" s="11" t="str">
        <f>[19]Julho!$B$21</f>
        <v>*</v>
      </c>
      <c r="S23" s="11" t="str">
        <f>[19]Julho!$B$22</f>
        <v>*</v>
      </c>
      <c r="T23" s="11">
        <f>[19]Julho!$B$23</f>
        <v>28.46</v>
      </c>
      <c r="U23" s="11" t="str">
        <f>[19]Julho!$B$24</f>
        <v>*</v>
      </c>
      <c r="V23" s="11" t="str">
        <f>[19]Julho!$B$25</f>
        <v>*</v>
      </c>
      <c r="W23" s="11" t="str">
        <f>[19]Julho!$B$26</f>
        <v>*</v>
      </c>
      <c r="X23" s="11" t="str">
        <f>[19]Julho!$B$27</f>
        <v>*</v>
      </c>
      <c r="Y23" s="11" t="str">
        <f>[19]Julho!$B$28</f>
        <v>*</v>
      </c>
      <c r="Z23" s="11" t="str">
        <f>[19]Julho!$B$29</f>
        <v>*</v>
      </c>
      <c r="AA23" s="11" t="str">
        <f>[19]Julho!$B$30</f>
        <v>*</v>
      </c>
      <c r="AB23" s="11" t="str">
        <f>[19]Julho!$B$31</f>
        <v>*</v>
      </c>
      <c r="AC23" s="11" t="str">
        <f>[19]Julho!$B$32</f>
        <v>*</v>
      </c>
      <c r="AD23" s="11" t="str">
        <f>[19]Julho!$B$33</f>
        <v>*</v>
      </c>
      <c r="AE23" s="11" t="str">
        <f>[19]Julho!$B$34</f>
        <v>*</v>
      </c>
      <c r="AF23" s="11" t="str">
        <f>[19]Julho!$B$35</f>
        <v>*</v>
      </c>
      <c r="AG23" s="93">
        <f t="shared" si="1"/>
        <v>28.46</v>
      </c>
      <c r="AI23" t="s">
        <v>47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[20]Julho!$B$5</f>
        <v>*</v>
      </c>
      <c r="C24" s="11" t="str">
        <f>[20]Julho!$B$6</f>
        <v>*</v>
      </c>
      <c r="D24" s="11" t="str">
        <f>[20]Julho!$B$7</f>
        <v>*</v>
      </c>
      <c r="E24" s="11" t="str">
        <f>[20]Julho!$B$8</f>
        <v>*</v>
      </c>
      <c r="F24" s="11" t="str">
        <f>[20]Julho!$B$9</f>
        <v>*</v>
      </c>
      <c r="G24" s="11" t="str">
        <f>[20]Julho!$B$10</f>
        <v>*</v>
      </c>
      <c r="H24" s="11" t="str">
        <f>[20]Julho!$B$11</f>
        <v>*</v>
      </c>
      <c r="I24" s="11" t="str">
        <f>[20]Julho!$B$12</f>
        <v>*</v>
      </c>
      <c r="J24" s="11" t="str">
        <f>[20]Julho!$B$13</f>
        <v>*</v>
      </c>
      <c r="K24" s="11" t="str">
        <f>[20]Julho!$B$14</f>
        <v>*</v>
      </c>
      <c r="L24" s="11" t="str">
        <f>[20]Julho!$B$15</f>
        <v>*</v>
      </c>
      <c r="M24" s="11" t="str">
        <f>[20]Julho!$B$16</f>
        <v>*</v>
      </c>
      <c r="N24" s="11" t="str">
        <f>[20]Julho!$B$17</f>
        <v>*</v>
      </c>
      <c r="O24" s="11" t="str">
        <f>[20]Julho!$B$18</f>
        <v>*</v>
      </c>
      <c r="P24" s="11" t="str">
        <f>[20]Julho!$B$19</f>
        <v>*</v>
      </c>
      <c r="Q24" s="11" t="str">
        <f>[20]Julho!$B$20</f>
        <v>*</v>
      </c>
      <c r="R24" s="11" t="str">
        <f>[20]Julho!$B$21</f>
        <v>*</v>
      </c>
      <c r="S24" s="11" t="str">
        <f>[20]Julho!$B$22</f>
        <v>*</v>
      </c>
      <c r="T24" s="11" t="str">
        <f>[20]Julho!$B$23</f>
        <v>*</v>
      </c>
      <c r="U24" s="11" t="str">
        <f>[20]Julho!$B$24</f>
        <v>*</v>
      </c>
      <c r="V24" s="11" t="str">
        <f>[20]Julho!$B$25</f>
        <v>*</v>
      </c>
      <c r="W24" s="11" t="str">
        <f>[20]Julho!$B$26</f>
        <v>*</v>
      </c>
      <c r="X24" s="11" t="str">
        <f>[20]Julho!$B$27</f>
        <v>*</v>
      </c>
      <c r="Y24" s="11" t="str">
        <f>[20]Julho!$B$28</f>
        <v>*</v>
      </c>
      <c r="Z24" s="11" t="str">
        <f>[20]Julho!$B$29</f>
        <v>*</v>
      </c>
      <c r="AA24" s="11" t="str">
        <f>[20]Julho!$B$30</f>
        <v>*</v>
      </c>
      <c r="AB24" s="11" t="str">
        <f>[20]Julho!$B$31</f>
        <v>*</v>
      </c>
      <c r="AC24" s="11" t="str">
        <f>[20]Julho!$B$32</f>
        <v>*</v>
      </c>
      <c r="AD24" s="11" t="str">
        <f>[20]Julho!$B$33</f>
        <v>*</v>
      </c>
      <c r="AE24" s="11" t="str">
        <f>[20]Julho!$B$34</f>
        <v>*</v>
      </c>
      <c r="AF24" s="11" t="str">
        <f>[20]Julho!$B$35</f>
        <v>*</v>
      </c>
      <c r="AG24" s="138" t="s">
        <v>226</v>
      </c>
      <c r="AI24" s="12" t="s">
        <v>47</v>
      </c>
      <c r="AJ24" t="s">
        <v>47</v>
      </c>
      <c r="AK24" t="s">
        <v>47</v>
      </c>
    </row>
    <row r="25" spans="1:38" x14ac:dyDescent="0.2">
      <c r="A25" s="58" t="s">
        <v>170</v>
      </c>
      <c r="B25" s="11">
        <f>[21]Julho!$B$5</f>
        <v>13.266666666666667</v>
      </c>
      <c r="C25" s="11">
        <f>[21]Julho!$B$6</f>
        <v>9.7374999999999989</v>
      </c>
      <c r="D25" s="11">
        <f>[21]Julho!$B$7</f>
        <v>11.145833333333334</v>
      </c>
      <c r="E25" s="11">
        <f>[21]Julho!$B$8</f>
        <v>16.162500000000001</v>
      </c>
      <c r="F25" s="11">
        <f>[21]Julho!$B$9</f>
        <v>21.004166666666666</v>
      </c>
      <c r="G25" s="11">
        <f>[21]Julho!$B$10</f>
        <v>22.341666666666669</v>
      </c>
      <c r="H25" s="11">
        <f>[21]Julho!$B$11</f>
        <v>22.191666666666663</v>
      </c>
      <c r="I25" s="11">
        <f>[21]Julho!$B$12</f>
        <v>13.4</v>
      </c>
      <c r="J25" s="11">
        <f>[21]Julho!$B$13</f>
        <v>13.058333333333332</v>
      </c>
      <c r="K25" s="11">
        <f>[21]Julho!$B$14</f>
        <v>14.679166666666662</v>
      </c>
      <c r="L25" s="11">
        <f>[21]Julho!$B$15</f>
        <v>21.5</v>
      </c>
      <c r="M25" s="11">
        <f>[21]Julho!$B$16</f>
        <v>23.983333333333338</v>
      </c>
      <c r="N25" s="11">
        <f>[21]Julho!$B$17</f>
        <v>23.633333333333336</v>
      </c>
      <c r="O25" s="11">
        <f>[21]Julho!$B$18</f>
        <v>20.291666666666668</v>
      </c>
      <c r="P25" s="11">
        <f>[21]Julho!$B$19</f>
        <v>17.991666666666667</v>
      </c>
      <c r="Q25" s="11">
        <f>[21]Julho!$B$20</f>
        <v>21.279166666666672</v>
      </c>
      <c r="R25" s="11">
        <f>[21]Julho!$B$21</f>
        <v>21.841666666666665</v>
      </c>
      <c r="S25" s="11">
        <f>[21]Julho!$B$22</f>
        <v>22.954166666666666</v>
      </c>
      <c r="T25" s="11">
        <f>[21]Julho!$B$23</f>
        <v>21.979166666666668</v>
      </c>
      <c r="U25" s="11">
        <f>[21]Julho!$B$24</f>
        <v>21.679166666666664</v>
      </c>
      <c r="V25" s="11">
        <f>[21]Julho!$B$25</f>
        <v>21.920833333333331</v>
      </c>
      <c r="W25" s="11">
        <f>[21]Julho!$B$26</f>
        <v>21.691666666666666</v>
      </c>
      <c r="X25" s="11">
        <f>[21]Julho!$B$27</f>
        <v>21.458333333333332</v>
      </c>
      <c r="Y25" s="11">
        <f>[21]Julho!$B$28</f>
        <v>22.095833333333331</v>
      </c>
      <c r="Z25" s="11">
        <f>[21]Julho!$B$29</f>
        <v>13.062499999999998</v>
      </c>
      <c r="AA25" s="11">
        <f>[21]Julho!$B$30</f>
        <v>12.870833333333335</v>
      </c>
      <c r="AB25" s="11">
        <f>[21]Julho!$B$31</f>
        <v>19.970833333333335</v>
      </c>
      <c r="AC25" s="11">
        <f>[21]Julho!$B$32</f>
        <v>19.779166666666669</v>
      </c>
      <c r="AD25" s="11">
        <f>[21]Julho!$B$33</f>
        <v>12.770833333333334</v>
      </c>
      <c r="AE25" s="11">
        <f>[21]Julho!$B$34</f>
        <v>13.016666666666666</v>
      </c>
      <c r="AF25" s="11">
        <f>[21]Julho!$B$35</f>
        <v>19.033333333333335</v>
      </c>
      <c r="AG25" s="138">
        <f t="shared" ref="AG25:AG31" si="2">AVERAGE(B25:AF25)</f>
        <v>18.444892473118284</v>
      </c>
      <c r="AH25" s="12" t="s">
        <v>47</v>
      </c>
      <c r="AI25" s="12" t="s">
        <v>47</v>
      </c>
      <c r="AJ25" t="s">
        <v>47</v>
      </c>
    </row>
    <row r="26" spans="1:38" x14ac:dyDescent="0.2">
      <c r="A26" s="58" t="s">
        <v>171</v>
      </c>
      <c r="B26" s="11">
        <f>[22]Julho!$B$5</f>
        <v>16.366666666666664</v>
      </c>
      <c r="C26" s="11">
        <f>[22]Julho!$B$6</f>
        <v>12.470833333333333</v>
      </c>
      <c r="D26" s="11">
        <f>[22]Julho!$B$7</f>
        <v>13.304166666666667</v>
      </c>
      <c r="E26" s="11">
        <f>[22]Julho!$B$8</f>
        <v>17.112500000000001</v>
      </c>
      <c r="F26" s="11">
        <f>[22]Julho!$B$9</f>
        <v>21.087499999999999</v>
      </c>
      <c r="G26" s="11">
        <f>[22]Julho!$B$10</f>
        <v>23.208333333333332</v>
      </c>
      <c r="H26" s="11">
        <f>[22]Julho!$B$11</f>
        <v>23.420833333333338</v>
      </c>
      <c r="I26" s="11">
        <f>[22]Julho!$B$12</f>
        <v>16.641666666666669</v>
      </c>
      <c r="J26" s="11">
        <f>[22]Julho!$B$13</f>
        <v>13.141666666666667</v>
      </c>
      <c r="K26" s="11">
        <f>[22]Julho!$B$14</f>
        <v>16.108333333333334</v>
      </c>
      <c r="L26" s="11">
        <f>[22]Julho!$B$15</f>
        <v>22.016666666666669</v>
      </c>
      <c r="M26" s="11">
        <f>[22]Julho!$B$16</f>
        <v>22.283333333333335</v>
      </c>
      <c r="N26" s="11">
        <f>[22]Julho!$B$17</f>
        <v>23.258333333333329</v>
      </c>
      <c r="O26" s="11">
        <f>[22]Julho!$B$18</f>
        <v>22.429166666666671</v>
      </c>
      <c r="P26" s="11">
        <f>[22]Julho!$B$19</f>
        <v>21.287500000000001</v>
      </c>
      <c r="Q26" s="11">
        <f>[22]Julho!$B$20</f>
        <v>22.383333333333336</v>
      </c>
      <c r="R26" s="11">
        <f>[22]Julho!$B$21</f>
        <v>23.662499999999998</v>
      </c>
      <c r="S26" s="11">
        <f>[22]Julho!$B$22</f>
        <v>22.799999999999997</v>
      </c>
      <c r="T26" s="11">
        <f>[22]Julho!$B$23</f>
        <v>22.470833333333335</v>
      </c>
      <c r="U26" s="11">
        <f>[22]Julho!$B$24</f>
        <v>22.008333333333336</v>
      </c>
      <c r="V26" s="11">
        <f>[22]Julho!$B$25</f>
        <v>21.970833333333335</v>
      </c>
      <c r="W26" s="11">
        <f>[22]Julho!$B$26</f>
        <v>22.483333333333338</v>
      </c>
      <c r="X26" s="11">
        <f>[22]Julho!$B$27</f>
        <v>22.416666666666668</v>
      </c>
      <c r="Y26" s="11">
        <f>[22]Julho!$B$28</f>
        <v>23.316666666666663</v>
      </c>
      <c r="Z26" s="11">
        <f>[22]Julho!$B$29</f>
        <v>14.516666666666667</v>
      </c>
      <c r="AA26" s="11">
        <f>[22]Julho!$B$30</f>
        <v>16.554166666666671</v>
      </c>
      <c r="AB26" s="11">
        <f>[22]Julho!$B$31</f>
        <v>22.037499999999998</v>
      </c>
      <c r="AC26" s="11">
        <f>[22]Julho!$B$32</f>
        <v>21.637499999999999</v>
      </c>
      <c r="AD26" s="11">
        <f>[22]Julho!$B$33</f>
        <v>14.137499999999998</v>
      </c>
      <c r="AE26" s="11">
        <f>[22]Julho!$B$34</f>
        <v>16.241666666666667</v>
      </c>
      <c r="AF26" s="11">
        <f>[22]Julho!$B$35</f>
        <v>20.833333333333332</v>
      </c>
      <c r="AG26" s="138">
        <f t="shared" si="2"/>
        <v>19.793817204301082</v>
      </c>
      <c r="AI26" s="12" t="s">
        <v>47</v>
      </c>
      <c r="AJ26" t="s">
        <v>47</v>
      </c>
      <c r="AK26" t="s">
        <v>47</v>
      </c>
    </row>
    <row r="27" spans="1:38" x14ac:dyDescent="0.2">
      <c r="A27" s="58" t="s">
        <v>8</v>
      </c>
      <c r="B27" s="11">
        <f>[23]Julho!$B$5</f>
        <v>13.420833333333334</v>
      </c>
      <c r="C27" s="11">
        <f>[23]Julho!$B$6</f>
        <v>10.969565217391304</v>
      </c>
      <c r="D27" s="11">
        <f>[23]Julho!$B$7</f>
        <v>12.034782608695652</v>
      </c>
      <c r="E27" s="11">
        <f>[23]Julho!$B$8</f>
        <v>15.558333333333332</v>
      </c>
      <c r="F27" s="11">
        <f>[23]Julho!$B$9</f>
        <v>19.770833333333332</v>
      </c>
      <c r="G27" s="11">
        <f>[23]Julho!$B$10</f>
        <v>21.537500000000005</v>
      </c>
      <c r="H27" s="11">
        <f>[23]Julho!$B$11</f>
        <v>22.366666666666664</v>
      </c>
      <c r="I27" s="11">
        <f>[23]Julho!$B$12</f>
        <v>14.391666666666664</v>
      </c>
      <c r="J27" s="11">
        <f>[23]Julho!$B$13</f>
        <v>13.287500000000003</v>
      </c>
      <c r="K27" s="11">
        <f>[23]Julho!$B$14</f>
        <v>14.691666666666665</v>
      </c>
      <c r="L27" s="11">
        <f>[23]Julho!$B$15</f>
        <v>21.604166666666668</v>
      </c>
      <c r="M27" s="11">
        <f>[23]Julho!$B$16</f>
        <v>23.5625</v>
      </c>
      <c r="N27" s="11">
        <f>[23]Julho!$B$17</f>
        <v>22.970833333333331</v>
      </c>
      <c r="O27" s="11">
        <f>[23]Julho!$B$18</f>
        <v>20.583333333333332</v>
      </c>
      <c r="P27" s="11">
        <f>[23]Julho!$B$19</f>
        <v>18.474999999999998</v>
      </c>
      <c r="Q27" s="11">
        <f>[23]Julho!$B$20</f>
        <v>19.879166666666666</v>
      </c>
      <c r="R27" s="11">
        <f>[23]Julho!$B$21</f>
        <v>21.804166666666671</v>
      </c>
      <c r="S27" s="11">
        <f>[23]Julho!$B$22</f>
        <v>22.3</v>
      </c>
      <c r="T27" s="11">
        <f>[23]Julho!$B$23</f>
        <v>21.662499999999998</v>
      </c>
      <c r="U27" s="11">
        <f>[23]Julho!$B$24</f>
        <v>21.125000000000004</v>
      </c>
      <c r="V27" s="11">
        <f>[23]Julho!$B$25</f>
        <v>21.633333333333336</v>
      </c>
      <c r="W27" s="11">
        <f>[23]Julho!$B$26</f>
        <v>22.325000000000003</v>
      </c>
      <c r="X27" s="11">
        <f>[23]Julho!$B$27</f>
        <v>22.045833333333334</v>
      </c>
      <c r="Y27" s="11">
        <f>[23]Julho!$B$28</f>
        <v>22.674999999999997</v>
      </c>
      <c r="Z27" s="11">
        <f>[23]Julho!$B$29</f>
        <v>14.045833333333333</v>
      </c>
      <c r="AA27" s="11">
        <f>[23]Julho!$B$30</f>
        <v>13.80833333333333</v>
      </c>
      <c r="AB27" s="11">
        <f>[23]Julho!$B$31</f>
        <v>20.075000000000003</v>
      </c>
      <c r="AC27" s="11">
        <f>[23]Julho!$B$32</f>
        <v>21.016666666666669</v>
      </c>
      <c r="AD27" s="11">
        <f>[23]Julho!$B$33</f>
        <v>13.487500000000002</v>
      </c>
      <c r="AE27" s="11">
        <f>[23]Julho!$B$34</f>
        <v>14.433333333333337</v>
      </c>
      <c r="AF27" s="11">
        <f>[23]Julho!$B$35</f>
        <v>18.504166666666666</v>
      </c>
      <c r="AG27" s="93">
        <f t="shared" si="2"/>
        <v>18.582129499766246</v>
      </c>
      <c r="AJ27" t="s">
        <v>47</v>
      </c>
      <c r="AK27" t="s">
        <v>47</v>
      </c>
    </row>
    <row r="28" spans="1:38" x14ac:dyDescent="0.2">
      <c r="A28" s="58" t="s">
        <v>9</v>
      </c>
      <c r="B28" s="11">
        <f>[24]Julho!$B$5</f>
        <v>16.356521739130432</v>
      </c>
      <c r="C28" s="11">
        <f>[24]Julho!$B$6</f>
        <v>12.549999999999997</v>
      </c>
      <c r="D28" s="11">
        <f>[24]Julho!$B$7</f>
        <v>13.420833333333336</v>
      </c>
      <c r="E28" s="11">
        <f>[24]Julho!$B$8</f>
        <v>17.666666666666664</v>
      </c>
      <c r="F28" s="11">
        <f>[24]Julho!$B$9</f>
        <v>21.116666666666664</v>
      </c>
      <c r="G28" s="11">
        <f>[24]Julho!$B$10</f>
        <v>23.637499999999999</v>
      </c>
      <c r="H28" s="11">
        <f>[24]Julho!$B$11</f>
        <v>23.95</v>
      </c>
      <c r="I28" s="11">
        <f>[24]Julho!$B$12</f>
        <v>17.283333333333339</v>
      </c>
      <c r="J28" s="11">
        <f>[24]Julho!$B$13</f>
        <v>14.347619047619048</v>
      </c>
      <c r="K28" s="11">
        <f>[24]Julho!$B$14</f>
        <v>17.337500000000002</v>
      </c>
      <c r="L28" s="11">
        <f>[24]Julho!$B$15</f>
        <v>22.454166666666669</v>
      </c>
      <c r="M28" s="11">
        <f>[24]Julho!$B$16</f>
        <v>23.391666666666669</v>
      </c>
      <c r="N28" s="11">
        <f>[24]Julho!$B$17</f>
        <v>24.533333333333331</v>
      </c>
      <c r="O28" s="11">
        <f>[24]Julho!$B$18</f>
        <v>23.25</v>
      </c>
      <c r="P28" s="11">
        <f>[24]Julho!$B$19</f>
        <v>21.533333333333335</v>
      </c>
      <c r="Q28" s="11">
        <f>[24]Julho!$B$20</f>
        <v>20.939130434782609</v>
      </c>
      <c r="R28" s="11">
        <f>[24]Julho!$B$21</f>
        <v>23.291666666666671</v>
      </c>
      <c r="S28" s="11">
        <f>[24]Julho!$B$22</f>
        <v>23.462500000000002</v>
      </c>
      <c r="T28" s="11">
        <f>[24]Julho!$B$23</f>
        <v>22.779166666666665</v>
      </c>
      <c r="U28" s="11">
        <f>[24]Julho!$B$24</f>
        <v>22.291666666666661</v>
      </c>
      <c r="V28" s="11">
        <f>[24]Julho!$B$25</f>
        <v>22.783333333333331</v>
      </c>
      <c r="W28" s="11">
        <f>[24]Julho!$B$26</f>
        <v>23.404166666666665</v>
      </c>
      <c r="X28" s="11">
        <f>[24]Julho!$B$27</f>
        <v>24.864999999999995</v>
      </c>
      <c r="Y28" s="11">
        <f>[24]Julho!$B$28</f>
        <v>25.088235294117652</v>
      </c>
      <c r="Z28" s="11">
        <f>[24]Julho!$B$29</f>
        <v>16.84</v>
      </c>
      <c r="AA28" s="11">
        <f>[24]Julho!$B$30</f>
        <v>20.76923076923077</v>
      </c>
      <c r="AB28" s="11">
        <f>[24]Julho!$B$31</f>
        <v>26.150000000000002</v>
      </c>
      <c r="AC28" s="11">
        <f>[24]Julho!$B$32</f>
        <v>25.946153846153848</v>
      </c>
      <c r="AD28" s="11">
        <f>[24]Julho!$B$33</f>
        <v>13.316666666666668</v>
      </c>
      <c r="AE28" s="11">
        <f>[24]Julho!$B$34</f>
        <v>20.300000000000004</v>
      </c>
      <c r="AF28" s="11">
        <f>[24]Julho!$B$35</f>
        <v>22.95</v>
      </c>
      <c r="AG28" s="93">
        <f t="shared" si="2"/>
        <v>20.903421219280677</v>
      </c>
      <c r="AH28" t="s">
        <v>47</v>
      </c>
      <c r="AJ28" t="s">
        <v>47</v>
      </c>
      <c r="AK28" t="s">
        <v>47</v>
      </c>
    </row>
    <row r="29" spans="1:38" x14ac:dyDescent="0.2">
      <c r="A29" s="58" t="s">
        <v>42</v>
      </c>
      <c r="B29" s="11">
        <f>[25]Julho!$B$5</f>
        <v>17.883333333333336</v>
      </c>
      <c r="C29" s="11">
        <f>[25]Julho!$B$6</f>
        <v>13.679166666666665</v>
      </c>
      <c r="D29" s="11">
        <f>[25]Julho!$B$7</f>
        <v>14.795833333333334</v>
      </c>
      <c r="E29" s="11">
        <f>[25]Julho!$B$8</f>
        <v>18.104166666666664</v>
      </c>
      <c r="F29" s="11">
        <f>[25]Julho!$B$9</f>
        <v>22.670833333333331</v>
      </c>
      <c r="G29" s="11">
        <f>[25]Julho!$B$10</f>
        <v>24.074999999999999</v>
      </c>
      <c r="H29" s="11">
        <f>[25]Julho!$B$11</f>
        <v>23.525000000000002</v>
      </c>
      <c r="I29" s="11">
        <f>[25]Julho!$B$12</f>
        <v>15.000000000000002</v>
      </c>
      <c r="J29" s="11">
        <f>[25]Julho!$B$13</f>
        <v>13.575000000000001</v>
      </c>
      <c r="K29" s="11">
        <f>[25]Julho!$B$14</f>
        <v>17.324999999999999</v>
      </c>
      <c r="L29" s="11">
        <f>[25]Julho!$B$15</f>
        <v>22.220833333333335</v>
      </c>
      <c r="M29" s="11">
        <f>[25]Julho!$B$16</f>
        <v>23.0625</v>
      </c>
      <c r="N29" s="11">
        <f>[25]Julho!$B$17</f>
        <v>24.941666666666674</v>
      </c>
      <c r="O29" s="11">
        <f>[25]Julho!$B$18</f>
        <v>23.793333333333329</v>
      </c>
      <c r="P29" s="11">
        <f>[25]Julho!$B$19</f>
        <v>24.427777777777777</v>
      </c>
      <c r="Q29" s="11">
        <f>[25]Julho!$B$20</f>
        <v>26.978571428571424</v>
      </c>
      <c r="R29" s="11">
        <f>[25]Julho!$B$21</f>
        <v>25.544444444444448</v>
      </c>
      <c r="S29" s="11">
        <f>[25]Julho!$B$22</f>
        <v>26.957142857142856</v>
      </c>
      <c r="T29" s="11">
        <f>[25]Julho!$B$23</f>
        <v>27.357142857142858</v>
      </c>
      <c r="U29" s="11">
        <f>[25]Julho!$B$24</f>
        <v>25.9</v>
      </c>
      <c r="V29" s="11">
        <f>[25]Julho!$B$25</f>
        <v>25.740000000000002</v>
      </c>
      <c r="W29" s="11">
        <f>[25]Julho!$B$26</f>
        <v>26.092857142857145</v>
      </c>
      <c r="X29" s="11">
        <f>[25]Julho!$B$27</f>
        <v>26.723076923076921</v>
      </c>
      <c r="Y29" s="11">
        <f>[25]Julho!$B$28</f>
        <v>26.26923076923077</v>
      </c>
      <c r="Z29" s="11">
        <f>[25]Julho!$B$29</f>
        <v>15.576923076923078</v>
      </c>
      <c r="AA29" s="11">
        <f>[25]Julho!$B$30</f>
        <v>18.455000000000002</v>
      </c>
      <c r="AB29" s="11">
        <f>[25]Julho!$B$31</f>
        <v>24.800000000000004</v>
      </c>
      <c r="AC29" s="11">
        <f>[25]Julho!$B$32</f>
        <v>24.019999999999996</v>
      </c>
      <c r="AD29" s="11">
        <f>[25]Julho!$B$33</f>
        <v>14.35</v>
      </c>
      <c r="AE29" s="11">
        <f>[25]Julho!$B$34</f>
        <v>19.954545454545457</v>
      </c>
      <c r="AF29" s="11">
        <f>[25]Julho!$B$35</f>
        <v>22.570833333333329</v>
      </c>
      <c r="AG29" s="93">
        <f t="shared" si="2"/>
        <v>21.81836170102299</v>
      </c>
      <c r="AI29" s="12" t="s">
        <v>47</v>
      </c>
    </row>
    <row r="30" spans="1:38" x14ac:dyDescent="0.2">
      <c r="A30" s="58" t="s">
        <v>10</v>
      </c>
      <c r="B30" s="11">
        <f>[26]Julho!$B$5</f>
        <v>14.712499999999999</v>
      </c>
      <c r="C30" s="11">
        <f>[26]Julho!$B$6</f>
        <v>11.2125</v>
      </c>
      <c r="D30" s="11">
        <f>[26]Julho!$B$7</f>
        <v>11.895833333333334</v>
      </c>
      <c r="E30" s="11">
        <f>[26]Julho!$B$8</f>
        <v>16.991666666666667</v>
      </c>
      <c r="F30" s="11">
        <f>[26]Julho!$B$9</f>
        <v>20.9375</v>
      </c>
      <c r="G30" s="11">
        <f>[26]Julho!$B$10</f>
        <v>22.658333333333335</v>
      </c>
      <c r="H30" s="11">
        <f>[26]Julho!$B$11</f>
        <v>23.099999999999998</v>
      </c>
      <c r="I30" s="11">
        <f>[26]Julho!$B$12</f>
        <v>14.754166666666663</v>
      </c>
      <c r="J30" s="11">
        <f>[26]Julho!$B$13</f>
        <v>13.245833333333332</v>
      </c>
      <c r="K30" s="11">
        <f>[26]Julho!$B$14</f>
        <v>16.133333333333329</v>
      </c>
      <c r="L30" s="11">
        <f>[26]Julho!$B$15</f>
        <v>21.154166666666665</v>
      </c>
      <c r="M30" s="11">
        <f>[26]Julho!$B$16</f>
        <v>23.637499999999999</v>
      </c>
      <c r="N30" s="11">
        <f>[26]Julho!$B$17</f>
        <v>23.674999999999997</v>
      </c>
      <c r="O30" s="11">
        <f>[26]Julho!$B$18</f>
        <v>21.683333333333337</v>
      </c>
      <c r="P30" s="11">
        <f>[26]Julho!$B$19</f>
        <v>19.479166666666664</v>
      </c>
      <c r="Q30" s="11">
        <f>[26]Julho!$B$20</f>
        <v>21.891666666666666</v>
      </c>
      <c r="R30" s="11">
        <f>[26]Julho!$B$21</f>
        <v>22.458333333333332</v>
      </c>
      <c r="S30" s="11">
        <f>[26]Julho!$B$22</f>
        <v>23.99166666666666</v>
      </c>
      <c r="T30" s="11">
        <f>[26]Julho!$B$23</f>
        <v>23.412499999999998</v>
      </c>
      <c r="U30" s="11">
        <f>[26]Julho!$B$24</f>
        <v>22.337500000000002</v>
      </c>
      <c r="V30" s="11">
        <f>[26]Julho!$B$25</f>
        <v>22.733333333333331</v>
      </c>
      <c r="W30" s="11">
        <f>[26]Julho!$B$26</f>
        <v>21.870833333333334</v>
      </c>
      <c r="X30" s="11">
        <f>[26]Julho!$B$27</f>
        <v>22.329166666666666</v>
      </c>
      <c r="Y30" s="11">
        <f>[26]Julho!$B$28</f>
        <v>23.279166666666665</v>
      </c>
      <c r="Z30" s="11">
        <f>[26]Julho!$B$29</f>
        <v>14.024999999999999</v>
      </c>
      <c r="AA30" s="11">
        <f>[26]Julho!$B$30</f>
        <v>14.720833333333333</v>
      </c>
      <c r="AB30" s="11">
        <f>[26]Julho!$B$31</f>
        <v>20.616666666666664</v>
      </c>
      <c r="AC30" s="11">
        <f>[26]Julho!$B$32</f>
        <v>21.529166666666669</v>
      </c>
      <c r="AD30" s="11">
        <f>[26]Julho!$B$33</f>
        <v>14.129166666666668</v>
      </c>
      <c r="AE30" s="11">
        <f>[26]Julho!$B$34</f>
        <v>14.758333333333333</v>
      </c>
      <c r="AF30" s="11">
        <f>[26]Julho!$B$35</f>
        <v>19.758333333333333</v>
      </c>
      <c r="AG30" s="93">
        <f t="shared" si="2"/>
        <v>19.326209677419353</v>
      </c>
      <c r="AK30" t="s">
        <v>47</v>
      </c>
      <c r="AL30" t="s">
        <v>47</v>
      </c>
    </row>
    <row r="31" spans="1:38" x14ac:dyDescent="0.2">
      <c r="A31" s="58" t="s">
        <v>172</v>
      </c>
      <c r="B31" s="11">
        <f>[27]Julho!$B$5</f>
        <v>14.307142857142859</v>
      </c>
      <c r="C31" s="11">
        <f>[27]Julho!$B$6</f>
        <v>12.640000000000002</v>
      </c>
      <c r="D31" s="11">
        <f>[27]Julho!$B$7</f>
        <v>13.614285714285714</v>
      </c>
      <c r="E31" s="11">
        <f>[27]Julho!$B$8</f>
        <v>18.350000000000001</v>
      </c>
      <c r="F31" s="11">
        <f>[27]Julho!$B$9</f>
        <v>22.46153846153846</v>
      </c>
      <c r="G31" s="11">
        <f>[27]Julho!$B$10</f>
        <v>23.208333333333332</v>
      </c>
      <c r="H31" s="11">
        <f>[27]Julho!$B$11</f>
        <v>24</v>
      </c>
      <c r="I31" s="11">
        <f>[27]Julho!$B$12</f>
        <v>12.972727272727271</v>
      </c>
      <c r="J31" s="11">
        <f>[27]Julho!$B$13</f>
        <v>14.183333333333332</v>
      </c>
      <c r="K31" s="11">
        <f>[27]Julho!$B$14</f>
        <v>18.021428571428569</v>
      </c>
      <c r="L31" s="11">
        <f>[27]Julho!$B$15</f>
        <v>21.58</v>
      </c>
      <c r="M31" s="11">
        <f>[27]Julho!$B$16</f>
        <v>24.285714285714281</v>
      </c>
      <c r="N31" s="11">
        <f>[27]Julho!$B$17</f>
        <v>24.573333333333334</v>
      </c>
      <c r="O31" s="11">
        <f>[27]Julho!$B$18</f>
        <v>21.142857142857139</v>
      </c>
      <c r="P31" s="11">
        <f>[27]Julho!$B$19</f>
        <v>22.014285714285712</v>
      </c>
      <c r="Q31" s="11">
        <f>[27]Julho!$B$20</f>
        <v>21.913333333333334</v>
      </c>
      <c r="R31" s="11">
        <f>[27]Julho!$B$21</f>
        <v>23.54666666666667</v>
      </c>
      <c r="S31" s="11">
        <f>[27]Julho!$B$22</f>
        <v>22.666666666666668</v>
      </c>
      <c r="T31" s="11">
        <f>[27]Julho!$B$23</f>
        <v>22.12</v>
      </c>
      <c r="U31" s="11">
        <f>[27]Julho!$B$24</f>
        <v>22.300000000000004</v>
      </c>
      <c r="V31" s="11">
        <f>[27]Julho!$B$25</f>
        <v>23.066666666666663</v>
      </c>
      <c r="W31" s="11">
        <f>[27]Julho!$B$26</f>
        <v>23.386666666666667</v>
      </c>
      <c r="X31" s="11">
        <f>[27]Julho!$B$27</f>
        <v>23.206666666666667</v>
      </c>
      <c r="Y31" s="11">
        <f>[27]Julho!$B$28</f>
        <v>23.939999999999998</v>
      </c>
      <c r="Z31" s="11">
        <f>[27]Julho!$B$29</f>
        <v>13.414285714285715</v>
      </c>
      <c r="AA31" s="11">
        <f>[27]Julho!$B$30</f>
        <v>17.515384615384615</v>
      </c>
      <c r="AB31" s="11">
        <f>[27]Julho!$B$31</f>
        <v>22.078571428571429</v>
      </c>
      <c r="AC31" s="11">
        <f>[27]Julho!$B$32</f>
        <v>22.784615384615385</v>
      </c>
      <c r="AD31" s="11">
        <f>[27]Julho!$B$33</f>
        <v>15.023076923076921</v>
      </c>
      <c r="AE31" s="11">
        <f>[27]Julho!$B$34</f>
        <v>17.599999999999998</v>
      </c>
      <c r="AF31" s="11">
        <f>[27]Julho!$B$35</f>
        <v>21.775000000000002</v>
      </c>
      <c r="AG31" s="138">
        <f t="shared" si="2"/>
        <v>20.119115508147761</v>
      </c>
      <c r="AH31" s="12" t="s">
        <v>47</v>
      </c>
    </row>
    <row r="32" spans="1:38" x14ac:dyDescent="0.2">
      <c r="A32" s="58" t="s">
        <v>11</v>
      </c>
      <c r="B32" s="11" t="str">
        <f>[28]Julho!$B$5</f>
        <v>*</v>
      </c>
      <c r="C32" s="11" t="str">
        <f>[28]Julho!$B$6</f>
        <v>*</v>
      </c>
      <c r="D32" s="11" t="str">
        <f>[28]Julho!$B$7</f>
        <v>*</v>
      </c>
      <c r="E32" s="11" t="str">
        <f>[28]Julho!$B$8</f>
        <v>*</v>
      </c>
      <c r="F32" s="11" t="str">
        <f>[28]Julho!$B$9</f>
        <v>*</v>
      </c>
      <c r="G32" s="11" t="str">
        <f>[28]Julho!$B$10</f>
        <v>*</v>
      </c>
      <c r="H32" s="11" t="str">
        <f>[28]Julho!$B$11</f>
        <v>*</v>
      </c>
      <c r="I32" s="11" t="str">
        <f>[28]Julho!$B$12</f>
        <v>*</v>
      </c>
      <c r="J32" s="11" t="str">
        <f>[28]Julho!$B$13</f>
        <v>*</v>
      </c>
      <c r="K32" s="11" t="str">
        <f>[28]Julho!$B$14</f>
        <v>*</v>
      </c>
      <c r="L32" s="11" t="str">
        <f>[28]Julho!$B$15</f>
        <v>*</v>
      </c>
      <c r="M32" s="11" t="str">
        <f>[28]Julho!$B$16</f>
        <v>*</v>
      </c>
      <c r="N32" s="11" t="str">
        <f>[28]Julho!$B$17</f>
        <v>*</v>
      </c>
      <c r="O32" s="11" t="str">
        <f>[28]Julho!$B$18</f>
        <v>*</v>
      </c>
      <c r="P32" s="11" t="str">
        <f>[28]Julho!$B$19</f>
        <v>*</v>
      </c>
      <c r="Q32" s="11" t="str">
        <f>[28]Julho!$B$20</f>
        <v>*</v>
      </c>
      <c r="R32" s="11" t="str">
        <f>[28]Julho!$B$21</f>
        <v>*</v>
      </c>
      <c r="S32" s="11" t="str">
        <f>[28]Julho!$B$22</f>
        <v>*</v>
      </c>
      <c r="T32" s="11" t="str">
        <f>[28]Julho!$B$23</f>
        <v>*</v>
      </c>
      <c r="U32" s="11" t="str">
        <f>[28]Julho!$B$24</f>
        <v>*</v>
      </c>
      <c r="V32" s="11" t="str">
        <f>[28]Julho!$B$25</f>
        <v>*</v>
      </c>
      <c r="W32" s="11" t="str">
        <f>[28]Julho!$B$26</f>
        <v>*</v>
      </c>
      <c r="X32" s="11" t="str">
        <f>[28]Julho!$B$27</f>
        <v>*</v>
      </c>
      <c r="Y32" s="11" t="str">
        <f>[28]Julho!$B$28</f>
        <v>*</v>
      </c>
      <c r="Z32" s="11" t="str">
        <f>[28]Julho!$B$29</f>
        <v>*</v>
      </c>
      <c r="AA32" s="11" t="str">
        <f>[28]Julho!$B$30</f>
        <v>*</v>
      </c>
      <c r="AB32" s="11" t="str">
        <f>[28]Julho!$B$31</f>
        <v>*</v>
      </c>
      <c r="AC32" s="11" t="str">
        <f>[28]Julho!$B$32</f>
        <v>*</v>
      </c>
      <c r="AD32" s="11" t="str">
        <f>[28]Julho!$B$33</f>
        <v>*</v>
      </c>
      <c r="AE32" s="11" t="str">
        <f>[28]Julho!$B$34</f>
        <v>*</v>
      </c>
      <c r="AF32" s="11" t="str">
        <f>[28]Julho!$B$35</f>
        <v>*</v>
      </c>
      <c r="AG32" s="93" t="s">
        <v>226</v>
      </c>
      <c r="AI32" s="12" t="s">
        <v>47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[29]Julho!$B$5</f>
        <v>19.687500000000004</v>
      </c>
      <c r="C33" s="11">
        <f>[29]Julho!$B$6</f>
        <v>14.304166666666665</v>
      </c>
      <c r="D33" s="11">
        <f>[29]Julho!$B$7</f>
        <v>15.891666666666666</v>
      </c>
      <c r="E33" s="11">
        <f>[29]Julho!$B$8</f>
        <v>18.908333333333335</v>
      </c>
      <c r="F33" s="11">
        <f>[29]Julho!$B$9</f>
        <v>21.737500000000001</v>
      </c>
      <c r="G33" s="11">
        <f>[29]Julho!$B$10</f>
        <v>24.866666666666671</v>
      </c>
      <c r="H33" s="11">
        <f>[29]Julho!$B$11</f>
        <v>23.712499999999995</v>
      </c>
      <c r="I33" s="11">
        <f>[29]Julho!$B$12</f>
        <v>17.272727272727273</v>
      </c>
      <c r="J33" s="11" t="str">
        <f>[29]Julho!$B$13</f>
        <v>*</v>
      </c>
      <c r="K33" s="11" t="str">
        <f>[29]Julho!$B$14</f>
        <v>*</v>
      </c>
      <c r="L33" s="11" t="str">
        <f>[29]Julho!$B$15</f>
        <v>*</v>
      </c>
      <c r="M33" s="11">
        <f>[29]Julho!$B$16</f>
        <v>27</v>
      </c>
      <c r="N33" s="11">
        <f>[29]Julho!$B$17</f>
        <v>24.025000000000002</v>
      </c>
      <c r="O33" s="11">
        <f>[29]Julho!$B$18</f>
        <v>24.029166666666665</v>
      </c>
      <c r="P33" s="11">
        <f>[29]Julho!$B$19</f>
        <v>23.733333333333324</v>
      </c>
      <c r="Q33" s="11">
        <f>[29]Julho!$B$20</f>
        <v>25.041666666666668</v>
      </c>
      <c r="R33" s="11">
        <f>[29]Julho!$B$21</f>
        <v>19.509999999999998</v>
      </c>
      <c r="S33" s="11" t="str">
        <f>[29]Julho!$B$22</f>
        <v>*</v>
      </c>
      <c r="T33" s="11" t="str">
        <f>[29]Julho!$B$23</f>
        <v>*</v>
      </c>
      <c r="U33" s="11" t="str">
        <f>[29]Julho!$B$24</f>
        <v>*</v>
      </c>
      <c r="V33" s="11" t="str">
        <f>[29]Julho!$B$25</f>
        <v>*</v>
      </c>
      <c r="W33" s="11" t="str">
        <f>[29]Julho!$B$26</f>
        <v>*</v>
      </c>
      <c r="X33" s="11">
        <f>[29]Julho!$B$27</f>
        <v>28.491666666666671</v>
      </c>
      <c r="Y33" s="11">
        <f>[29]Julho!$B$28</f>
        <v>22.887499999999999</v>
      </c>
      <c r="Z33" s="11">
        <f>[29]Julho!$B$29</f>
        <v>17.337499999999999</v>
      </c>
      <c r="AA33" s="11">
        <f>[29]Julho!$B$30</f>
        <v>17.520833333333336</v>
      </c>
      <c r="AB33" s="11">
        <f>[29]Julho!$B$31</f>
        <v>21.691666666666663</v>
      </c>
      <c r="AC33" s="11">
        <f>[29]Julho!$B$32</f>
        <v>18.587499999999999</v>
      </c>
      <c r="AD33" s="11" t="str">
        <f>[29]Julho!$B$33</f>
        <v>*</v>
      </c>
      <c r="AE33" s="11" t="str">
        <f>[29]Julho!$B$34</f>
        <v>*</v>
      </c>
      <c r="AF33" s="11" t="str">
        <f>[29]Julho!$B$35</f>
        <v>*</v>
      </c>
      <c r="AG33" s="93">
        <f>AVERAGE(B33:AF33)</f>
        <v>21.311844696969693</v>
      </c>
      <c r="AJ33" s="5" t="s">
        <v>47</v>
      </c>
      <c r="AK33" s="5" t="s">
        <v>47</v>
      </c>
    </row>
    <row r="34" spans="1:38" x14ac:dyDescent="0.2">
      <c r="A34" s="58" t="s">
        <v>13</v>
      </c>
      <c r="B34" s="11" t="str">
        <f>[30]Julho!$B$5</f>
        <v>*</v>
      </c>
      <c r="C34" s="11" t="str">
        <f>[30]Julho!$B$6</f>
        <v>*</v>
      </c>
      <c r="D34" s="11" t="str">
        <f>[30]Julho!$B$7</f>
        <v>*</v>
      </c>
      <c r="E34" s="11" t="str">
        <f>[30]Julho!$B$8</f>
        <v>*</v>
      </c>
      <c r="F34" s="11" t="str">
        <f>[30]Julho!$B$9</f>
        <v>*</v>
      </c>
      <c r="G34" s="11" t="str">
        <f>[30]Julho!$B$10</f>
        <v>*</v>
      </c>
      <c r="H34" s="11" t="str">
        <f>[30]Julho!$B$11</f>
        <v>*</v>
      </c>
      <c r="I34" s="11" t="str">
        <f>[30]Julho!$B$12</f>
        <v>*</v>
      </c>
      <c r="J34" s="11" t="str">
        <f>[30]Julho!$B$13</f>
        <v>*</v>
      </c>
      <c r="K34" s="11" t="str">
        <f>[30]Julho!$B$14</f>
        <v>*</v>
      </c>
      <c r="L34" s="11" t="str">
        <f>[30]Julho!$B$15</f>
        <v>*</v>
      </c>
      <c r="M34" s="11" t="str">
        <f>[30]Julho!$B$16</f>
        <v>*</v>
      </c>
      <c r="N34" s="11" t="str">
        <f>[30]Julho!$B$17</f>
        <v>*</v>
      </c>
      <c r="O34" s="11" t="str">
        <f>[30]Julho!$B$18</f>
        <v>*</v>
      </c>
      <c r="P34" s="11" t="str">
        <f>[30]Julho!$B$19</f>
        <v>*</v>
      </c>
      <c r="Q34" s="11" t="str">
        <f>[30]Julho!$B$20</f>
        <v>*</v>
      </c>
      <c r="R34" s="11" t="str">
        <f>[30]Julho!$B$21</f>
        <v>*</v>
      </c>
      <c r="S34" s="11" t="str">
        <f>[30]Julho!$B$22</f>
        <v>*</v>
      </c>
      <c r="T34" s="11" t="str">
        <f>[30]Julho!$B$23</f>
        <v>*</v>
      </c>
      <c r="U34" s="11" t="str">
        <f>[30]Julho!$B$24</f>
        <v>*</v>
      </c>
      <c r="V34" s="11" t="str">
        <f>[30]Julho!$B$25</f>
        <v>*</v>
      </c>
      <c r="W34" s="11" t="str">
        <f>[30]Julho!$B$26</f>
        <v>*</v>
      </c>
      <c r="X34" s="11" t="str">
        <f>[30]Julho!$B$27</f>
        <v>*</v>
      </c>
      <c r="Y34" s="11" t="str">
        <f>[30]Julho!$B$28</f>
        <v>*</v>
      </c>
      <c r="Z34" s="11" t="str">
        <f>[30]Julho!$B$29</f>
        <v>*</v>
      </c>
      <c r="AA34" s="11" t="str">
        <f>[30]Julho!$B$30</f>
        <v>*</v>
      </c>
      <c r="AB34" s="11" t="str">
        <f>[30]Julho!$B$31</f>
        <v>*</v>
      </c>
      <c r="AC34" s="11" t="str">
        <f>[30]Julho!$B$32</f>
        <v>*</v>
      </c>
      <c r="AD34" s="11" t="str">
        <f>[30]Julho!$B$33</f>
        <v>*</v>
      </c>
      <c r="AE34" s="11" t="str">
        <f>[30]Julho!$B$34</f>
        <v>*</v>
      </c>
      <c r="AF34" s="11" t="str">
        <f>[30]Julho!$B$35</f>
        <v>*</v>
      </c>
      <c r="AG34" s="93" t="s">
        <v>226</v>
      </c>
      <c r="AJ34" t="s">
        <v>47</v>
      </c>
      <c r="AL34" t="s">
        <v>47</v>
      </c>
    </row>
    <row r="35" spans="1:38" x14ac:dyDescent="0.2">
      <c r="A35" s="58" t="s">
        <v>173</v>
      </c>
      <c r="B35" s="11">
        <f>[31]Julho!$B$5</f>
        <v>17.125</v>
      </c>
      <c r="C35" s="11">
        <f>[31]Julho!$B$6</f>
        <v>11.704166666666666</v>
      </c>
      <c r="D35" s="11">
        <f>[31]Julho!$B$7</f>
        <v>12.675000000000002</v>
      </c>
      <c r="E35" s="11">
        <f>[31]Julho!$B$8</f>
        <v>18.095833333333335</v>
      </c>
      <c r="F35" s="11">
        <f>[31]Julho!$B$9</f>
        <v>22.25</v>
      </c>
      <c r="G35" s="11">
        <f>[31]Julho!$B$10</f>
        <v>23.879166666666663</v>
      </c>
      <c r="H35" s="11">
        <f>[31]Julho!$B$11</f>
        <v>23.712500000000002</v>
      </c>
      <c r="I35" s="11">
        <f>[31]Julho!$B$12</f>
        <v>17.645833333333336</v>
      </c>
      <c r="J35" s="11">
        <f>[31]Julho!$B$13</f>
        <v>14.425000000000002</v>
      </c>
      <c r="K35" s="11">
        <f>[31]Julho!$B$14</f>
        <v>16.595833333333331</v>
      </c>
      <c r="L35" s="11">
        <f>[31]Julho!$B$15</f>
        <v>22.591666666666669</v>
      </c>
      <c r="M35" s="11">
        <f>[31]Julho!$B$16</f>
        <v>22.954166666666666</v>
      </c>
      <c r="N35" s="11">
        <f>[31]Julho!$B$17</f>
        <v>24.170833333333334</v>
      </c>
      <c r="O35" s="11">
        <f>[31]Julho!$B$18</f>
        <v>22.154166666666669</v>
      </c>
      <c r="P35" s="11">
        <f>[31]Julho!$B$19</f>
        <v>21.895833333333325</v>
      </c>
      <c r="Q35" s="11">
        <f>[31]Julho!$B$20</f>
        <v>23.295833333333331</v>
      </c>
      <c r="R35" s="11">
        <f>[31]Julho!$B$21</f>
        <v>23.795833333333334</v>
      </c>
      <c r="S35" s="11">
        <f>[31]Julho!$B$22</f>
        <v>22.745833333333337</v>
      </c>
      <c r="T35" s="11">
        <f>[31]Julho!$B$23</f>
        <v>22.258333333333336</v>
      </c>
      <c r="U35" s="11">
        <f>[31]Julho!$B$24</f>
        <v>22.029166666666669</v>
      </c>
      <c r="V35" s="11">
        <f>[31]Julho!$B$25</f>
        <v>22.599999999999994</v>
      </c>
      <c r="W35" s="11">
        <f>[31]Julho!$B$26</f>
        <v>22.149999999999995</v>
      </c>
      <c r="X35" s="11">
        <f>[31]Julho!$B$27</f>
        <v>22.237499999999997</v>
      </c>
      <c r="Y35" s="11">
        <f>[31]Julho!$B$28</f>
        <v>23.525000000000002</v>
      </c>
      <c r="Z35" s="11">
        <f>[31]Julho!$B$29</f>
        <v>16.633333333333333</v>
      </c>
      <c r="AA35" s="11">
        <f>[31]Julho!$B$30</f>
        <v>15.991666666666667</v>
      </c>
      <c r="AB35" s="11">
        <f>[31]Julho!$B$31</f>
        <v>21.958333333333339</v>
      </c>
      <c r="AC35" s="11">
        <f>[31]Julho!$B$32</f>
        <v>22.595833333333331</v>
      </c>
      <c r="AD35" s="11">
        <f>[31]Julho!$B$33</f>
        <v>16.833333333333332</v>
      </c>
      <c r="AE35" s="11">
        <f>[31]Julho!$B$34</f>
        <v>16.641666666666662</v>
      </c>
      <c r="AF35" s="11">
        <f>[31]Julho!$B$35</f>
        <v>22.029166666666665</v>
      </c>
      <c r="AG35" s="138">
        <f>AVERAGE(B35:AF35)</f>
        <v>20.296639784946244</v>
      </c>
      <c r="AK35" t="s">
        <v>47</v>
      </c>
    </row>
    <row r="36" spans="1:38" x14ac:dyDescent="0.2">
      <c r="A36" s="58" t="s">
        <v>144</v>
      </c>
      <c r="B36" s="11" t="str">
        <f>[32]Julho!$B$5</f>
        <v>*</v>
      </c>
      <c r="C36" s="11" t="str">
        <f>[32]Julho!$B$6</f>
        <v>*</v>
      </c>
      <c r="D36" s="11" t="str">
        <f>[32]Julho!$B$7</f>
        <v>*</v>
      </c>
      <c r="E36" s="11" t="str">
        <f>[32]Julho!$B$8</f>
        <v>*</v>
      </c>
      <c r="F36" s="11" t="str">
        <f>[32]Julho!$B$9</f>
        <v>*</v>
      </c>
      <c r="G36" s="11" t="str">
        <f>[32]Julho!$B$10</f>
        <v>*</v>
      </c>
      <c r="H36" s="11" t="str">
        <f>[32]Julho!$B$11</f>
        <v>*</v>
      </c>
      <c r="I36" s="11" t="str">
        <f>[32]Julho!$B$12</f>
        <v>*</v>
      </c>
      <c r="J36" s="11" t="str">
        <f>[32]Julho!$B$13</f>
        <v>*</v>
      </c>
      <c r="K36" s="11" t="str">
        <f>[32]Julho!$B$14</f>
        <v>*</v>
      </c>
      <c r="L36" s="11" t="str">
        <f>[32]Julho!$B$15</f>
        <v>*</v>
      </c>
      <c r="M36" s="11" t="str">
        <f>[32]Julho!$B$16</f>
        <v>*</v>
      </c>
      <c r="N36" s="11" t="str">
        <f>[32]Julho!$B$17</f>
        <v>*</v>
      </c>
      <c r="O36" s="11" t="str">
        <f>[32]Julho!$B$18</f>
        <v>*</v>
      </c>
      <c r="P36" s="11" t="str">
        <f>[32]Julho!$B$19</f>
        <v>*</v>
      </c>
      <c r="Q36" s="11" t="str">
        <f>[32]Julho!$B$20</f>
        <v>*</v>
      </c>
      <c r="R36" s="11" t="str">
        <f>[32]Julho!$B$21</f>
        <v>*</v>
      </c>
      <c r="S36" s="11" t="str">
        <f>[32]Julho!$B$22</f>
        <v>*</v>
      </c>
      <c r="T36" s="11" t="str">
        <f>[32]Julho!$B$23</f>
        <v>*</v>
      </c>
      <c r="U36" s="11" t="str">
        <f>[32]Julho!$B$24</f>
        <v>*</v>
      </c>
      <c r="V36" s="11" t="str">
        <f>[32]Julho!$B$25</f>
        <v>*</v>
      </c>
      <c r="W36" s="11" t="str">
        <f>[32]Julho!$B$26</f>
        <v>*</v>
      </c>
      <c r="X36" s="11" t="str">
        <f>[32]Julho!$B$27</f>
        <v>*</v>
      </c>
      <c r="Y36" s="11" t="str">
        <f>[32]Julho!$B$28</f>
        <v>*</v>
      </c>
      <c r="Z36" s="11" t="str">
        <f>[32]Julho!$B$29</f>
        <v>*</v>
      </c>
      <c r="AA36" s="11" t="str">
        <f>[32]Julho!$B$30</f>
        <v>*</v>
      </c>
      <c r="AB36" s="11" t="str">
        <f>[32]Julho!$B$31</f>
        <v>*</v>
      </c>
      <c r="AC36" s="11" t="str">
        <f>[32]Julho!$B$32</f>
        <v>*</v>
      </c>
      <c r="AD36" s="11" t="str">
        <f>[32]Julho!$B$33</f>
        <v>*</v>
      </c>
      <c r="AE36" s="11" t="str">
        <f>[32]Julho!$B$34</f>
        <v>*</v>
      </c>
      <c r="AF36" s="11" t="str">
        <f>[32]Julho!$B$35</f>
        <v>*</v>
      </c>
      <c r="AG36" s="138" t="s">
        <v>226</v>
      </c>
      <c r="AK36" t="s">
        <v>47</v>
      </c>
    </row>
    <row r="37" spans="1:38" x14ac:dyDescent="0.2">
      <c r="A37" s="58" t="s">
        <v>14</v>
      </c>
      <c r="B37" s="11" t="str">
        <f>[33]Julho!$B$5</f>
        <v>*</v>
      </c>
      <c r="C37" s="11" t="str">
        <f>[33]Julho!$B$6</f>
        <v>*</v>
      </c>
      <c r="D37" s="11" t="str">
        <f>[33]Julho!$B$7</f>
        <v>*</v>
      </c>
      <c r="E37" s="11" t="str">
        <f>[33]Julho!$B$8</f>
        <v>*</v>
      </c>
      <c r="F37" s="11" t="str">
        <f>[33]Julho!$B$9</f>
        <v>*</v>
      </c>
      <c r="G37" s="11" t="str">
        <f>[33]Julho!$B$10</f>
        <v>*</v>
      </c>
      <c r="H37" s="11" t="str">
        <f>[33]Julho!$B$11</f>
        <v>*</v>
      </c>
      <c r="I37" s="11" t="str">
        <f>[33]Julho!$B$12</f>
        <v>*</v>
      </c>
      <c r="J37" s="11" t="str">
        <f>[33]Julho!$B$13</f>
        <v>*</v>
      </c>
      <c r="K37" s="11" t="str">
        <f>[33]Julho!$B$14</f>
        <v>*</v>
      </c>
      <c r="L37" s="11" t="str">
        <f>[33]Julho!$B$15</f>
        <v>*</v>
      </c>
      <c r="M37" s="11" t="str">
        <f>[33]Julho!$B$16</f>
        <v>*</v>
      </c>
      <c r="N37" s="11" t="str">
        <f>[33]Julho!$B$17</f>
        <v>*</v>
      </c>
      <c r="O37" s="11" t="str">
        <f>[33]Julho!$B$18</f>
        <v>*</v>
      </c>
      <c r="P37" s="11" t="str">
        <f>[33]Julho!$B$19</f>
        <v>*</v>
      </c>
      <c r="Q37" s="11" t="str">
        <f>[33]Julho!$B$20</f>
        <v>*</v>
      </c>
      <c r="R37" s="11" t="str">
        <f>[33]Julho!$B$21</f>
        <v>*</v>
      </c>
      <c r="S37" s="11" t="str">
        <f>[33]Julho!$B$22</f>
        <v>*</v>
      </c>
      <c r="T37" s="11" t="str">
        <f>[33]Julho!$B$23</f>
        <v>*</v>
      </c>
      <c r="U37" s="11" t="str">
        <f>[33]Julho!$B$24</f>
        <v>*</v>
      </c>
      <c r="V37" s="11">
        <f>[33]Julho!$B$25</f>
        <v>27.566666666666674</v>
      </c>
      <c r="W37" s="11">
        <f>[33]Julho!$B$26</f>
        <v>22.05</v>
      </c>
      <c r="X37" s="11">
        <f>[33]Julho!$B$27</f>
        <v>22.116666666666664</v>
      </c>
      <c r="Y37" s="11">
        <f>[33]Julho!$B$28</f>
        <v>23.295833333333331</v>
      </c>
      <c r="Z37" s="11">
        <f>[33]Julho!$B$29</f>
        <v>22.858333333333334</v>
      </c>
      <c r="AA37" s="11">
        <f>[33]Julho!$B$30</f>
        <v>21.108333333333331</v>
      </c>
      <c r="AB37" s="11">
        <f>[33]Julho!$B$31</f>
        <v>22.512499999999999</v>
      </c>
      <c r="AC37" s="11">
        <f>[33]Julho!$B$32</f>
        <v>23.504166666666666</v>
      </c>
      <c r="AD37" s="11">
        <f>[33]Julho!$B$33</f>
        <v>24.266666666666669</v>
      </c>
      <c r="AE37" s="11">
        <f>[33]Julho!$B$34</f>
        <v>22.516666666666669</v>
      </c>
      <c r="AF37" s="11">
        <f>[33]Julho!$B$35</f>
        <v>23.241666666666671</v>
      </c>
      <c r="AG37" s="138">
        <f>AVERAGE(B37:AF37)</f>
        <v>23.185227272727275</v>
      </c>
      <c r="AJ37" t="s">
        <v>47</v>
      </c>
      <c r="AK37" t="s">
        <v>47</v>
      </c>
      <c r="AL37" s="12" t="s">
        <v>47</v>
      </c>
    </row>
    <row r="38" spans="1:38" x14ac:dyDescent="0.2">
      <c r="A38" s="58" t="s">
        <v>174</v>
      </c>
      <c r="B38" s="11">
        <f>[34]Julho!$B$5</f>
        <v>21.175000000000004</v>
      </c>
      <c r="C38" s="11">
        <f>[34]Julho!$B$6</f>
        <v>17.059999999999999</v>
      </c>
      <c r="D38" s="11">
        <f>[34]Julho!$B$7</f>
        <v>18.068421052631578</v>
      </c>
      <c r="E38" s="11">
        <f>[34]Julho!$B$8</f>
        <v>17.606249999999999</v>
      </c>
      <c r="F38" s="11">
        <f>[34]Julho!$B$9</f>
        <v>18.087500000000002</v>
      </c>
      <c r="G38" s="11">
        <f>[34]Julho!$B$10</f>
        <v>19.225000000000001</v>
      </c>
      <c r="H38" s="11">
        <f>[34]Julho!$B$11</f>
        <v>19.34375</v>
      </c>
      <c r="I38" s="11">
        <f>[34]Julho!$B$12</f>
        <v>18.871428571428574</v>
      </c>
      <c r="J38" s="11">
        <f>[34]Julho!$B$13</f>
        <v>19.75</v>
      </c>
      <c r="K38" s="11">
        <f>[34]Julho!$B$14</f>
        <v>18.743750000000002</v>
      </c>
      <c r="L38" s="11">
        <f>[34]Julho!$B$15</f>
        <v>18.28235294117647</v>
      </c>
      <c r="M38" s="11">
        <f>[34]Julho!$B$16</f>
        <v>17.499999999999996</v>
      </c>
      <c r="N38" s="11">
        <f>[34]Julho!$B$17</f>
        <v>19.518749999999997</v>
      </c>
      <c r="O38" s="11">
        <f>[34]Julho!$B$18</f>
        <v>20.518750000000001</v>
      </c>
      <c r="P38" s="11">
        <f>[34]Julho!$B$19</f>
        <v>23.299999999999997</v>
      </c>
      <c r="Q38" s="11">
        <f>[34]Julho!$B$20</f>
        <v>20.443750000000001</v>
      </c>
      <c r="R38" s="11">
        <f>[34]Julho!$B$21</f>
        <v>17.556249999999999</v>
      </c>
      <c r="S38" s="11">
        <f>[34]Julho!$B$22</f>
        <v>17.681250000000002</v>
      </c>
      <c r="T38" s="11">
        <f>[34]Julho!$B$23</f>
        <v>18.243750000000002</v>
      </c>
      <c r="U38" s="11">
        <f>[34]Julho!$B$24</f>
        <v>17.756249999999998</v>
      </c>
      <c r="V38" s="11">
        <f>[34]Julho!$B$25</f>
        <v>17.343750000000004</v>
      </c>
      <c r="W38" s="11">
        <f>[34]Julho!$B$26</f>
        <v>16.706249999999997</v>
      </c>
      <c r="X38" s="11">
        <f>[34]Julho!$B$27</f>
        <v>16.756250000000001</v>
      </c>
      <c r="Y38" s="11">
        <f>[34]Julho!$B$28</f>
        <v>17.5</v>
      </c>
      <c r="Z38" s="11">
        <f>[34]Julho!$B$29</f>
        <v>18.305882352941175</v>
      </c>
      <c r="AA38" s="11">
        <f>[34]Julho!$B$30</f>
        <v>18.2</v>
      </c>
      <c r="AB38" s="11">
        <f>[34]Julho!$B$31</f>
        <v>17.981249999999999</v>
      </c>
      <c r="AC38" s="11">
        <f>[34]Julho!$B$32</f>
        <v>17.824999999999999</v>
      </c>
      <c r="AD38" s="11">
        <f>[34]Julho!$B$33</f>
        <v>18.994117647058825</v>
      </c>
      <c r="AE38" s="11">
        <f>[34]Julho!$B$34</f>
        <v>19.081250000000001</v>
      </c>
      <c r="AF38" s="11">
        <f>[34]Julho!$B$35</f>
        <v>22.868749999999995</v>
      </c>
      <c r="AG38" s="138">
        <f t="shared" ref="AG38:AG44" si="3">AVERAGE(B38:AF38)</f>
        <v>18.719183953717309</v>
      </c>
      <c r="AI38" s="130" t="s">
        <v>47</v>
      </c>
      <c r="AJ38" s="130" t="s">
        <v>47</v>
      </c>
    </row>
    <row r="39" spans="1:38" x14ac:dyDescent="0.2">
      <c r="A39" s="58" t="s">
        <v>15</v>
      </c>
      <c r="B39" s="11">
        <f>[35]Julho!$B$5</f>
        <v>12.670833333333333</v>
      </c>
      <c r="C39" s="11">
        <f>[35]Julho!$B$6</f>
        <v>10.699999999999998</v>
      </c>
      <c r="D39" s="11">
        <f>[35]Julho!$B$7</f>
        <v>11.362499999999999</v>
      </c>
      <c r="E39" s="11">
        <f>[35]Julho!$B$8</f>
        <v>15.120833333333335</v>
      </c>
      <c r="F39" s="11">
        <f>[35]Julho!$B$9</f>
        <v>19.716666666666665</v>
      </c>
      <c r="G39" s="11">
        <f>[35]Julho!$B$10</f>
        <v>23.020833333333332</v>
      </c>
      <c r="H39" s="11">
        <f>[35]Julho!$B$11</f>
        <v>20.941666666666666</v>
      </c>
      <c r="I39" s="11">
        <f>[35]Julho!$B$12</f>
        <v>11.33333333333333</v>
      </c>
      <c r="J39" s="11">
        <f>[35]Julho!$B$13</f>
        <v>11.429166666666665</v>
      </c>
      <c r="K39" s="11">
        <f>[35]Julho!$B$14</f>
        <v>14.125</v>
      </c>
      <c r="L39" s="11">
        <f>[35]Julho!$B$15</f>
        <v>20.079166666666666</v>
      </c>
      <c r="M39" s="11">
        <f>[35]Julho!$B$16</f>
        <v>23.299999999999997</v>
      </c>
      <c r="N39" s="11">
        <f>[35]Julho!$B$17</f>
        <v>23.691666666666663</v>
      </c>
      <c r="O39" s="11">
        <f>[35]Julho!$B$18</f>
        <v>19.737499999999997</v>
      </c>
      <c r="P39" s="11">
        <f>[35]Julho!$B$19</f>
        <v>18.941666666666666</v>
      </c>
      <c r="Q39" s="11">
        <f>[35]Julho!$B$20</f>
        <v>20.383333333333336</v>
      </c>
      <c r="R39" s="11">
        <f>[35]Julho!$B$21</f>
        <v>21.920833333333334</v>
      </c>
      <c r="S39" s="11">
        <f>[35]Julho!$B$22</f>
        <v>20.779166666666669</v>
      </c>
      <c r="T39" s="11">
        <f>[35]Julho!$B$23</f>
        <v>20.454166666666662</v>
      </c>
      <c r="U39" s="11">
        <f>[35]Julho!$B$24</f>
        <v>19.675000000000001</v>
      </c>
      <c r="V39" s="11">
        <f>[35]Julho!$B$25</f>
        <v>21.287499999999998</v>
      </c>
      <c r="W39" s="11">
        <f>[35]Julho!$B$26</f>
        <v>22.579166666666666</v>
      </c>
      <c r="X39" s="11">
        <f>[35]Julho!$B$27</f>
        <v>22.358333333333334</v>
      </c>
      <c r="Y39" s="11">
        <f>[35]Julho!$B$28</f>
        <v>21.937500000000004</v>
      </c>
      <c r="Z39" s="11">
        <f>[35]Julho!$B$29</f>
        <v>10.65</v>
      </c>
      <c r="AA39" s="11">
        <f>[35]Julho!$B$30</f>
        <v>13.370833333333335</v>
      </c>
      <c r="AB39" s="11">
        <f>[35]Julho!$B$31</f>
        <v>20.058333333333337</v>
      </c>
      <c r="AC39" s="11">
        <f>[35]Julho!$B$32</f>
        <v>22.424999999999994</v>
      </c>
      <c r="AD39" s="11">
        <f>[35]Julho!$B$33</f>
        <v>11.674999999999999</v>
      </c>
      <c r="AE39" s="11">
        <f>[35]Julho!$B$34</f>
        <v>14.129166666666668</v>
      </c>
      <c r="AF39" s="11">
        <f>[35]Julho!$B$35</f>
        <v>18.812500000000004</v>
      </c>
      <c r="AG39" s="93">
        <f t="shared" si="3"/>
        <v>18.021505376344088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8" t="s">
        <v>16</v>
      </c>
      <c r="B40" s="11">
        <f>[36]Julho!$B$5</f>
        <v>18.316666666666666</v>
      </c>
      <c r="C40" s="11">
        <f>[36]Julho!$B$6</f>
        <v>14.027272727272726</v>
      </c>
      <c r="D40" s="11">
        <f>[36]Julho!$B$7</f>
        <v>10.955555555555556</v>
      </c>
      <c r="E40" s="11" t="str">
        <f>[36]Julho!$B$8</f>
        <v>*</v>
      </c>
      <c r="F40" s="11" t="str">
        <f>[36]Julho!$B$9</f>
        <v>*</v>
      </c>
      <c r="G40" s="11">
        <f>[36]Julho!$B$10</f>
        <v>23.958333333333332</v>
      </c>
      <c r="H40" s="11">
        <f>[36]Julho!$B$11</f>
        <v>18.224999999999998</v>
      </c>
      <c r="I40" s="11">
        <f>[36]Julho!$B$12</f>
        <v>12.549999999999999</v>
      </c>
      <c r="J40" s="11">
        <f>[36]Julho!$B$13</f>
        <v>12.05</v>
      </c>
      <c r="K40" s="11">
        <f>[36]Julho!$B$14</f>
        <v>25.8</v>
      </c>
      <c r="L40" s="11">
        <f>[36]Julho!$B$15</f>
        <v>25.120833333333337</v>
      </c>
      <c r="M40" s="11">
        <f>[36]Julho!$B$16</f>
        <v>25.812499999999996</v>
      </c>
      <c r="N40" s="11">
        <f>[36]Julho!$B$17</f>
        <v>25.866666666666664</v>
      </c>
      <c r="O40" s="11" t="str">
        <f>[36]Julho!$B$18</f>
        <v>*</v>
      </c>
      <c r="P40" s="11" t="str">
        <f>[36]Julho!$B$19</f>
        <v>*</v>
      </c>
      <c r="Q40" s="11">
        <f>[36]Julho!$B$20</f>
        <v>30.954545454545453</v>
      </c>
      <c r="R40" s="11">
        <f>[36]Julho!$B$21</f>
        <v>26.437499999999996</v>
      </c>
      <c r="S40" s="11">
        <f>[36]Julho!$B$22</f>
        <v>27.599999999999994</v>
      </c>
      <c r="T40" s="11" t="str">
        <f>[36]Julho!$B$23</f>
        <v>*</v>
      </c>
      <c r="U40" s="11" t="str">
        <f>[36]Julho!$B$24</f>
        <v>*</v>
      </c>
      <c r="V40" s="11" t="str">
        <f>[36]Julho!$B$25</f>
        <v>*</v>
      </c>
      <c r="W40" s="11" t="str">
        <f>[36]Julho!$B$26</f>
        <v>*</v>
      </c>
      <c r="X40" s="11" t="str">
        <f>[36]Julho!$B$27</f>
        <v>*</v>
      </c>
      <c r="Y40" s="11">
        <f>[36]Julho!$B$28</f>
        <v>23.612500000000001</v>
      </c>
      <c r="Z40" s="11">
        <f>[36]Julho!$B$29</f>
        <v>13.699999999999998</v>
      </c>
      <c r="AA40" s="11">
        <f>[36]Julho!$B$30</f>
        <v>12.02</v>
      </c>
      <c r="AB40" s="11" t="str">
        <f>[36]Julho!$B$31</f>
        <v>*</v>
      </c>
      <c r="AC40" s="11" t="str">
        <f>[36]Julho!$B$32</f>
        <v>*</v>
      </c>
      <c r="AD40" s="11">
        <f>[36]Julho!$B$33</f>
        <v>16.110000000000003</v>
      </c>
      <c r="AE40" s="11">
        <f>[36]Julho!$B$34</f>
        <v>15.5875</v>
      </c>
      <c r="AF40" s="11">
        <f>[36]Julho!$B$35</f>
        <v>17.518181818181816</v>
      </c>
      <c r="AG40" s="93">
        <f t="shared" si="3"/>
        <v>19.811152777777778</v>
      </c>
      <c r="AI40" s="12" t="s">
        <v>47</v>
      </c>
      <c r="AK40" t="s">
        <v>47</v>
      </c>
    </row>
    <row r="41" spans="1:38" x14ac:dyDescent="0.2">
      <c r="A41" s="58" t="s">
        <v>175</v>
      </c>
      <c r="B41" s="11">
        <f>[37]Julho!$B$5</f>
        <v>18.937499999999996</v>
      </c>
      <c r="C41" s="11">
        <f>[37]Julho!$B$6</f>
        <v>13.341666666666669</v>
      </c>
      <c r="D41" s="11">
        <f>[37]Julho!$B$7</f>
        <v>15.470833333333333</v>
      </c>
      <c r="E41" s="11">
        <f>[37]Julho!$B$8</f>
        <v>18.358333333333338</v>
      </c>
      <c r="F41" s="11">
        <f>[37]Julho!$B$9</f>
        <v>21.966666666666669</v>
      </c>
      <c r="G41" s="11">
        <f>[37]Julho!$B$10</f>
        <v>22.624999999999996</v>
      </c>
      <c r="H41" s="11">
        <f>[37]Julho!$B$11</f>
        <v>23.433333333333334</v>
      </c>
      <c r="I41" s="11">
        <f>[37]Julho!$B$12</f>
        <v>19.149999999999999</v>
      </c>
      <c r="J41" s="11">
        <f>[37]Julho!$B$13</f>
        <v>15.666666666666666</v>
      </c>
      <c r="K41" s="11">
        <f>[37]Julho!$B$14</f>
        <v>18.837499999999999</v>
      </c>
      <c r="L41" s="11">
        <f>[37]Julho!$B$15</f>
        <v>22.812500000000004</v>
      </c>
      <c r="M41" s="11">
        <f>[37]Julho!$B$16</f>
        <v>22.466666666666669</v>
      </c>
      <c r="N41" s="11">
        <f>[37]Julho!$B$17</f>
        <v>23.45</v>
      </c>
      <c r="O41" s="11">
        <f>[37]Julho!$B$18</f>
        <v>22.395833333333332</v>
      </c>
      <c r="P41" s="11">
        <f>[37]Julho!$B$19</f>
        <v>24.112499999999997</v>
      </c>
      <c r="Q41" s="11">
        <f>[37]Julho!$B$20</f>
        <v>23.099999999999998</v>
      </c>
      <c r="R41" s="11">
        <f>[37]Julho!$B$21</f>
        <v>22.8</v>
      </c>
      <c r="S41" s="11">
        <f>[37]Julho!$B$22</f>
        <v>23.195833333333336</v>
      </c>
      <c r="T41" s="11">
        <f>[37]Julho!$B$23</f>
        <v>23.533333333333331</v>
      </c>
      <c r="U41" s="11">
        <f>[37]Julho!$B$24</f>
        <v>22.75</v>
      </c>
      <c r="V41" s="11">
        <f>[37]Julho!$B$25</f>
        <v>22.095833333333335</v>
      </c>
      <c r="W41" s="11">
        <f>[37]Julho!$B$26</f>
        <v>21.537499999999998</v>
      </c>
      <c r="X41" s="11">
        <f>[37]Julho!$B$27</f>
        <v>21.487500000000001</v>
      </c>
      <c r="Y41" s="11">
        <f>[37]Julho!$B$28</f>
        <v>22.574999999999999</v>
      </c>
      <c r="Z41" s="11">
        <f>[37]Julho!$B$29</f>
        <v>19.108333333333334</v>
      </c>
      <c r="AA41" s="11">
        <f>[37]Julho!$B$30</f>
        <v>18.266666666666666</v>
      </c>
      <c r="AB41" s="11">
        <f>[37]Julho!$B$31</f>
        <v>22.295833333333331</v>
      </c>
      <c r="AC41" s="11">
        <f>[37]Julho!$B$32</f>
        <v>22.587500000000002</v>
      </c>
      <c r="AD41" s="11">
        <f>[37]Julho!$B$33</f>
        <v>19.966666666666669</v>
      </c>
      <c r="AE41" s="11">
        <f>[37]Julho!$B$34</f>
        <v>17.374999999999996</v>
      </c>
      <c r="AF41" s="11">
        <f>[37]Julho!$B$35</f>
        <v>21.154166666666669</v>
      </c>
      <c r="AG41" s="138">
        <f t="shared" si="3"/>
        <v>20.866263440860216</v>
      </c>
      <c r="AI41" s="12" t="s">
        <v>47</v>
      </c>
      <c r="AK41" t="s">
        <v>47</v>
      </c>
    </row>
    <row r="42" spans="1:38" x14ac:dyDescent="0.2">
      <c r="A42" s="58" t="s">
        <v>17</v>
      </c>
      <c r="B42" s="11">
        <f>[38]Julho!$B$5</f>
        <v>17.120833333333334</v>
      </c>
      <c r="C42" s="11">
        <f>[38]Julho!$B$6</f>
        <v>11.45833333333333</v>
      </c>
      <c r="D42" s="11">
        <f>[38]Julho!$B$7</f>
        <v>12.612500000000002</v>
      </c>
      <c r="E42" s="11">
        <f>[38]Julho!$B$8</f>
        <v>16.537499999999998</v>
      </c>
      <c r="F42" s="11">
        <f>[38]Julho!$B$9</f>
        <v>21.095833333333328</v>
      </c>
      <c r="G42" s="11">
        <f>[38]Julho!$B$10</f>
        <v>22.57083333333334</v>
      </c>
      <c r="H42" s="11">
        <f>[38]Julho!$B$11</f>
        <v>23.145833333333332</v>
      </c>
      <c r="I42" s="11">
        <f>[38]Julho!$B$12</f>
        <v>16.929166666666667</v>
      </c>
      <c r="J42" s="11">
        <f>[38]Julho!$B$13</f>
        <v>14</v>
      </c>
      <c r="K42" s="11">
        <f>[38]Julho!$B$14</f>
        <v>16.216666666666665</v>
      </c>
      <c r="L42" s="11">
        <f>[38]Julho!$B$15</f>
        <v>21.245833333333334</v>
      </c>
      <c r="M42" s="11">
        <f>[38]Julho!$B$16</f>
        <v>21.333333333333332</v>
      </c>
      <c r="N42" s="11">
        <f>[38]Julho!$B$17</f>
        <v>22.158333333333335</v>
      </c>
      <c r="O42" s="11">
        <f>[38]Julho!$B$18</f>
        <v>21.583333333333332</v>
      </c>
      <c r="P42" s="11">
        <f>[38]Julho!$B$19</f>
        <v>21.19583333333334</v>
      </c>
      <c r="Q42" s="11">
        <f>[38]Julho!$B$20</f>
        <v>22.220833333333331</v>
      </c>
      <c r="R42" s="11">
        <f>[38]Julho!$B$21</f>
        <v>22.391666666666666</v>
      </c>
      <c r="S42" s="11">
        <f>[38]Julho!$B$22</f>
        <v>23.304166666666671</v>
      </c>
      <c r="T42" s="11">
        <f>[38]Julho!$B$23</f>
        <v>22.870833333333326</v>
      </c>
      <c r="U42" s="11">
        <f>[38]Julho!$B$24</f>
        <v>22.329166666666669</v>
      </c>
      <c r="V42" s="11">
        <f>[38]Julho!$B$25</f>
        <v>22.583333333333332</v>
      </c>
      <c r="W42" s="11">
        <f>[38]Julho!$B$26</f>
        <v>20.791666666666668</v>
      </c>
      <c r="X42" s="11">
        <f>[38]Julho!$B$27</f>
        <v>20.629166666666666</v>
      </c>
      <c r="Y42" s="11">
        <f>[38]Julho!$B$28</f>
        <v>22.387500000000003</v>
      </c>
      <c r="Z42" s="11">
        <f>[38]Julho!$B$29</f>
        <v>15.258333333333335</v>
      </c>
      <c r="AA42" s="11">
        <f>[38]Julho!$B$30</f>
        <v>15.758333333333335</v>
      </c>
      <c r="AB42" s="11">
        <f>[38]Julho!$B$31</f>
        <v>20.05833333333333</v>
      </c>
      <c r="AC42" s="11">
        <f>[38]Julho!$B$32</f>
        <v>21.25416666666667</v>
      </c>
      <c r="AD42" s="11">
        <f>[38]Julho!$B$33</f>
        <v>14.991666666666667</v>
      </c>
      <c r="AE42" s="11">
        <f>[38]Julho!$B$34</f>
        <v>15.766666666666664</v>
      </c>
      <c r="AF42" s="11">
        <f>[38]Julho!$B$35</f>
        <v>21.304166666666664</v>
      </c>
      <c r="AG42" s="93">
        <f t="shared" si="3"/>
        <v>19.454973118279568</v>
      </c>
      <c r="AI42" s="12" t="s">
        <v>47</v>
      </c>
      <c r="AK42" t="s">
        <v>47</v>
      </c>
    </row>
    <row r="43" spans="1:38" x14ac:dyDescent="0.2">
      <c r="A43" s="58" t="s">
        <v>157</v>
      </c>
      <c r="B43" s="11">
        <f>[39]Julho!$B$5</f>
        <v>17.858333333333331</v>
      </c>
      <c r="C43" s="11">
        <f>[39]Julho!$B$6</f>
        <v>12.583333333333336</v>
      </c>
      <c r="D43" s="11">
        <f>[39]Julho!$B$7</f>
        <v>13.95833333333333</v>
      </c>
      <c r="E43" s="11">
        <f>[39]Julho!$B$8</f>
        <v>17.354166666666668</v>
      </c>
      <c r="F43" s="11">
        <f>[39]Julho!$B$9</f>
        <v>22.887499999999999</v>
      </c>
      <c r="G43" s="11">
        <f>[39]Julho!$B$10</f>
        <v>22.345833333333331</v>
      </c>
      <c r="H43" s="11">
        <f>[39]Julho!$B$11</f>
        <v>23.633333333333336</v>
      </c>
      <c r="I43" s="11">
        <f>[39]Julho!$B$12</f>
        <v>18.112500000000001</v>
      </c>
      <c r="J43" s="11">
        <f>[39]Julho!$B$13</f>
        <v>15.15833333333333</v>
      </c>
      <c r="K43" s="11">
        <f>[39]Julho!$B$14</f>
        <v>17.291666666666668</v>
      </c>
      <c r="L43" s="11">
        <f>[39]Julho!$B$15</f>
        <v>23.104166666666668</v>
      </c>
      <c r="M43" s="11">
        <f>[39]Julho!$B$16</f>
        <v>21.579166666666666</v>
      </c>
      <c r="N43" s="11">
        <f>[39]Julho!$B$17</f>
        <v>22.195833333333336</v>
      </c>
      <c r="O43" s="11">
        <f>[39]Julho!$B$18</f>
        <v>21.658333333333328</v>
      </c>
      <c r="P43" s="11">
        <f>[39]Julho!$B$19</f>
        <v>21.675000000000001</v>
      </c>
      <c r="Q43" s="11">
        <f>[39]Julho!$B$20</f>
        <v>21.883333333333336</v>
      </c>
      <c r="R43" s="11">
        <f>[39]Julho!$B$21</f>
        <v>22.458333333333332</v>
      </c>
      <c r="S43" s="11">
        <f>[39]Julho!$B$22</f>
        <v>23.270833333333329</v>
      </c>
      <c r="T43" s="11">
        <f>[39]Julho!$B$23</f>
        <v>23.304166666666664</v>
      </c>
      <c r="U43" s="11">
        <f>[39]Julho!$B$24</f>
        <v>21.875000000000004</v>
      </c>
      <c r="V43" s="11">
        <f>[39]Julho!$B$25</f>
        <v>22.358333333333334</v>
      </c>
      <c r="W43" s="11">
        <f>[39]Julho!$B$26</f>
        <v>22.424999999999997</v>
      </c>
      <c r="X43" s="11">
        <f>[39]Julho!$B$27</f>
        <v>22.079166666666666</v>
      </c>
      <c r="Y43" s="11">
        <f>[39]Julho!$B$28</f>
        <v>23.595833333333331</v>
      </c>
      <c r="Z43" s="11">
        <f>[39]Julho!$B$29</f>
        <v>18.745833333333334</v>
      </c>
      <c r="AA43" s="11">
        <f>[39]Julho!$B$30</f>
        <v>17.8</v>
      </c>
      <c r="AB43" s="11">
        <f>[39]Julho!$B$31</f>
        <v>21.875</v>
      </c>
      <c r="AC43" s="11">
        <f>[39]Julho!$B$32</f>
        <v>22.362499999999997</v>
      </c>
      <c r="AD43" s="11">
        <f>[39]Julho!$B$33</f>
        <v>19.329166666666666</v>
      </c>
      <c r="AE43" s="11">
        <f>[39]Julho!$B$34</f>
        <v>17.974999999999998</v>
      </c>
      <c r="AF43" s="11">
        <f>[39]Julho!$B$35</f>
        <v>21.091666666666669</v>
      </c>
      <c r="AG43" s="138">
        <f t="shared" si="3"/>
        <v>20.44596774193548</v>
      </c>
      <c r="AI43" s="12" t="s">
        <v>47</v>
      </c>
      <c r="AJ43" t="s">
        <v>47</v>
      </c>
    </row>
    <row r="44" spans="1:38" x14ac:dyDescent="0.2">
      <c r="A44" s="58" t="s">
        <v>18</v>
      </c>
      <c r="B44" s="11">
        <f>[40]Julho!$B$5</f>
        <v>19.637500000000003</v>
      </c>
      <c r="C44" s="11">
        <f>[40]Julho!$B$6</f>
        <v>17.866666666666667</v>
      </c>
      <c r="D44" s="11">
        <f>[40]Julho!$B$7</f>
        <v>17.941176470588236</v>
      </c>
      <c r="E44" s="11">
        <f>[40]Julho!$B$8</f>
        <v>19.387499999999999</v>
      </c>
      <c r="F44" s="11">
        <f>[40]Julho!$B$9</f>
        <v>22.245833333333337</v>
      </c>
      <c r="G44" s="11">
        <f>[40]Julho!$B$10</f>
        <v>22.233333333333331</v>
      </c>
      <c r="H44" s="11">
        <f>[40]Julho!$B$11</f>
        <v>21.708333333333332</v>
      </c>
      <c r="I44" s="11">
        <f>[40]Julho!$B$12</f>
        <v>17.30833333333333</v>
      </c>
      <c r="J44" s="11">
        <f>[40]Julho!$B$13</f>
        <v>16.295833333333331</v>
      </c>
      <c r="K44" s="11">
        <f>[40]Julho!$B$14</f>
        <v>19.895833333333332</v>
      </c>
      <c r="L44" s="11">
        <f>[40]Julho!$B$15</f>
        <v>21.408333333333331</v>
      </c>
      <c r="M44" s="11">
        <f>[40]Julho!$B$16</f>
        <v>21.495833333333337</v>
      </c>
      <c r="N44" s="11">
        <f>[40]Julho!$B$17</f>
        <v>21.895833333333332</v>
      </c>
      <c r="O44" s="11">
        <f>[40]Julho!$B$18</f>
        <v>21.375</v>
      </c>
      <c r="P44" s="11">
        <f>[40]Julho!$B$19</f>
        <v>23.270833333333332</v>
      </c>
      <c r="Q44" s="11">
        <f>[40]Julho!$B$20</f>
        <v>23.508333333333336</v>
      </c>
      <c r="R44" s="11">
        <f>[40]Julho!$B$21</f>
        <v>21.733333333333334</v>
      </c>
      <c r="S44" s="11">
        <f>[40]Julho!$B$22</f>
        <v>22.295833333333334</v>
      </c>
      <c r="T44" s="11">
        <f>[40]Julho!$B$23</f>
        <v>21.895833333333329</v>
      </c>
      <c r="U44" s="11">
        <f>[40]Julho!$B$24</f>
        <v>21.333333333333332</v>
      </c>
      <c r="V44" s="11">
        <f>[40]Julho!$B$25</f>
        <v>20.483333333333331</v>
      </c>
      <c r="W44" s="11">
        <f>[40]Julho!$B$26</f>
        <v>20.616666666666671</v>
      </c>
      <c r="X44" s="11">
        <f>[40]Julho!$B$27</f>
        <v>21.054166666666667</v>
      </c>
      <c r="Y44" s="11">
        <f>[40]Julho!$B$28</f>
        <v>21.570833333333329</v>
      </c>
      <c r="Z44" s="11">
        <f>[40]Julho!$B$29</f>
        <v>18.745833333333337</v>
      </c>
      <c r="AA44" s="11">
        <f>[40]Julho!$B$30</f>
        <v>19.325000000000003</v>
      </c>
      <c r="AB44" s="11">
        <f>[40]Julho!$B$31</f>
        <v>21.920833333333334</v>
      </c>
      <c r="AC44" s="11">
        <f>[40]Julho!$B$32</f>
        <v>21.137499999999999</v>
      </c>
      <c r="AD44" s="11">
        <f>[40]Julho!$B$33</f>
        <v>19.587500000000002</v>
      </c>
      <c r="AE44" s="11">
        <f>[40]Julho!$B$34</f>
        <v>18.587499999999995</v>
      </c>
      <c r="AF44" s="11">
        <f>[40]Julho!$B$35</f>
        <v>21.05</v>
      </c>
      <c r="AG44" s="93">
        <f t="shared" si="3"/>
        <v>20.606839025932953</v>
      </c>
      <c r="AK44" t="s">
        <v>47</v>
      </c>
    </row>
    <row r="45" spans="1:38" x14ac:dyDescent="0.2">
      <c r="A45" s="58" t="s">
        <v>162</v>
      </c>
      <c r="B45" s="11" t="str">
        <f>[41]Julho!$B$5</f>
        <v>*</v>
      </c>
      <c r="C45" s="11" t="str">
        <f>[41]Julho!$B$6</f>
        <v>*</v>
      </c>
      <c r="D45" s="11" t="str">
        <f>[41]Julho!$B$7</f>
        <v>*</v>
      </c>
      <c r="E45" s="11" t="str">
        <f>[41]Julho!$B$8</f>
        <v>*</v>
      </c>
      <c r="F45" s="11" t="str">
        <f>[41]Julho!$B$9</f>
        <v>*</v>
      </c>
      <c r="G45" s="11" t="str">
        <f>[41]Julho!$B$10</f>
        <v>*</v>
      </c>
      <c r="H45" s="11" t="str">
        <f>[41]Julho!$B$11</f>
        <v>*</v>
      </c>
      <c r="I45" s="11" t="str">
        <f>[41]Julho!$B$12</f>
        <v>*</v>
      </c>
      <c r="J45" s="11" t="str">
        <f>[41]Julho!$B$13</f>
        <v>*</v>
      </c>
      <c r="K45" s="11" t="str">
        <f>[41]Julho!$B$14</f>
        <v>*</v>
      </c>
      <c r="L45" s="11" t="str">
        <f>[41]Julho!$B$15</f>
        <v>*</v>
      </c>
      <c r="M45" s="11" t="str">
        <f>[41]Julho!$B$16</f>
        <v>*</v>
      </c>
      <c r="N45" s="11" t="str">
        <f>[41]Julho!$B$17</f>
        <v>*</v>
      </c>
      <c r="O45" s="11" t="str">
        <f>[41]Julho!$B$18</f>
        <v>*</v>
      </c>
      <c r="P45" s="11" t="str">
        <f>[41]Julho!$B$19</f>
        <v>*</v>
      </c>
      <c r="Q45" s="11" t="str">
        <f>[41]Julho!$B$20</f>
        <v>*</v>
      </c>
      <c r="R45" s="11" t="str">
        <f>[41]Julho!$B$21</f>
        <v>*</v>
      </c>
      <c r="S45" s="11" t="str">
        <f>[41]Julho!$B$22</f>
        <v>*</v>
      </c>
      <c r="T45" s="11" t="str">
        <f>[41]Julho!$B$23</f>
        <v>*</v>
      </c>
      <c r="U45" s="11" t="str">
        <f>[41]Julho!$B$24</f>
        <v>*</v>
      </c>
      <c r="V45" s="11" t="str">
        <f>[41]Julho!$B$25</f>
        <v>*</v>
      </c>
      <c r="W45" s="11" t="str">
        <f>[41]Julho!$B$26</f>
        <v>*</v>
      </c>
      <c r="X45" s="11" t="str">
        <f>[41]Julho!$B$27</f>
        <v>*</v>
      </c>
      <c r="Y45" s="11" t="str">
        <f>[41]Julho!$B$28</f>
        <v>*</v>
      </c>
      <c r="Z45" s="11" t="str">
        <f>[41]Julho!$B$29</f>
        <v>*</v>
      </c>
      <c r="AA45" s="11" t="str">
        <f>[41]Julho!$B$30</f>
        <v>*</v>
      </c>
      <c r="AB45" s="11" t="str">
        <f>[41]Julho!$B$31</f>
        <v>*</v>
      </c>
      <c r="AC45" s="11" t="str">
        <f>[41]Julho!$B$32</f>
        <v>*</v>
      </c>
      <c r="AD45" s="11" t="str">
        <f>[41]Julho!$B$33</f>
        <v>*</v>
      </c>
      <c r="AE45" s="11" t="str">
        <f>[41]Julho!$B$34</f>
        <v>*</v>
      </c>
      <c r="AF45" s="11" t="str">
        <f>[41]Julho!$B$35</f>
        <v>*</v>
      </c>
      <c r="AG45" s="138" t="s">
        <v>226</v>
      </c>
    </row>
    <row r="46" spans="1:38" x14ac:dyDescent="0.2">
      <c r="A46" s="58" t="s">
        <v>19</v>
      </c>
      <c r="B46" s="11">
        <f>[42]Julho!$B$5</f>
        <v>12.165217391304349</v>
      </c>
      <c r="C46" s="11">
        <f>[42]Julho!$B$6</f>
        <v>9.9208333333333325</v>
      </c>
      <c r="D46" s="11">
        <f>[42]Julho!$B$7</f>
        <v>10.495652173913042</v>
      </c>
      <c r="E46" s="11">
        <f>[42]Julho!$B$8</f>
        <v>15.28333333333333</v>
      </c>
      <c r="F46" s="11">
        <f>[42]Julho!$B$9</f>
        <v>20.137500000000003</v>
      </c>
      <c r="G46" s="11">
        <f>[42]Julho!$B$10</f>
        <v>21.258333333333329</v>
      </c>
      <c r="H46" s="11">
        <f>[42]Julho!$B$11</f>
        <v>20.450000000000003</v>
      </c>
      <c r="I46" s="11">
        <f>[42]Julho!$B$12</f>
        <v>11.890000000000004</v>
      </c>
      <c r="J46" s="11">
        <f>[42]Julho!$B$13</f>
        <v>13.020000000000001</v>
      </c>
      <c r="K46" s="11">
        <f>[42]Julho!$B$14</f>
        <v>14.765217391304349</v>
      </c>
      <c r="L46" s="11">
        <f>[42]Julho!$B$15</f>
        <v>20.812500000000004</v>
      </c>
      <c r="M46" s="11">
        <f>[42]Julho!$B$16</f>
        <v>22.758333333333329</v>
      </c>
      <c r="N46" s="11">
        <f>[42]Julho!$B$17</f>
        <v>22.829166666666666</v>
      </c>
      <c r="O46" s="11">
        <f>[42]Julho!$B$18</f>
        <v>18.345833333333335</v>
      </c>
      <c r="P46" s="11">
        <f>[42]Julho!$B$19</f>
        <v>17.408333333333335</v>
      </c>
      <c r="Q46" s="11">
        <f>[42]Julho!$B$20</f>
        <v>20.916666666666668</v>
      </c>
      <c r="R46" s="11">
        <f>[42]Julho!$B$21</f>
        <v>21.754166666666666</v>
      </c>
      <c r="S46" s="11">
        <f>[42]Julho!$B$22</f>
        <v>22.304166666666664</v>
      </c>
      <c r="T46" s="11">
        <f>[42]Julho!$B$23</f>
        <v>21.656521739130429</v>
      </c>
      <c r="U46" s="11">
        <f>[42]Julho!$B$24</f>
        <v>20.99583333333333</v>
      </c>
      <c r="V46" s="11">
        <f>[42]Julho!$B$25</f>
        <v>21.308333333333334</v>
      </c>
      <c r="W46" s="11">
        <f>[42]Julho!$B$26</f>
        <v>21.629166666666663</v>
      </c>
      <c r="X46" s="11">
        <f>[42]Julho!$B$27</f>
        <v>21.645833333333332</v>
      </c>
      <c r="Y46" s="11">
        <f>[42]Julho!$B$28</f>
        <v>21.758333333333329</v>
      </c>
      <c r="Z46" s="11">
        <f>[42]Julho!$B$29</f>
        <v>11.647619047619049</v>
      </c>
      <c r="AA46" s="11">
        <f>[42]Julho!$B$30</f>
        <v>13.390476190476193</v>
      </c>
      <c r="AB46" s="11">
        <f>[42]Julho!$B$31</f>
        <v>20.133333333333333</v>
      </c>
      <c r="AC46" s="11">
        <f>[42]Julho!$B$32</f>
        <v>18.458333333333339</v>
      </c>
      <c r="AD46" s="11">
        <f>[42]Julho!$B$33</f>
        <v>11.968181818181819</v>
      </c>
      <c r="AE46" s="11">
        <f>[42]Julho!$B$34</f>
        <v>13.566666666666666</v>
      </c>
      <c r="AF46" s="11">
        <f>[42]Julho!$B$35</f>
        <v>18.204166666666669</v>
      </c>
      <c r="AG46" s="93">
        <f>AVERAGE(B46:AF46)</f>
        <v>17.834775884470833</v>
      </c>
      <c r="AH46" s="12" t="s">
        <v>47</v>
      </c>
      <c r="AI46" s="12" t="s">
        <v>47</v>
      </c>
      <c r="AK46" t="s">
        <v>47</v>
      </c>
    </row>
    <row r="47" spans="1:38" x14ac:dyDescent="0.2">
      <c r="A47" s="58" t="s">
        <v>31</v>
      </c>
      <c r="B47" s="11">
        <f>[43]Julho!$B$5</f>
        <v>17.120833333333334</v>
      </c>
      <c r="C47" s="11">
        <f>[43]Julho!$B$6</f>
        <v>12.012500000000003</v>
      </c>
      <c r="D47" s="11">
        <f>[43]Julho!$B$7</f>
        <v>13.624999999999998</v>
      </c>
      <c r="E47" s="11">
        <f>[43]Julho!$B$8</f>
        <v>18.470833333333331</v>
      </c>
      <c r="F47" s="11">
        <f>[43]Julho!$B$9</f>
        <v>23.379166666666674</v>
      </c>
      <c r="G47" s="11">
        <f>[43]Julho!$B$10</f>
        <v>24.462499999999995</v>
      </c>
      <c r="H47" s="11">
        <f>[43]Julho!$B$11</f>
        <v>23.895833333333332</v>
      </c>
      <c r="I47" s="11">
        <f>[43]Julho!$B$12</f>
        <v>16.837500000000002</v>
      </c>
      <c r="J47" s="11">
        <f>[43]Julho!$B$13</f>
        <v>14.004166666666665</v>
      </c>
      <c r="K47" s="11">
        <f>[43]Julho!$B$14</f>
        <v>17.829166666666669</v>
      </c>
      <c r="L47" s="11">
        <f>[43]Julho!$B$15</f>
        <v>22.820833333333336</v>
      </c>
      <c r="M47" s="11">
        <f>[43]Julho!$B$16</f>
        <v>23.012500000000003</v>
      </c>
      <c r="N47" s="11">
        <f>[43]Julho!$B$17</f>
        <v>23.791666666666668</v>
      </c>
      <c r="O47" s="11">
        <f>[43]Julho!$B$18</f>
        <v>21.554166666666664</v>
      </c>
      <c r="P47" s="11">
        <f>[43]Julho!$B$19</f>
        <v>21.525000000000002</v>
      </c>
      <c r="Q47" s="11">
        <f>[43]Julho!$B$20</f>
        <v>23.350000000000005</v>
      </c>
      <c r="R47" s="11">
        <f>[43]Julho!$B$21</f>
        <v>24.179166666666671</v>
      </c>
      <c r="S47" s="11">
        <f>[43]Julho!$B$22</f>
        <v>24.945833333333326</v>
      </c>
      <c r="T47" s="11">
        <f>[43]Julho!$B$23</f>
        <v>24.891666666666666</v>
      </c>
      <c r="U47" s="11">
        <f>[43]Julho!$B$24</f>
        <v>23.724999999999998</v>
      </c>
      <c r="V47" s="11">
        <f>[43]Julho!$B$25</f>
        <v>23.370833333333334</v>
      </c>
      <c r="W47" s="11">
        <f>[43]Julho!$B$26</f>
        <v>22.941666666666666</v>
      </c>
      <c r="X47" s="11">
        <f>[43]Julho!$B$27</f>
        <v>23.195833333333336</v>
      </c>
      <c r="Y47" s="11">
        <f>[43]Julho!$B$28</f>
        <v>24.179166666666664</v>
      </c>
      <c r="Z47" s="11">
        <f>[43]Julho!$B$29</f>
        <v>16.287500000000005</v>
      </c>
      <c r="AA47" s="11">
        <f>[43]Julho!$B$30</f>
        <v>15.937499999999998</v>
      </c>
      <c r="AB47" s="11">
        <f>[43]Julho!$B$31</f>
        <v>21.850000000000005</v>
      </c>
      <c r="AC47" s="11">
        <f>[43]Julho!$B$32</f>
        <v>22.504166666666674</v>
      </c>
      <c r="AD47" s="11">
        <f>[43]Julho!$B$33</f>
        <v>16.983333333333334</v>
      </c>
      <c r="AE47" s="11">
        <f>[43]Julho!$B$34</f>
        <v>16.458333333333332</v>
      </c>
      <c r="AF47" s="11">
        <f>[43]Julho!$B$35</f>
        <v>21.233333333333331</v>
      </c>
      <c r="AG47" s="93">
        <f>AVERAGE(B47:AF47)</f>
        <v>20.657258064516132</v>
      </c>
      <c r="AK47" t="s">
        <v>47</v>
      </c>
    </row>
    <row r="48" spans="1:38" x14ac:dyDescent="0.2">
      <c r="A48" s="58" t="s">
        <v>44</v>
      </c>
      <c r="B48" s="11">
        <f>[44]Julho!$B$5</f>
        <v>21.391666666666669</v>
      </c>
      <c r="C48" s="11">
        <f>[44]Julho!$B$6</f>
        <v>18.641666666666662</v>
      </c>
      <c r="D48" s="11">
        <f>[44]Julho!$B$7</f>
        <v>19.129166666666666</v>
      </c>
      <c r="E48" s="11">
        <f>[44]Julho!$B$8</f>
        <v>23.362500000000001</v>
      </c>
      <c r="F48" s="11">
        <f>[44]Julho!$B$9</f>
        <v>25</v>
      </c>
      <c r="G48" s="11">
        <f>[44]Julho!$B$10</f>
        <v>25.75833333333334</v>
      </c>
      <c r="H48" s="11">
        <f>[44]Julho!$B$11</f>
        <v>24.566666666666663</v>
      </c>
      <c r="I48" s="11">
        <f>[44]Julho!$B$12</f>
        <v>20.166666666666668</v>
      </c>
      <c r="J48" s="11">
        <f>[44]Julho!$B$13</f>
        <v>18.004166666666666</v>
      </c>
      <c r="K48" s="11">
        <f>[44]Julho!$B$14</f>
        <v>23.162499999999998</v>
      </c>
      <c r="L48" s="11">
        <f>[44]Julho!$B$15</f>
        <v>23.770833333333332</v>
      </c>
      <c r="M48" s="11">
        <f>[44]Julho!$B$16</f>
        <v>23.866666666666664</v>
      </c>
      <c r="N48" s="11">
        <f>[44]Julho!$B$17</f>
        <v>25.183333333333337</v>
      </c>
      <c r="O48" s="11">
        <f>[44]Julho!$B$18</f>
        <v>25.900000000000006</v>
      </c>
      <c r="P48" s="11">
        <f>[44]Julho!$B$19</f>
        <v>25.641666666666666</v>
      </c>
      <c r="Q48" s="11">
        <f>[44]Julho!$B$20</f>
        <v>24.99166666666666</v>
      </c>
      <c r="R48" s="11">
        <f>[44]Julho!$B$21</f>
        <v>24.308333333333334</v>
      </c>
      <c r="S48" s="11">
        <f>[44]Julho!$B$22</f>
        <v>24.966666666666665</v>
      </c>
      <c r="T48" s="11">
        <f>[44]Julho!$B$23</f>
        <v>24.087500000000002</v>
      </c>
      <c r="U48" s="11">
        <f>[44]Julho!$B$24</f>
        <v>23.729166666666668</v>
      </c>
      <c r="V48" s="11">
        <f>[44]Julho!$B$25</f>
        <v>23.629166666666666</v>
      </c>
      <c r="W48" s="11">
        <f>[44]Julho!$B$26</f>
        <v>23.645833333333332</v>
      </c>
      <c r="X48" s="11">
        <f>[44]Julho!$B$27</f>
        <v>24.262500000000003</v>
      </c>
      <c r="Y48" s="11">
        <f>[44]Julho!$B$28</f>
        <v>24.741666666666671</v>
      </c>
      <c r="Z48" s="11">
        <f>[44]Julho!$B$29</f>
        <v>21.108333333333334</v>
      </c>
      <c r="AA48" s="11">
        <f>[44]Julho!$B$30</f>
        <v>20.987500000000001</v>
      </c>
      <c r="AB48" s="11">
        <f>[44]Julho!$B$31</f>
        <v>24.099999999999998</v>
      </c>
      <c r="AC48" s="11">
        <f>[44]Julho!$B$32</f>
        <v>23.875</v>
      </c>
      <c r="AD48" s="11">
        <f>[44]Julho!$B$33</f>
        <v>22.325000000000006</v>
      </c>
      <c r="AE48" s="11">
        <f>[44]Julho!$B$34</f>
        <v>21.054166666666667</v>
      </c>
      <c r="AF48" s="11">
        <f>[44]Julho!$B$35</f>
        <v>24.779166666666669</v>
      </c>
      <c r="AG48" s="93">
        <f>AVERAGE(B48:AF48)</f>
        <v>23.230241935483875</v>
      </c>
      <c r="AH48" s="12" t="s">
        <v>47</v>
      </c>
      <c r="AI48" s="12" t="s">
        <v>47</v>
      </c>
    </row>
    <row r="49" spans="1:38" x14ac:dyDescent="0.2">
      <c r="A49" s="58" t="s">
        <v>20</v>
      </c>
      <c r="B49" s="11" t="str">
        <f>[45]Julho!$B$5</f>
        <v>*</v>
      </c>
      <c r="C49" s="11" t="str">
        <f>[45]Julho!$B$6</f>
        <v>*</v>
      </c>
      <c r="D49" s="11" t="str">
        <f>[45]Julho!$B$7</f>
        <v>*</v>
      </c>
      <c r="E49" s="11" t="str">
        <f>[45]Julho!$B$8</f>
        <v>*</v>
      </c>
      <c r="F49" s="11" t="str">
        <f>[45]Julho!$B$9</f>
        <v>*</v>
      </c>
      <c r="G49" s="11" t="str">
        <f>[45]Julho!$B$10</f>
        <v>*</v>
      </c>
      <c r="H49" s="11" t="str">
        <f>[45]Julho!$B$11</f>
        <v>*</v>
      </c>
      <c r="I49" s="11" t="str">
        <f>[45]Julho!$B$12</f>
        <v>*</v>
      </c>
      <c r="J49" s="11" t="str">
        <f>[45]Julho!$B$13</f>
        <v>*</v>
      </c>
      <c r="K49" s="11" t="str">
        <f>[45]Julho!$B$14</f>
        <v>*</v>
      </c>
      <c r="L49" s="11" t="str">
        <f>[45]Julho!$B$15</f>
        <v>*</v>
      </c>
      <c r="M49" s="11" t="str">
        <f>[45]Julho!$B$16</f>
        <v>*</v>
      </c>
      <c r="N49" s="11" t="str">
        <f>[45]Julho!$B$17</f>
        <v>*</v>
      </c>
      <c r="O49" s="11" t="str">
        <f>[45]Julho!$B$18</f>
        <v>*</v>
      </c>
      <c r="P49" s="11" t="str">
        <f>[45]Julho!$B$19</f>
        <v>*</v>
      </c>
      <c r="Q49" s="11" t="str">
        <f>[45]Julho!$B$20</f>
        <v>*</v>
      </c>
      <c r="R49" s="11" t="str">
        <f>[45]Julho!$B$21</f>
        <v>*</v>
      </c>
      <c r="S49" s="11" t="str">
        <f>[45]Julho!$B$22</f>
        <v>*</v>
      </c>
      <c r="T49" s="11" t="str">
        <f>[45]Julho!$B$23</f>
        <v>*</v>
      </c>
      <c r="U49" s="11" t="str">
        <f>[45]Julho!$B$24</f>
        <v>*</v>
      </c>
      <c r="V49" s="11" t="str">
        <f>[45]Julho!$B$25</f>
        <v>*</v>
      </c>
      <c r="W49" s="11" t="str">
        <f>[45]Julho!$B$26</f>
        <v>*</v>
      </c>
      <c r="X49" s="11" t="str">
        <f>[45]Julho!$B$27</f>
        <v>*</v>
      </c>
      <c r="Y49" s="11" t="str">
        <f>[45]Julho!$B$28</f>
        <v>*</v>
      </c>
      <c r="Z49" s="11" t="str">
        <f>[45]Julho!$B$29</f>
        <v>*</v>
      </c>
      <c r="AA49" s="11" t="str">
        <f>[45]Julho!$B$30</f>
        <v>*</v>
      </c>
      <c r="AB49" s="11" t="str">
        <f>[45]Julho!$B$31</f>
        <v>*</v>
      </c>
      <c r="AC49" s="11" t="str">
        <f>[45]Julho!$B$32</f>
        <v>*</v>
      </c>
      <c r="AD49" s="11" t="str">
        <f>[45]Julho!$B$33</f>
        <v>*</v>
      </c>
      <c r="AE49" s="11" t="str">
        <f>[45]Julho!$B$34</f>
        <v>*</v>
      </c>
      <c r="AF49" s="11" t="str">
        <f>[45]Julho!$B$35</f>
        <v>*</v>
      </c>
      <c r="AG49" s="93" t="s">
        <v>226</v>
      </c>
      <c r="AI49" s="12" t="s">
        <v>47</v>
      </c>
    </row>
    <row r="50" spans="1:38" s="5" customFormat="1" ht="17.100000000000001" customHeight="1" x14ac:dyDescent="0.2">
      <c r="A50" s="59" t="s">
        <v>227</v>
      </c>
      <c r="B50" s="13">
        <f t="shared" ref="B50:AE50" si="4">AVERAGE(B5:B49)</f>
        <v>17.136240510697032</v>
      </c>
      <c r="C50" s="13">
        <f t="shared" si="4"/>
        <v>13.37683904259991</v>
      </c>
      <c r="D50" s="13">
        <f t="shared" si="4"/>
        <v>14.46870804300792</v>
      </c>
      <c r="E50" s="13">
        <f t="shared" si="4"/>
        <v>18.058045977011496</v>
      </c>
      <c r="F50" s="13">
        <f t="shared" si="4"/>
        <v>21.972093280282937</v>
      </c>
      <c r="G50" s="13">
        <f t="shared" si="4"/>
        <v>23.192171717171714</v>
      </c>
      <c r="H50" s="13">
        <f t="shared" si="4"/>
        <v>22.706537356321846</v>
      </c>
      <c r="I50" s="13">
        <f t="shared" si="4"/>
        <v>16.37107068219137</v>
      </c>
      <c r="J50" s="13">
        <f t="shared" si="4"/>
        <v>14.828159013605442</v>
      </c>
      <c r="K50" s="13">
        <f t="shared" si="4"/>
        <v>17.94870461771665</v>
      </c>
      <c r="L50" s="13">
        <f t="shared" si="4"/>
        <v>21.997911414565824</v>
      </c>
      <c r="M50" s="13">
        <f t="shared" si="4"/>
        <v>23.142898193760267</v>
      </c>
      <c r="N50" s="13">
        <f t="shared" si="4"/>
        <v>23.650445402298843</v>
      </c>
      <c r="O50" s="13">
        <f t="shared" si="4"/>
        <v>22.144670493197275</v>
      </c>
      <c r="P50" s="13">
        <f t="shared" si="4"/>
        <v>21.836569512862617</v>
      </c>
      <c r="Q50" s="13">
        <f t="shared" si="4"/>
        <v>23.091533243929984</v>
      </c>
      <c r="R50" s="13">
        <f t="shared" si="4"/>
        <v>22.895800925925926</v>
      </c>
      <c r="S50" s="13">
        <f t="shared" si="4"/>
        <v>23.143852627257804</v>
      </c>
      <c r="T50" s="13">
        <f t="shared" si="4"/>
        <v>22.925015795673591</v>
      </c>
      <c r="U50" s="13">
        <f t="shared" si="4"/>
        <v>22.014120370370367</v>
      </c>
      <c r="V50" s="13">
        <f t="shared" si="4"/>
        <v>22.395252976190477</v>
      </c>
      <c r="W50" s="13">
        <f t="shared" si="4"/>
        <v>22.20053358843538</v>
      </c>
      <c r="X50" s="13">
        <f t="shared" si="4"/>
        <v>22.560953801945185</v>
      </c>
      <c r="Y50" s="13">
        <f t="shared" si="4"/>
        <v>22.937832202111615</v>
      </c>
      <c r="Z50" s="13">
        <f t="shared" si="4"/>
        <v>16.450879228614522</v>
      </c>
      <c r="AA50" s="13">
        <f t="shared" si="4"/>
        <v>16.915336385836387</v>
      </c>
      <c r="AB50" s="13">
        <f t="shared" si="4"/>
        <v>21.843207908163265</v>
      </c>
      <c r="AC50" s="13">
        <f t="shared" si="4"/>
        <v>22.149581043956044</v>
      </c>
      <c r="AD50" s="13">
        <f t="shared" si="4"/>
        <v>17.046561061487534</v>
      </c>
      <c r="AE50" s="13">
        <f t="shared" si="4"/>
        <v>17.690861742424243</v>
      </c>
      <c r="AF50" s="13">
        <f>AVERAGE(AF5:AF49)</f>
        <v>21.190604707792204</v>
      </c>
      <c r="AG50" s="92">
        <f>AVERAGE(AG5:AG49)</f>
        <v>20.540989484090705</v>
      </c>
      <c r="AI50" s="5" t="s">
        <v>47</v>
      </c>
      <c r="AJ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9" t="s">
        <v>97</v>
      </c>
      <c r="U52" s="159"/>
      <c r="V52" s="159"/>
      <c r="W52" s="159"/>
      <c r="X52" s="159"/>
      <c r="Y52" s="90"/>
      <c r="Z52" s="90"/>
      <c r="AA52" s="90"/>
      <c r="AB52" s="90"/>
      <c r="AC52" s="90"/>
      <c r="AD52" s="90"/>
      <c r="AE52" s="90"/>
      <c r="AF52" s="117"/>
      <c r="AG52" s="88"/>
      <c r="AI52" s="1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60" t="s">
        <v>98</v>
      </c>
      <c r="U53" s="160"/>
      <c r="V53" s="160"/>
      <c r="W53" s="160"/>
      <c r="X53" s="160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  <c r="AI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</row>
    <row r="59" spans="1:38" x14ac:dyDescent="0.2">
      <c r="AI59" s="12" t="s">
        <v>47</v>
      </c>
    </row>
    <row r="60" spans="1:38" x14ac:dyDescent="0.2">
      <c r="N60" s="2" t="s">
        <v>47</v>
      </c>
      <c r="AD60" s="2" t="s">
        <v>47</v>
      </c>
    </row>
    <row r="61" spans="1:38" x14ac:dyDescent="0.2">
      <c r="A61" s="142"/>
      <c r="B61" s="14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3"/>
      <c r="U61" s="143"/>
    </row>
    <row r="62" spans="1:38" x14ac:dyDescent="0.2">
      <c r="A62" s="142"/>
      <c r="B62" s="14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3"/>
      <c r="U62" s="143"/>
      <c r="W62" s="2" t="s">
        <v>47</v>
      </c>
      <c r="AL62" s="12" t="s">
        <v>47</v>
      </c>
    </row>
    <row r="63" spans="1:38" x14ac:dyDescent="0.2">
      <c r="Z63" s="2" t="s">
        <v>47</v>
      </c>
    </row>
    <row r="64" spans="1:38" x14ac:dyDescent="0.2">
      <c r="AB64" s="2" t="s">
        <v>47</v>
      </c>
    </row>
    <row r="65" spans="9:33" x14ac:dyDescent="0.2">
      <c r="AG65" s="7" t="s">
        <v>47</v>
      </c>
    </row>
    <row r="67" spans="9:33" x14ac:dyDescent="0.2">
      <c r="I67" s="2" t="s">
        <v>47</v>
      </c>
    </row>
    <row r="70" spans="9:33" x14ac:dyDescent="0.2">
      <c r="AE70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8"/>
  <sheetViews>
    <sheetView tabSelected="1" zoomScale="90" zoomScaleNormal="90" workbookViewId="0">
      <selection activeCell="A46" sqref="A46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52" t="s">
        <v>30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69"/>
    </row>
    <row r="2" spans="1:35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1"/>
      <c r="AI2" s="105"/>
    </row>
    <row r="3" spans="1:35" s="5" customFormat="1" ht="20.100000000000001" customHeight="1" x14ac:dyDescent="0.2">
      <c r="A3" s="155"/>
      <c r="B3" s="164">
        <v>1</v>
      </c>
      <c r="C3" s="164">
        <f>SUM(B3+1)</f>
        <v>2</v>
      </c>
      <c r="D3" s="164">
        <f t="shared" ref="D3:AD3" si="0">SUM(C3+1)</f>
        <v>3</v>
      </c>
      <c r="E3" s="164">
        <f t="shared" si="0"/>
        <v>4</v>
      </c>
      <c r="F3" s="164">
        <f t="shared" si="0"/>
        <v>5</v>
      </c>
      <c r="G3" s="164">
        <f t="shared" si="0"/>
        <v>6</v>
      </c>
      <c r="H3" s="164">
        <f t="shared" si="0"/>
        <v>7</v>
      </c>
      <c r="I3" s="164">
        <f t="shared" si="0"/>
        <v>8</v>
      </c>
      <c r="J3" s="164">
        <f t="shared" si="0"/>
        <v>9</v>
      </c>
      <c r="K3" s="164">
        <f t="shared" si="0"/>
        <v>10</v>
      </c>
      <c r="L3" s="164">
        <f t="shared" si="0"/>
        <v>11</v>
      </c>
      <c r="M3" s="164">
        <f t="shared" si="0"/>
        <v>12</v>
      </c>
      <c r="N3" s="164">
        <f t="shared" si="0"/>
        <v>13</v>
      </c>
      <c r="O3" s="164">
        <f t="shared" si="0"/>
        <v>14</v>
      </c>
      <c r="P3" s="164">
        <f t="shared" si="0"/>
        <v>15</v>
      </c>
      <c r="Q3" s="164">
        <f t="shared" si="0"/>
        <v>16</v>
      </c>
      <c r="R3" s="164">
        <f t="shared" si="0"/>
        <v>17</v>
      </c>
      <c r="S3" s="164">
        <f t="shared" si="0"/>
        <v>18</v>
      </c>
      <c r="T3" s="164">
        <f t="shared" si="0"/>
        <v>19</v>
      </c>
      <c r="U3" s="164">
        <f t="shared" si="0"/>
        <v>20</v>
      </c>
      <c r="V3" s="164">
        <f t="shared" si="0"/>
        <v>21</v>
      </c>
      <c r="W3" s="164">
        <f t="shared" si="0"/>
        <v>22</v>
      </c>
      <c r="X3" s="164">
        <f t="shared" si="0"/>
        <v>23</v>
      </c>
      <c r="Y3" s="164">
        <f t="shared" si="0"/>
        <v>24</v>
      </c>
      <c r="Z3" s="164">
        <f t="shared" si="0"/>
        <v>25</v>
      </c>
      <c r="AA3" s="164">
        <f t="shared" si="0"/>
        <v>26</v>
      </c>
      <c r="AB3" s="164">
        <f t="shared" si="0"/>
        <v>27</v>
      </c>
      <c r="AC3" s="164">
        <f t="shared" si="0"/>
        <v>28</v>
      </c>
      <c r="AD3" s="164">
        <f t="shared" si="0"/>
        <v>29</v>
      </c>
      <c r="AE3" s="194">
        <v>30</v>
      </c>
      <c r="AF3" s="161">
        <v>31</v>
      </c>
      <c r="AG3" s="125" t="s">
        <v>39</v>
      </c>
      <c r="AH3" s="107" t="s">
        <v>37</v>
      </c>
      <c r="AI3" s="115" t="s">
        <v>225</v>
      </c>
    </row>
    <row r="4" spans="1:35" s="5" customFormat="1" ht="20.100000000000001" customHeight="1" x14ac:dyDescent="0.2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72"/>
      <c r="AF4" s="162"/>
      <c r="AG4" s="119" t="s">
        <v>35</v>
      </c>
      <c r="AH4" s="108" t="s">
        <v>35</v>
      </c>
      <c r="AI4" s="104" t="s">
        <v>35</v>
      </c>
    </row>
    <row r="5" spans="1:35" s="5" customFormat="1" x14ac:dyDescent="0.2">
      <c r="A5" s="58" t="s">
        <v>40</v>
      </c>
      <c r="B5" s="129">
        <f>[1]Julho!$K$5</f>
        <v>0</v>
      </c>
      <c r="C5" s="129">
        <f>[1]Julho!$K$6</f>
        <v>0</v>
      </c>
      <c r="D5" s="129">
        <f>[1]Julho!$K$7</f>
        <v>0</v>
      </c>
      <c r="E5" s="129">
        <f>[1]Julho!$K$8</f>
        <v>0</v>
      </c>
      <c r="F5" s="129">
        <f>[1]Julho!$K$9</f>
        <v>0</v>
      </c>
      <c r="G5" s="129">
        <f>[1]Julho!$K$10</f>
        <v>0</v>
      </c>
      <c r="H5" s="129">
        <f>[1]Julho!$K$11</f>
        <v>0</v>
      </c>
      <c r="I5" s="129">
        <f>[1]Julho!$K$12</f>
        <v>0</v>
      </c>
      <c r="J5" s="129">
        <f>[1]Julho!$K$13</f>
        <v>0</v>
      </c>
      <c r="K5" s="129">
        <f>[1]Julho!$K$14</f>
        <v>0</v>
      </c>
      <c r="L5" s="129">
        <f>[1]Julho!$K$15</f>
        <v>0</v>
      </c>
      <c r="M5" s="129">
        <f>[1]Julho!$K$16</f>
        <v>0</v>
      </c>
      <c r="N5" s="129">
        <f>[1]Julho!$K$17</f>
        <v>0</v>
      </c>
      <c r="O5" s="129">
        <f>[1]Julho!$K$18</f>
        <v>0</v>
      </c>
      <c r="P5" s="129">
        <f>[1]Julho!$K$19</f>
        <v>0</v>
      </c>
      <c r="Q5" s="129">
        <f>[1]Julho!$K$20</f>
        <v>0</v>
      </c>
      <c r="R5" s="129">
        <f>[1]Julho!$K$21</f>
        <v>0</v>
      </c>
      <c r="S5" s="129">
        <f>[1]Julho!$K$22</f>
        <v>0</v>
      </c>
      <c r="T5" s="129">
        <f>[1]Julho!$K$23</f>
        <v>0</v>
      </c>
      <c r="U5" s="129">
        <f>[1]Julho!$K$24</f>
        <v>0</v>
      </c>
      <c r="V5" s="129">
        <f>[1]Julho!$K$25</f>
        <v>0</v>
      </c>
      <c r="W5" s="129">
        <f>[1]Julho!$K$26</f>
        <v>0</v>
      </c>
      <c r="X5" s="129">
        <f>[1]Julho!$K$27</f>
        <v>0</v>
      </c>
      <c r="Y5" s="129">
        <f>[1]Julho!$K$28</f>
        <v>0</v>
      </c>
      <c r="Z5" s="129">
        <f>[1]Julho!$K$29</f>
        <v>0</v>
      </c>
      <c r="AA5" s="129">
        <f>[1]Julho!$K$30</f>
        <v>0</v>
      </c>
      <c r="AB5" s="129">
        <f>[1]Julho!$K$31</f>
        <v>0</v>
      </c>
      <c r="AC5" s="129">
        <f>[1]Julho!$K$32</f>
        <v>0</v>
      </c>
      <c r="AD5" s="129">
        <f>[1]Julho!$K$33</f>
        <v>0</v>
      </c>
      <c r="AE5" s="129">
        <f>[1]Julho!$K$34</f>
        <v>0</v>
      </c>
      <c r="AF5" s="129">
        <f>[1]Julho!$K$35</f>
        <v>0</v>
      </c>
      <c r="AG5" s="15">
        <f>SUM(B5:AF5)</f>
        <v>0</v>
      </c>
      <c r="AH5" s="16">
        <f>MAX(B5:AF5)</f>
        <v>0</v>
      </c>
      <c r="AI5" s="67">
        <f>COUNTIF(B5:AF5,"=0,0")</f>
        <v>31</v>
      </c>
    </row>
    <row r="6" spans="1:35" x14ac:dyDescent="0.2">
      <c r="A6" s="58" t="s">
        <v>0</v>
      </c>
      <c r="B6" s="11">
        <f>[2]Julho!$K$5</f>
        <v>0</v>
      </c>
      <c r="C6" s="11">
        <f>[2]Julho!$K$6</f>
        <v>0</v>
      </c>
      <c r="D6" s="11">
        <f>[2]Julho!$K$7</f>
        <v>0.2</v>
      </c>
      <c r="E6" s="11">
        <f>[2]Julho!$K$8</f>
        <v>0</v>
      </c>
      <c r="F6" s="11">
        <f>[2]Julho!$K$9</f>
        <v>0</v>
      </c>
      <c r="G6" s="11">
        <f>[2]Julho!$K$10</f>
        <v>2.6</v>
      </c>
      <c r="H6" s="11">
        <f>[2]Julho!$K$11</f>
        <v>0.4</v>
      </c>
      <c r="I6" s="11">
        <f>[2]Julho!$K$12</f>
        <v>9.8000000000000007</v>
      </c>
      <c r="J6" s="11">
        <f>[2]Julho!$K$13</f>
        <v>0.2</v>
      </c>
      <c r="K6" s="11">
        <f>[2]Julho!$K$14</f>
        <v>0</v>
      </c>
      <c r="L6" s="11">
        <f>[2]Julho!$K$15</f>
        <v>0</v>
      </c>
      <c r="M6" s="11">
        <f>[2]Julho!$K$16</f>
        <v>0</v>
      </c>
      <c r="N6" s="11">
        <f>[2]Julho!$K$17</f>
        <v>0</v>
      </c>
      <c r="O6" s="11">
        <f>[2]Julho!$K$18</f>
        <v>0</v>
      </c>
      <c r="P6" s="11">
        <f>[2]Julho!$K$19</f>
        <v>0</v>
      </c>
      <c r="Q6" s="11">
        <f>[2]Julho!$K$20</f>
        <v>0</v>
      </c>
      <c r="R6" s="11">
        <f>[2]Julho!$K$21</f>
        <v>0</v>
      </c>
      <c r="S6" s="11">
        <f>[2]Julho!$K$22</f>
        <v>0</v>
      </c>
      <c r="T6" s="11">
        <f>[2]Julho!$K$23</f>
        <v>0</v>
      </c>
      <c r="U6" s="11">
        <f>[2]Julho!$K$24</f>
        <v>0</v>
      </c>
      <c r="V6" s="11">
        <f>[2]Julho!$K$25</f>
        <v>0</v>
      </c>
      <c r="W6" s="11">
        <f>[2]Julho!$K$26</f>
        <v>0</v>
      </c>
      <c r="X6" s="11">
        <f>[2]Julho!$K$27</f>
        <v>0</v>
      </c>
      <c r="Y6" s="11">
        <f>[2]Julho!$K$28</f>
        <v>0</v>
      </c>
      <c r="Z6" s="11">
        <f>[2]Julho!$K$29</f>
        <v>0</v>
      </c>
      <c r="AA6" s="11">
        <f>[2]Julho!$K$30</f>
        <v>0</v>
      </c>
      <c r="AB6" s="11">
        <f>[2]Julho!$K$31</f>
        <v>0</v>
      </c>
      <c r="AC6" s="11">
        <f>[2]Julho!$K$32</f>
        <v>0</v>
      </c>
      <c r="AD6" s="11">
        <f>[2]Julho!$K$33</f>
        <v>0</v>
      </c>
      <c r="AE6" s="11">
        <f>[2]Julho!$K$34</f>
        <v>0</v>
      </c>
      <c r="AF6" s="11">
        <f>[2]Julho!$K$35</f>
        <v>0</v>
      </c>
      <c r="AG6" s="15">
        <f>SUM(B6:AF6)</f>
        <v>13.2</v>
      </c>
      <c r="AH6" s="16">
        <f>MAX(B6:AF6)</f>
        <v>9.8000000000000007</v>
      </c>
      <c r="AI6" s="67">
        <f>COUNTIF(B6:AF6,"=0,0")</f>
        <v>26</v>
      </c>
    </row>
    <row r="7" spans="1:35" x14ac:dyDescent="0.2">
      <c r="A7" s="58" t="s">
        <v>104</v>
      </c>
      <c r="B7" s="11">
        <f>[3]Julho!$K$5</f>
        <v>3.8</v>
      </c>
      <c r="C7" s="11">
        <f>[3]Julho!$K$6</f>
        <v>0</v>
      </c>
      <c r="D7" s="11">
        <f>[3]Julho!$K$7</f>
        <v>0</v>
      </c>
      <c r="E7" s="11">
        <f>[3]Julho!$K$8</f>
        <v>0</v>
      </c>
      <c r="F7" s="11">
        <f>[3]Julho!$K$9</f>
        <v>0</v>
      </c>
      <c r="G7" s="11">
        <f>[3]Julho!$K$10</f>
        <v>0</v>
      </c>
      <c r="H7" s="11">
        <f>[3]Julho!$K$11</f>
        <v>0</v>
      </c>
      <c r="I7" s="11">
        <f>[3]Julho!$K$12</f>
        <v>0.8</v>
      </c>
      <c r="J7" s="11">
        <f>[3]Julho!$K$13</f>
        <v>0</v>
      </c>
      <c r="K7" s="11">
        <f>[3]Julho!$K$14</f>
        <v>0</v>
      </c>
      <c r="L7" s="11">
        <f>[3]Julho!$K$15</f>
        <v>0</v>
      </c>
      <c r="M7" s="11">
        <f>[3]Julho!$K$16</f>
        <v>0</v>
      </c>
      <c r="N7" s="11">
        <f>[3]Julho!$K$17</f>
        <v>0</v>
      </c>
      <c r="O7" s="11">
        <f>[3]Julho!$K$18</f>
        <v>0</v>
      </c>
      <c r="P7" s="11">
        <f>[3]Julho!$K$19</f>
        <v>0</v>
      </c>
      <c r="Q7" s="11">
        <f>[3]Julho!$K$20</f>
        <v>0</v>
      </c>
      <c r="R7" s="11">
        <f>[3]Julho!$K$21</f>
        <v>0</v>
      </c>
      <c r="S7" s="11">
        <f>[3]Julho!$K$22</f>
        <v>0</v>
      </c>
      <c r="T7" s="11">
        <f>[3]Julho!$K$23</f>
        <v>0</v>
      </c>
      <c r="U7" s="11">
        <f>[3]Julho!$K$24</f>
        <v>0</v>
      </c>
      <c r="V7" s="11">
        <f>[3]Julho!$K$25</f>
        <v>0</v>
      </c>
      <c r="W7" s="11">
        <f>[3]Julho!$K$26</f>
        <v>0</v>
      </c>
      <c r="X7" s="11">
        <f>[3]Julho!$K$27</f>
        <v>0</v>
      </c>
      <c r="Y7" s="11">
        <f>[3]Julho!$K$28</f>
        <v>0</v>
      </c>
      <c r="Z7" s="11">
        <f>[3]Julho!$K$29</f>
        <v>0</v>
      </c>
      <c r="AA7" s="11">
        <f>[3]Julho!$K$30</f>
        <v>0</v>
      </c>
      <c r="AB7" s="11">
        <f>[3]Julho!$K$31</f>
        <v>0</v>
      </c>
      <c r="AC7" s="11">
        <f>[3]Julho!$K$32</f>
        <v>0</v>
      </c>
      <c r="AD7" s="11">
        <f>[3]Julho!$K$33</f>
        <v>0</v>
      </c>
      <c r="AE7" s="11">
        <f>[3]Julho!$K$34</f>
        <v>0</v>
      </c>
      <c r="AF7" s="11">
        <f>[3]Julho!$K$35</f>
        <v>0</v>
      </c>
      <c r="AG7" s="14">
        <f>SUM(B7:AF7)</f>
        <v>4.5999999999999996</v>
      </c>
      <c r="AH7" s="141">
        <f>MAX(B7:AF7)</f>
        <v>3.8</v>
      </c>
      <c r="AI7" s="67">
        <f>COUNTIF(B7:AF7,"=0,0")</f>
        <v>29</v>
      </c>
    </row>
    <row r="8" spans="1:35" x14ac:dyDescent="0.2">
      <c r="A8" s="58" t="s">
        <v>1</v>
      </c>
      <c r="B8" s="11" t="str">
        <f>[4]Julho!$K$5</f>
        <v>*</v>
      </c>
      <c r="C8" s="11" t="str">
        <f>[4]Julho!$K$6</f>
        <v>*</v>
      </c>
      <c r="D8" s="11">
        <f>[4]Julho!$K$7</f>
        <v>0</v>
      </c>
      <c r="E8" s="11">
        <f>[4]Julho!$K$8</f>
        <v>0</v>
      </c>
      <c r="F8" s="11">
        <f>[4]Julho!$K$9</f>
        <v>0</v>
      </c>
      <c r="G8" s="11">
        <f>[4]Julho!$K$10</f>
        <v>0</v>
      </c>
      <c r="H8" s="11" t="str">
        <f>[4]Julho!$K$11</f>
        <v>*</v>
      </c>
      <c r="I8" s="11" t="str">
        <f>[4]Julho!$K$12</f>
        <v>*</v>
      </c>
      <c r="J8" s="11" t="str">
        <f>[4]Julho!$K$13</f>
        <v>*</v>
      </c>
      <c r="K8" s="11" t="str">
        <f>[4]Julho!$K$14</f>
        <v>*</v>
      </c>
      <c r="L8" s="11" t="str">
        <f>[4]Julho!$K$15</f>
        <v>*</v>
      </c>
      <c r="M8" s="11" t="str">
        <f>[4]Julho!$K$16</f>
        <v>*</v>
      </c>
      <c r="N8" s="11" t="str">
        <f>[4]Julho!$K$17</f>
        <v>*</v>
      </c>
      <c r="O8" s="11" t="str">
        <f>[4]Julho!$K$18</f>
        <v>*</v>
      </c>
      <c r="P8" s="11">
        <f>[4]Julho!$K$19</f>
        <v>0</v>
      </c>
      <c r="Q8" s="11">
        <f>[4]Julho!$K$20</f>
        <v>0</v>
      </c>
      <c r="R8" s="11">
        <f>[4]Julho!$K$21</f>
        <v>0</v>
      </c>
      <c r="S8" s="11">
        <f>[4]Julho!$K$22</f>
        <v>0</v>
      </c>
      <c r="T8" s="11">
        <f>[4]Julho!$K$23</f>
        <v>0</v>
      </c>
      <c r="U8" s="11" t="str">
        <f>[4]Julho!$K$24</f>
        <v>*</v>
      </c>
      <c r="V8" s="11" t="str">
        <f>[4]Julho!$K$25</f>
        <v>*</v>
      </c>
      <c r="W8" s="11" t="str">
        <f>[4]Julho!$K$26</f>
        <v>*</v>
      </c>
      <c r="X8" s="11" t="str">
        <f>[4]Julho!$K$27</f>
        <v>*</v>
      </c>
      <c r="Y8" s="11" t="str">
        <f>[4]Julho!$K$28</f>
        <v>*</v>
      </c>
      <c r="Z8" s="11" t="str">
        <f>[4]Julho!$K$29</f>
        <v>*</v>
      </c>
      <c r="AA8" s="11" t="str">
        <f>[4]Julho!$K$30</f>
        <v>*</v>
      </c>
      <c r="AB8" s="11" t="str">
        <f>[4]Julho!$K$31</f>
        <v>*</v>
      </c>
      <c r="AC8" s="11" t="str">
        <f>[4]Julho!$K$32</f>
        <v>*</v>
      </c>
      <c r="AD8" s="11" t="str">
        <f>[4]Julho!$K$33</f>
        <v>*</v>
      </c>
      <c r="AE8" s="11" t="str">
        <f>[4]Julho!$K$34</f>
        <v>*</v>
      </c>
      <c r="AF8" s="11" t="str">
        <f>[4]Julho!$K$35</f>
        <v>*</v>
      </c>
      <c r="AG8" s="15">
        <f>SUM(B8:AF8)</f>
        <v>0</v>
      </c>
      <c r="AH8" s="16">
        <f>MAX(B8:AF8)</f>
        <v>0</v>
      </c>
      <c r="AI8" s="67">
        <f>COUNTIF(B8:AF8,"=0,0")</f>
        <v>9</v>
      </c>
    </row>
    <row r="9" spans="1:35" x14ac:dyDescent="0.2">
      <c r="A9" s="58" t="s">
        <v>167</v>
      </c>
      <c r="B9" s="11">
        <f>[5]Julho!$K$5</f>
        <v>0</v>
      </c>
      <c r="C9" s="11">
        <f>[5]Julho!$K$6</f>
        <v>0</v>
      </c>
      <c r="D9" s="11">
        <f>[5]Julho!$K$7</f>
        <v>0</v>
      </c>
      <c r="E9" s="11">
        <f>[5]Julho!$K$8</f>
        <v>0</v>
      </c>
      <c r="F9" s="11">
        <f>[5]Julho!$K$9</f>
        <v>0</v>
      </c>
      <c r="G9" s="11">
        <f>[5]Julho!$K$10</f>
        <v>14.6</v>
      </c>
      <c r="H9" s="11">
        <f>[5]Julho!$K$11</f>
        <v>0.2</v>
      </c>
      <c r="I9" s="11">
        <f>[5]Julho!$K$12</f>
        <v>12.799999999999999</v>
      </c>
      <c r="J9" s="11">
        <f>[5]Julho!$K$13</f>
        <v>0.2</v>
      </c>
      <c r="K9" s="11">
        <f>[5]Julho!$K$14</f>
        <v>0</v>
      </c>
      <c r="L9" s="11">
        <f>[5]Julho!$K$15</f>
        <v>0</v>
      </c>
      <c r="M9" s="11">
        <f>[5]Julho!$K$16</f>
        <v>0</v>
      </c>
      <c r="N9" s="11">
        <f>[5]Julho!$K$17</f>
        <v>3</v>
      </c>
      <c r="O9" s="11">
        <f>[5]Julho!$K$18</f>
        <v>0</v>
      </c>
      <c r="P9" s="11">
        <f>[5]Julho!$K$19</f>
        <v>0</v>
      </c>
      <c r="Q9" s="11">
        <f>[5]Julho!$K$20</f>
        <v>0</v>
      </c>
      <c r="R9" s="11">
        <f>[5]Julho!$K$21</f>
        <v>0</v>
      </c>
      <c r="S9" s="11">
        <f>[5]Julho!$K$22</f>
        <v>0</v>
      </c>
      <c r="T9" s="11">
        <f>[5]Julho!$K$23</f>
        <v>0</v>
      </c>
      <c r="U9" s="11">
        <f>[5]Julho!$K$24</f>
        <v>0</v>
      </c>
      <c r="V9" s="11">
        <f>[5]Julho!$K$25</f>
        <v>0</v>
      </c>
      <c r="W9" s="11">
        <f>[5]Julho!$K$26</f>
        <v>0</v>
      </c>
      <c r="X9" s="11">
        <f>[5]Julho!$K$27</f>
        <v>0</v>
      </c>
      <c r="Y9" s="11">
        <f>[5]Julho!$K$28</f>
        <v>0</v>
      </c>
      <c r="Z9" s="11">
        <f>[5]Julho!$K$29</f>
        <v>1.7999999999999998</v>
      </c>
      <c r="AA9" s="11">
        <f>[5]Julho!$K$30</f>
        <v>0</v>
      </c>
      <c r="AB9" s="11">
        <f>[5]Julho!$K$31</f>
        <v>0</v>
      </c>
      <c r="AC9" s="11">
        <f>[5]Julho!$K$32</f>
        <v>0</v>
      </c>
      <c r="AD9" s="11">
        <f>[5]Julho!$K$33</f>
        <v>0</v>
      </c>
      <c r="AE9" s="11">
        <f>[5]Julho!$K$34</f>
        <v>0</v>
      </c>
      <c r="AF9" s="11">
        <f>[5]Julho!$K$35</f>
        <v>0</v>
      </c>
      <c r="AG9" s="14">
        <f>SUM(B9:AF9)</f>
        <v>32.599999999999994</v>
      </c>
      <c r="AH9" s="141">
        <f>MAX(B9:AF9)</f>
        <v>14.6</v>
      </c>
      <c r="AI9" s="67">
        <f>COUNTIF(B9:AF9,"=0,0")</f>
        <v>25</v>
      </c>
    </row>
    <row r="10" spans="1:35" x14ac:dyDescent="0.2">
      <c r="A10" s="58" t="s">
        <v>111</v>
      </c>
      <c r="B10" s="11" t="str">
        <f>[6]Julho!$K$5</f>
        <v>*</v>
      </c>
      <c r="C10" s="11" t="str">
        <f>[6]Julho!$K$6</f>
        <v>*</v>
      </c>
      <c r="D10" s="11" t="str">
        <f>[6]Julho!$K$7</f>
        <v>*</v>
      </c>
      <c r="E10" s="11" t="str">
        <f>[6]Julho!$K$8</f>
        <v>*</v>
      </c>
      <c r="F10" s="11" t="str">
        <f>[6]Julho!$K$9</f>
        <v>*</v>
      </c>
      <c r="G10" s="11" t="str">
        <f>[6]Julho!$K$10</f>
        <v>*</v>
      </c>
      <c r="H10" s="11" t="str">
        <f>[6]Julho!$K$11</f>
        <v>*</v>
      </c>
      <c r="I10" s="11" t="str">
        <f>[6]Julho!$K$12</f>
        <v>*</v>
      </c>
      <c r="J10" s="11" t="str">
        <f>[6]Julho!$K$13</f>
        <v>*</v>
      </c>
      <c r="K10" s="11" t="str">
        <f>[6]Julho!$K$14</f>
        <v>*</v>
      </c>
      <c r="L10" s="11" t="str">
        <f>[6]Julho!$K$15</f>
        <v>*</v>
      </c>
      <c r="M10" s="11" t="str">
        <f>[6]Julho!$K$16</f>
        <v>*</v>
      </c>
      <c r="N10" s="11" t="str">
        <f>[6]Julho!$K$17</f>
        <v>*</v>
      </c>
      <c r="O10" s="11" t="str">
        <f>[6]Julho!$K$18</f>
        <v>*</v>
      </c>
      <c r="P10" s="11" t="str">
        <f>[6]Julho!$K$19</f>
        <v>*</v>
      </c>
      <c r="Q10" s="11" t="str">
        <f>[6]Julho!$K$20</f>
        <v>*</v>
      </c>
      <c r="R10" s="11" t="str">
        <f>[6]Julho!$K$21</f>
        <v>*</v>
      </c>
      <c r="S10" s="11" t="str">
        <f>[6]Julho!$K$22</f>
        <v>*</v>
      </c>
      <c r="T10" s="11" t="str">
        <f>[6]Julho!$K$23</f>
        <v>*</v>
      </c>
      <c r="U10" s="11" t="str">
        <f>[6]Julho!$K$24</f>
        <v>*</v>
      </c>
      <c r="V10" s="11" t="str">
        <f>[6]Julho!$K$25</f>
        <v>*</v>
      </c>
      <c r="W10" s="11" t="str">
        <f>[6]Julho!$K$26</f>
        <v>*</v>
      </c>
      <c r="X10" s="11" t="str">
        <f>[6]Julho!$K$27</f>
        <v>*</v>
      </c>
      <c r="Y10" s="11" t="str">
        <f>[6]Julho!$K$28</f>
        <v>*</v>
      </c>
      <c r="Z10" s="11" t="str">
        <f>[6]Julho!$K$29</f>
        <v>*</v>
      </c>
      <c r="AA10" s="11" t="str">
        <f>[6]Julho!$K$30</f>
        <v>*</v>
      </c>
      <c r="AB10" s="11" t="str">
        <f>[6]Julho!$K$31</f>
        <v>*</v>
      </c>
      <c r="AC10" s="11" t="str">
        <f>[6]Julho!$K$32</f>
        <v>*</v>
      </c>
      <c r="AD10" s="11" t="str">
        <f>[6]Julho!$K$33</f>
        <v>*</v>
      </c>
      <c r="AE10" s="11" t="str">
        <f>[6]Julho!$K$34</f>
        <v>*</v>
      </c>
      <c r="AF10" s="11" t="str">
        <f>[6]Julho!$K$35</f>
        <v>*</v>
      </c>
      <c r="AG10" s="15" t="s">
        <v>226</v>
      </c>
      <c r="AH10" s="16" t="s">
        <v>226</v>
      </c>
      <c r="AI10" s="67" t="s">
        <v>226</v>
      </c>
    </row>
    <row r="11" spans="1:35" x14ac:dyDescent="0.2">
      <c r="A11" s="58" t="s">
        <v>64</v>
      </c>
      <c r="B11" s="11">
        <f>[7]Julho!$K$5</f>
        <v>0.4</v>
      </c>
      <c r="C11" s="11">
        <f>[7]Julho!$K$6</f>
        <v>0</v>
      </c>
      <c r="D11" s="11">
        <f>[7]Julho!$K$7</f>
        <v>0</v>
      </c>
      <c r="E11" s="11" t="str">
        <f>[7]Julho!$K$8</f>
        <v>*</v>
      </c>
      <c r="F11" s="11" t="str">
        <f>[7]Julho!$K$9</f>
        <v>*</v>
      </c>
      <c r="G11" s="11" t="str">
        <f>[7]Julho!$K$10</f>
        <v>*</v>
      </c>
      <c r="H11" s="11" t="str">
        <f>[7]Julho!$K$11</f>
        <v>*</v>
      </c>
      <c r="I11" s="11" t="str">
        <f>[7]Julho!$K$12</f>
        <v>*</v>
      </c>
      <c r="J11" s="11" t="str">
        <f>[7]Julho!$K$13</f>
        <v>*</v>
      </c>
      <c r="K11" s="11" t="str">
        <f>[7]Julho!$K$14</f>
        <v>*</v>
      </c>
      <c r="L11" s="11" t="str">
        <f>[7]Julho!$K$15</f>
        <v>*</v>
      </c>
      <c r="M11" s="11" t="str">
        <f>[7]Julho!$K$16</f>
        <v>*</v>
      </c>
      <c r="N11" s="11" t="str">
        <f>[7]Julho!$K$17</f>
        <v>*</v>
      </c>
      <c r="O11" s="11" t="str">
        <f>[7]Julho!$K$18</f>
        <v>*</v>
      </c>
      <c r="P11" s="11" t="str">
        <f>[7]Julho!$K$19</f>
        <v>*</v>
      </c>
      <c r="Q11" s="11" t="str">
        <f>[7]Julho!$K$20</f>
        <v>*</v>
      </c>
      <c r="R11" s="11" t="str">
        <f>[7]Julho!$K$21</f>
        <v>*</v>
      </c>
      <c r="S11" s="11" t="str">
        <f>[7]Julho!$K$22</f>
        <v>*</v>
      </c>
      <c r="T11" s="11" t="str">
        <f>[7]Julho!$K$23</f>
        <v>*</v>
      </c>
      <c r="U11" s="11" t="str">
        <f>[7]Julho!$K$24</f>
        <v>*</v>
      </c>
      <c r="V11" s="11" t="str">
        <f>[7]Julho!$K$25</f>
        <v>*</v>
      </c>
      <c r="W11" s="11" t="str">
        <f>[7]Julho!$K$26</f>
        <v>*</v>
      </c>
      <c r="X11" s="11" t="str">
        <f>[7]Julho!$K$27</f>
        <v>*</v>
      </c>
      <c r="Y11" s="11" t="str">
        <f>[7]Julho!$K$28</f>
        <v>*</v>
      </c>
      <c r="Z11" s="11" t="str">
        <f>[7]Julho!$K$29</f>
        <v>*</v>
      </c>
      <c r="AA11" s="11" t="str">
        <f>[7]Julho!$K$30</f>
        <v>*</v>
      </c>
      <c r="AB11" s="11" t="str">
        <f>[7]Julho!$K$31</f>
        <v>*</v>
      </c>
      <c r="AC11" s="11" t="str">
        <f>[7]Julho!$K$32</f>
        <v>*</v>
      </c>
      <c r="AD11" s="11" t="str">
        <f>[7]Julho!$K$33</f>
        <v>*</v>
      </c>
      <c r="AE11" s="11" t="str">
        <f>[7]Julho!$K$34</f>
        <v>*</v>
      </c>
      <c r="AF11" s="11" t="str">
        <f>[7]Julho!$K$35</f>
        <v>*</v>
      </c>
      <c r="AG11" s="15">
        <f>SUM(B11:AF11)</f>
        <v>0.4</v>
      </c>
      <c r="AH11" s="16">
        <f>MAX(B11:AF11)</f>
        <v>0.4</v>
      </c>
      <c r="AI11" s="67">
        <f>COUNTIF(B11:AF11,"=0,0")</f>
        <v>2</v>
      </c>
    </row>
    <row r="12" spans="1:35" x14ac:dyDescent="0.2">
      <c r="A12" s="58" t="s">
        <v>41</v>
      </c>
      <c r="B12" s="11" t="str">
        <f>[8]Julho!$K$5</f>
        <v>*</v>
      </c>
      <c r="C12" s="11" t="str">
        <f>[8]Julho!$K$6</f>
        <v>*</v>
      </c>
      <c r="D12" s="11" t="str">
        <f>[8]Julho!$K$7</f>
        <v>*</v>
      </c>
      <c r="E12" s="11" t="str">
        <f>[8]Julho!$K$8</f>
        <v>*</v>
      </c>
      <c r="F12" s="11" t="str">
        <f>[8]Julho!$K$9</f>
        <v>*</v>
      </c>
      <c r="G12" s="11" t="str">
        <f>[8]Julho!$K$10</f>
        <v>*</v>
      </c>
      <c r="H12" s="11" t="str">
        <f>[8]Julho!$K$11</f>
        <v>*</v>
      </c>
      <c r="I12" s="11" t="str">
        <f>[8]Julho!$K$12</f>
        <v>*</v>
      </c>
      <c r="J12" s="11" t="str">
        <f>[8]Julho!$K$13</f>
        <v>*</v>
      </c>
      <c r="K12" s="11" t="str">
        <f>[8]Julho!$K$14</f>
        <v>*</v>
      </c>
      <c r="L12" s="11" t="str">
        <f>[8]Julho!$K$15</f>
        <v>*</v>
      </c>
      <c r="M12" s="11" t="str">
        <f>[8]Julho!$K$16</f>
        <v>*</v>
      </c>
      <c r="N12" s="11" t="str">
        <f>[8]Julho!$K$17</f>
        <v>*</v>
      </c>
      <c r="O12" s="11" t="str">
        <f>[8]Julho!$K$18</f>
        <v>*</v>
      </c>
      <c r="P12" s="11" t="str">
        <f>[8]Julho!$K$19</f>
        <v>*</v>
      </c>
      <c r="Q12" s="11" t="str">
        <f>[8]Julho!$K$20</f>
        <v>*</v>
      </c>
      <c r="R12" s="11" t="str">
        <f>[8]Julho!$K$21</f>
        <v>*</v>
      </c>
      <c r="S12" s="11" t="str">
        <f>[8]Julho!$K$22</f>
        <v>*</v>
      </c>
      <c r="T12" s="11" t="str">
        <f>[8]Julho!$K$23</f>
        <v>*</v>
      </c>
      <c r="U12" s="11" t="str">
        <f>[8]Julho!$K$24</f>
        <v>*</v>
      </c>
      <c r="V12" s="11" t="str">
        <f>[8]Julho!$K$25</f>
        <v>*</v>
      </c>
      <c r="W12" s="11" t="str">
        <f>[8]Julho!$K$26</f>
        <v>*</v>
      </c>
      <c r="X12" s="11" t="str">
        <f>[8]Julho!$K$27</f>
        <v>*</v>
      </c>
      <c r="Y12" s="11" t="str">
        <f>[8]Julho!$K$28</f>
        <v>*</v>
      </c>
      <c r="Z12" s="11" t="str">
        <f>[8]Julho!$K$29</f>
        <v>*</v>
      </c>
      <c r="AA12" s="11" t="str">
        <f>[8]Julho!$K$30</f>
        <v>*</v>
      </c>
      <c r="AB12" s="11" t="str">
        <f>[8]Julho!$K$31</f>
        <v>*</v>
      </c>
      <c r="AC12" s="11" t="str">
        <f>[8]Julho!$K$32</f>
        <v>*</v>
      </c>
      <c r="AD12" s="11" t="str">
        <f>[8]Julho!$K$33</f>
        <v>*</v>
      </c>
      <c r="AE12" s="11" t="str">
        <f>[8]Julho!$K$34</f>
        <v>*</v>
      </c>
      <c r="AF12" s="11" t="str">
        <f>[8]Julho!$K$35</f>
        <v>*</v>
      </c>
      <c r="AG12" s="15" t="s">
        <v>226</v>
      </c>
      <c r="AH12" s="16" t="s">
        <v>226</v>
      </c>
      <c r="AI12" s="67" t="s">
        <v>226</v>
      </c>
    </row>
    <row r="13" spans="1:35" x14ac:dyDescent="0.2">
      <c r="A13" s="58" t="s">
        <v>114</v>
      </c>
      <c r="B13" s="11" t="str">
        <f>[9]Julho!$K$5</f>
        <v>*</v>
      </c>
      <c r="C13" s="11" t="str">
        <f>[9]Julho!$K$6</f>
        <v>*</v>
      </c>
      <c r="D13" s="11" t="str">
        <f>[9]Julho!$K$7</f>
        <v>*</v>
      </c>
      <c r="E13" s="11" t="str">
        <f>[9]Julho!$K$8</f>
        <v>*</v>
      </c>
      <c r="F13" s="11" t="str">
        <f>[9]Julho!$K$9</f>
        <v>*</v>
      </c>
      <c r="G13" s="11" t="str">
        <f>[9]Julho!$K$10</f>
        <v>*</v>
      </c>
      <c r="H13" s="11" t="str">
        <f>[9]Julho!$K$11</f>
        <v>*</v>
      </c>
      <c r="I13" s="11" t="str">
        <f>[9]Julho!$K$12</f>
        <v>*</v>
      </c>
      <c r="J13" s="11" t="str">
        <f>[9]Julho!$K$13</f>
        <v>*</v>
      </c>
      <c r="K13" s="11" t="str">
        <f>[9]Julho!$K$14</f>
        <v>*</v>
      </c>
      <c r="L13" s="11" t="str">
        <f>[9]Julho!$K$15</f>
        <v>*</v>
      </c>
      <c r="M13" s="11" t="str">
        <f>[9]Julho!$K$16</f>
        <v>*</v>
      </c>
      <c r="N13" s="11" t="str">
        <f>[9]Julho!$K$17</f>
        <v>*</v>
      </c>
      <c r="O13" s="11" t="str">
        <f>[9]Julho!$K$18</f>
        <v>*</v>
      </c>
      <c r="P13" s="11" t="str">
        <f>[9]Julho!$K$19</f>
        <v>*</v>
      </c>
      <c r="Q13" s="11" t="str">
        <f>[9]Julho!$K$20</f>
        <v>*</v>
      </c>
      <c r="R13" s="11" t="str">
        <f>[9]Julho!$K$21</f>
        <v>*</v>
      </c>
      <c r="S13" s="11" t="str">
        <f>[9]Julho!$K$22</f>
        <v>*</v>
      </c>
      <c r="T13" s="11" t="str">
        <f>[9]Julho!$K$23</f>
        <v>*</v>
      </c>
      <c r="U13" s="11" t="str">
        <f>[9]Julho!$K$24</f>
        <v>*</v>
      </c>
      <c r="V13" s="11" t="str">
        <f>[9]Julho!$K$25</f>
        <v>*</v>
      </c>
      <c r="W13" s="11" t="str">
        <f>[9]Julho!$K$26</f>
        <v>*</v>
      </c>
      <c r="X13" s="11" t="str">
        <f>[9]Julho!$K$27</f>
        <v>*</v>
      </c>
      <c r="Y13" s="11" t="str">
        <f>[9]Julho!$K$28</f>
        <v>*</v>
      </c>
      <c r="Z13" s="11" t="str">
        <f>[9]Julho!$K$29</f>
        <v>*</v>
      </c>
      <c r="AA13" s="11" t="str">
        <f>[9]Julho!$K$30</f>
        <v>*</v>
      </c>
      <c r="AB13" s="11" t="str">
        <f>[9]Julho!$K$31</f>
        <v>*</v>
      </c>
      <c r="AC13" s="11" t="str">
        <f>[9]Julho!$K$32</f>
        <v>*</v>
      </c>
      <c r="AD13" s="11" t="str">
        <f>[9]Julho!$K$33</f>
        <v>*</v>
      </c>
      <c r="AE13" s="11" t="str">
        <f>[9]Julho!$K$34</f>
        <v>*</v>
      </c>
      <c r="AF13" s="11" t="str">
        <f>[9]Julho!$K$35</f>
        <v>*</v>
      </c>
      <c r="AG13" s="15" t="s">
        <v>226</v>
      </c>
      <c r="AH13" s="16" t="s">
        <v>226</v>
      </c>
      <c r="AI13" s="67" t="s">
        <v>226</v>
      </c>
    </row>
    <row r="14" spans="1:35" x14ac:dyDescent="0.2">
      <c r="A14" s="58" t="s">
        <v>118</v>
      </c>
      <c r="B14" s="11" t="str">
        <f>[10]Julho!$K$5</f>
        <v>*</v>
      </c>
      <c r="C14" s="11" t="str">
        <f>[10]Julho!$K$6</f>
        <v>*</v>
      </c>
      <c r="D14" s="11" t="str">
        <f>[10]Julho!$K$7</f>
        <v>*</v>
      </c>
      <c r="E14" s="11" t="str">
        <f>[10]Julho!$K$8</f>
        <v>*</v>
      </c>
      <c r="F14" s="11" t="str">
        <f>[10]Julho!$K$9</f>
        <v>*</v>
      </c>
      <c r="G14" s="11" t="str">
        <f>[10]Julho!$K$10</f>
        <v>*</v>
      </c>
      <c r="H14" s="11" t="str">
        <f>[10]Julho!$K$11</f>
        <v>*</v>
      </c>
      <c r="I14" s="11" t="str">
        <f>[10]Julho!$K$12</f>
        <v>*</v>
      </c>
      <c r="J14" s="11" t="str">
        <f>[10]Julho!$K$13</f>
        <v>*</v>
      </c>
      <c r="K14" s="11" t="str">
        <f>[10]Julho!$K$14</f>
        <v>*</v>
      </c>
      <c r="L14" s="11" t="str">
        <f>[10]Julho!$K$15</f>
        <v>*</v>
      </c>
      <c r="M14" s="11" t="str">
        <f>[10]Julho!$K$16</f>
        <v>*</v>
      </c>
      <c r="N14" s="11" t="str">
        <f>[10]Julho!$K$17</f>
        <v>*</v>
      </c>
      <c r="O14" s="11" t="str">
        <f>[10]Julho!$K$18</f>
        <v>*</v>
      </c>
      <c r="P14" s="11" t="str">
        <f>[10]Julho!$K$19</f>
        <v>*</v>
      </c>
      <c r="Q14" s="11" t="str">
        <f>[10]Julho!$K$20</f>
        <v>*</v>
      </c>
      <c r="R14" s="11" t="str">
        <f>[10]Julho!$K$21</f>
        <v>*</v>
      </c>
      <c r="S14" s="11" t="str">
        <f>[10]Julho!$K$22</f>
        <v>*</v>
      </c>
      <c r="T14" s="11" t="str">
        <f>[10]Julho!$K$23</f>
        <v>*</v>
      </c>
      <c r="U14" s="11" t="str">
        <f>[10]Julho!$K$24</f>
        <v>*</v>
      </c>
      <c r="V14" s="11" t="str">
        <f>[10]Julho!$K$25</f>
        <v>*</v>
      </c>
      <c r="W14" s="11" t="str">
        <f>[10]Julho!$K$26</f>
        <v>*</v>
      </c>
      <c r="X14" s="11" t="str">
        <f>[10]Julho!$K$27</f>
        <v>*</v>
      </c>
      <c r="Y14" s="11" t="str">
        <f>[10]Julho!$K$28</f>
        <v>*</v>
      </c>
      <c r="Z14" s="11" t="str">
        <f>[10]Julho!$K$29</f>
        <v>*</v>
      </c>
      <c r="AA14" s="11" t="str">
        <f>[10]Julho!$K$30</f>
        <v>*</v>
      </c>
      <c r="AB14" s="11" t="str">
        <f>[10]Julho!$K$31</f>
        <v>*</v>
      </c>
      <c r="AC14" s="11" t="str">
        <f>[10]Julho!$K$32</f>
        <v>*</v>
      </c>
      <c r="AD14" s="11" t="str">
        <f>[10]Julho!$K$33</f>
        <v>*</v>
      </c>
      <c r="AE14" s="11" t="str">
        <f>[10]Julho!$K$34</f>
        <v>*</v>
      </c>
      <c r="AF14" s="11" t="str">
        <f>[10]Julho!$K$35</f>
        <v>*</v>
      </c>
      <c r="AG14" s="15" t="s">
        <v>226</v>
      </c>
      <c r="AH14" s="16" t="s">
        <v>226</v>
      </c>
      <c r="AI14" s="67" t="s">
        <v>226</v>
      </c>
    </row>
    <row r="15" spans="1:35" x14ac:dyDescent="0.2">
      <c r="A15" s="58" t="s">
        <v>121</v>
      </c>
      <c r="B15" s="11">
        <f>[11]Julho!$K$5</f>
        <v>0</v>
      </c>
      <c r="C15" s="11">
        <f>[11]Julho!$K$6</f>
        <v>0</v>
      </c>
      <c r="D15" s="11">
        <f>[11]Julho!$K$7</f>
        <v>0.2</v>
      </c>
      <c r="E15" s="11">
        <f>[11]Julho!$K$8</f>
        <v>0</v>
      </c>
      <c r="F15" s="11">
        <f>[11]Julho!$K$9</f>
        <v>0</v>
      </c>
      <c r="G15" s="11">
        <f>[11]Julho!$K$10</f>
        <v>1.7999999999999998</v>
      </c>
      <c r="H15" s="11">
        <f>[11]Julho!$K$11</f>
        <v>0.2</v>
      </c>
      <c r="I15" s="11">
        <f>[11]Julho!$K$12</f>
        <v>8</v>
      </c>
      <c r="J15" s="11">
        <f>[11]Julho!$K$13</f>
        <v>0.4</v>
      </c>
      <c r="K15" s="11">
        <f>[11]Julho!$K$14</f>
        <v>0</v>
      </c>
      <c r="L15" s="11">
        <f>[11]Julho!$K$15</f>
        <v>0</v>
      </c>
      <c r="M15" s="11">
        <f>[11]Julho!$K$16</f>
        <v>0</v>
      </c>
      <c r="N15" s="11">
        <f>[11]Julho!$K$17</f>
        <v>0</v>
      </c>
      <c r="O15" s="11">
        <f>[11]Julho!$K$18</f>
        <v>0</v>
      </c>
      <c r="P15" s="11">
        <f>[11]Julho!$K$19</f>
        <v>0</v>
      </c>
      <c r="Q15" s="11">
        <f>[11]Julho!$K$20</f>
        <v>1.4</v>
      </c>
      <c r="R15" s="11">
        <f>[11]Julho!$K$21</f>
        <v>0</v>
      </c>
      <c r="S15" s="11">
        <f>[11]Julho!$K$22</f>
        <v>0</v>
      </c>
      <c r="T15" s="11">
        <f>[11]Julho!$K$23</f>
        <v>0</v>
      </c>
      <c r="U15" s="11">
        <f>[11]Julho!$K$24</f>
        <v>0</v>
      </c>
      <c r="V15" s="11">
        <f>[11]Julho!$K$25</f>
        <v>0</v>
      </c>
      <c r="W15" s="11">
        <f>[11]Julho!$K$26</f>
        <v>0</v>
      </c>
      <c r="X15" s="11">
        <f>[11]Julho!$K$27</f>
        <v>0</v>
      </c>
      <c r="Y15" s="11">
        <f>[11]Julho!$K$28</f>
        <v>0</v>
      </c>
      <c r="Z15" s="11">
        <f>[11]Julho!$K$29</f>
        <v>0</v>
      </c>
      <c r="AA15" s="11">
        <f>[11]Julho!$K$30</f>
        <v>0</v>
      </c>
      <c r="AB15" s="11" t="str">
        <f>[11]Julho!$K$31</f>
        <v>*</v>
      </c>
      <c r="AC15" s="11" t="str">
        <f>[11]Julho!$K$32</f>
        <v>*</v>
      </c>
      <c r="AD15" s="11" t="str">
        <f>[11]Julho!$K$33</f>
        <v>*</v>
      </c>
      <c r="AE15" s="11" t="str">
        <f>[11]Julho!$K$34</f>
        <v>*</v>
      </c>
      <c r="AF15" s="11" t="str">
        <f>[11]Julho!$K$35</f>
        <v>*</v>
      </c>
      <c r="AG15" s="15">
        <f>SUM(B15:AF15)</f>
        <v>12</v>
      </c>
      <c r="AH15" s="16">
        <f>MAX(B15:AF15)</f>
        <v>8</v>
      </c>
      <c r="AI15" s="67">
        <f>COUNTIF(B15:AF15,"=0,0")</f>
        <v>20</v>
      </c>
    </row>
    <row r="16" spans="1:35" x14ac:dyDescent="0.2">
      <c r="A16" s="58" t="s">
        <v>168</v>
      </c>
      <c r="B16" s="11" t="str">
        <f>[12]Julho!$K$5</f>
        <v>*</v>
      </c>
      <c r="C16" s="11" t="str">
        <f>[12]Julho!$K$6</f>
        <v>*</v>
      </c>
      <c r="D16" s="11" t="str">
        <f>[12]Julho!$K$7</f>
        <v>*</v>
      </c>
      <c r="E16" s="11" t="str">
        <f>[12]Julho!$K$8</f>
        <v>*</v>
      </c>
      <c r="F16" s="11" t="str">
        <f>[12]Julho!$K$9</f>
        <v>*</v>
      </c>
      <c r="G16" s="11" t="str">
        <f>[12]Julho!$K$10</f>
        <v>*</v>
      </c>
      <c r="H16" s="11" t="str">
        <f>[12]Julho!$K$11</f>
        <v>*</v>
      </c>
      <c r="I16" s="11" t="str">
        <f>[12]Julho!$K$12</f>
        <v>*</v>
      </c>
      <c r="J16" s="11" t="str">
        <f>[12]Julho!$K$13</f>
        <v>*</v>
      </c>
      <c r="K16" s="11" t="str">
        <f>[12]Julho!$K$14</f>
        <v>*</v>
      </c>
      <c r="L16" s="11" t="str">
        <f>[12]Julho!$K$15</f>
        <v>*</v>
      </c>
      <c r="M16" s="11" t="str">
        <f>[12]Julho!$K$16</f>
        <v>*</v>
      </c>
      <c r="N16" s="11" t="str">
        <f>[12]Julho!$K$17</f>
        <v>*</v>
      </c>
      <c r="O16" s="11" t="str">
        <f>[12]Julho!$K$18</f>
        <v>*</v>
      </c>
      <c r="P16" s="11" t="str">
        <f>[12]Julho!$K$19</f>
        <v>*</v>
      </c>
      <c r="Q16" s="11" t="str">
        <f>[12]Julho!$K$20</f>
        <v>*</v>
      </c>
      <c r="R16" s="11" t="str">
        <f>[12]Julho!$K$21</f>
        <v>*</v>
      </c>
      <c r="S16" s="11" t="str">
        <f>[12]Julho!$K$22</f>
        <v>*</v>
      </c>
      <c r="T16" s="11" t="str">
        <f>[12]Julho!$K$23</f>
        <v>*</v>
      </c>
      <c r="U16" s="11" t="str">
        <f>[12]Julho!$K$24</f>
        <v>*</v>
      </c>
      <c r="V16" s="11" t="str">
        <f>[12]Julho!$K$25</f>
        <v>*</v>
      </c>
      <c r="W16" s="11" t="str">
        <f>[12]Julho!$K$26</f>
        <v>*</v>
      </c>
      <c r="X16" s="11" t="str">
        <f>[12]Julho!$K$27</f>
        <v>*</v>
      </c>
      <c r="Y16" s="11" t="str">
        <f>[12]Julho!$K$28</f>
        <v>*</v>
      </c>
      <c r="Z16" s="11" t="str">
        <f>[12]Julho!$K$29</f>
        <v>*</v>
      </c>
      <c r="AA16" s="11" t="str">
        <f>[12]Julho!$K$30</f>
        <v>*</v>
      </c>
      <c r="AB16" s="11" t="str">
        <f>[12]Julho!$K$31</f>
        <v>*</v>
      </c>
      <c r="AC16" s="11" t="str">
        <f>[12]Julho!$K$32</f>
        <v>*</v>
      </c>
      <c r="AD16" s="11" t="str">
        <f>[12]Julho!$K$33</f>
        <v>*</v>
      </c>
      <c r="AE16" s="11" t="str">
        <f>[12]Julho!$K$34</f>
        <v>*</v>
      </c>
      <c r="AF16" s="11" t="str">
        <f>[12]Julho!$K$35</f>
        <v>*</v>
      </c>
      <c r="AG16" s="15" t="s">
        <v>226</v>
      </c>
      <c r="AH16" s="16" t="s">
        <v>226</v>
      </c>
      <c r="AI16" s="67" t="s">
        <v>226</v>
      </c>
    </row>
    <row r="17" spans="1:37" x14ac:dyDescent="0.2">
      <c r="A17" s="58" t="s">
        <v>2</v>
      </c>
      <c r="B17" s="11">
        <f>[13]Julho!$K$5</f>
        <v>0.2</v>
      </c>
      <c r="C17" s="11">
        <f>[13]Julho!$K$6</f>
        <v>0</v>
      </c>
      <c r="D17" s="11">
        <f>[13]Julho!$K$7</f>
        <v>0</v>
      </c>
      <c r="E17" s="11">
        <f>[13]Julho!$K$8</f>
        <v>0</v>
      </c>
      <c r="F17" s="11">
        <f>[13]Julho!$K$9</f>
        <v>0</v>
      </c>
      <c r="G17" s="11">
        <f>[13]Julho!$K$10</f>
        <v>0</v>
      </c>
      <c r="H17" s="11">
        <f>[13]Julho!$K$11</f>
        <v>0</v>
      </c>
      <c r="I17" s="11">
        <f>[13]Julho!$K$12</f>
        <v>0.2</v>
      </c>
      <c r="J17" s="11">
        <f>[13]Julho!$K$13</f>
        <v>0</v>
      </c>
      <c r="K17" s="11">
        <f>[13]Julho!$K$14</f>
        <v>0</v>
      </c>
      <c r="L17" s="11">
        <f>[13]Julho!$K$15</f>
        <v>0</v>
      </c>
      <c r="M17" s="11">
        <f>[13]Julho!$K$16</f>
        <v>0</v>
      </c>
      <c r="N17" s="11">
        <f>[13]Julho!$K$17</f>
        <v>0</v>
      </c>
      <c r="O17" s="11">
        <f>[13]Julho!$K$18</f>
        <v>3.2</v>
      </c>
      <c r="P17" s="11">
        <f>[13]Julho!$K$19</f>
        <v>0.4</v>
      </c>
      <c r="Q17" s="11">
        <f>[13]Julho!$K$20</f>
        <v>0</v>
      </c>
      <c r="R17" s="11">
        <f>[13]Julho!$K$21</f>
        <v>0</v>
      </c>
      <c r="S17" s="11">
        <f>[13]Julho!$K$22</f>
        <v>0</v>
      </c>
      <c r="T17" s="11">
        <f>[13]Julho!$K$23</f>
        <v>0</v>
      </c>
      <c r="U17" s="11">
        <f>[13]Julho!$K$24</f>
        <v>0</v>
      </c>
      <c r="V17" s="11">
        <f>[13]Julho!$K$25</f>
        <v>0</v>
      </c>
      <c r="W17" s="11">
        <f>[13]Julho!$K$26</f>
        <v>0</v>
      </c>
      <c r="X17" s="11">
        <f>[13]Julho!$K$27</f>
        <v>0</v>
      </c>
      <c r="Y17" s="11">
        <f>[13]Julho!$K$28</f>
        <v>0</v>
      </c>
      <c r="Z17" s="11">
        <f>[13]Julho!$K$29</f>
        <v>0</v>
      </c>
      <c r="AA17" s="11">
        <f>[13]Julho!$K$30</f>
        <v>0</v>
      </c>
      <c r="AB17" s="11">
        <f>[13]Julho!$K$31</f>
        <v>0</v>
      </c>
      <c r="AC17" s="11">
        <f>[13]Julho!$K$32</f>
        <v>0</v>
      </c>
      <c r="AD17" s="11">
        <f>[13]Julho!$K$33</f>
        <v>0</v>
      </c>
      <c r="AE17" s="11">
        <f>[13]Julho!$K$34</f>
        <v>0</v>
      </c>
      <c r="AF17" s="11">
        <f>[13]Julho!$K$35</f>
        <v>0</v>
      </c>
      <c r="AG17" s="15">
        <f t="shared" ref="AG17:AG25" si="1">SUM(B17:AF17)</f>
        <v>4</v>
      </c>
      <c r="AH17" s="16">
        <f t="shared" ref="AH17:AH25" si="2">MAX(B17:AF17)</f>
        <v>3.2</v>
      </c>
      <c r="AI17" s="67">
        <f t="shared" ref="AI17:AI26" si="3">COUNTIF(B17:AF17,"=0,0")</f>
        <v>27</v>
      </c>
      <c r="AK17" s="12" t="s">
        <v>47</v>
      </c>
    </row>
    <row r="18" spans="1:37" x14ac:dyDescent="0.2">
      <c r="A18" s="58" t="s">
        <v>3</v>
      </c>
      <c r="B18" s="11">
        <f>[14]Julho!$K$5</f>
        <v>0</v>
      </c>
      <c r="C18" s="11">
        <f>[14]Julho!$K$6</f>
        <v>0</v>
      </c>
      <c r="D18" s="11">
        <f>[14]Julho!$K$7</f>
        <v>0</v>
      </c>
      <c r="E18" s="11">
        <f>[14]Julho!$K$8</f>
        <v>0</v>
      </c>
      <c r="F18" s="11">
        <f>[14]Julho!$K$9</f>
        <v>0</v>
      </c>
      <c r="G18" s="11">
        <f>[14]Julho!$K$10</f>
        <v>0</v>
      </c>
      <c r="H18" s="11">
        <f>[14]Julho!$K$11</f>
        <v>0</v>
      </c>
      <c r="I18" s="11">
        <f>[14]Julho!$K$12</f>
        <v>0</v>
      </c>
      <c r="J18" s="11">
        <f>[14]Julho!$K$13</f>
        <v>0</v>
      </c>
      <c r="K18" s="11">
        <f>[14]Julho!$K$14</f>
        <v>0</v>
      </c>
      <c r="L18" s="11">
        <f>[14]Julho!$K$15</f>
        <v>0</v>
      </c>
      <c r="M18" s="11">
        <f>[14]Julho!$K$16</f>
        <v>0</v>
      </c>
      <c r="N18" s="11">
        <f>[14]Julho!$K$17</f>
        <v>0</v>
      </c>
      <c r="O18" s="11">
        <f>[14]Julho!$K$18</f>
        <v>0</v>
      </c>
      <c r="P18" s="11">
        <f>[14]Julho!$K$19</f>
        <v>0</v>
      </c>
      <c r="Q18" s="11">
        <f>[14]Julho!$K$20</f>
        <v>0</v>
      </c>
      <c r="R18" s="11">
        <f>[14]Julho!$K$21</f>
        <v>0</v>
      </c>
      <c r="S18" s="11">
        <f>[14]Julho!$K$22</f>
        <v>0</v>
      </c>
      <c r="T18" s="11">
        <f>[14]Julho!$K$23</f>
        <v>0</v>
      </c>
      <c r="U18" s="11">
        <f>[14]Julho!$K$24</f>
        <v>0</v>
      </c>
      <c r="V18" s="11">
        <f>[14]Julho!$K$25</f>
        <v>0</v>
      </c>
      <c r="W18" s="11">
        <f>[14]Julho!$K$26</f>
        <v>0</v>
      </c>
      <c r="X18" s="11">
        <f>[14]Julho!$K$27</f>
        <v>0</v>
      </c>
      <c r="Y18" s="11">
        <f>[14]Julho!$K$28</f>
        <v>0</v>
      </c>
      <c r="Z18" s="11">
        <f>[14]Julho!$K$29</f>
        <v>0</v>
      </c>
      <c r="AA18" s="11">
        <f>[14]Julho!$K$30</f>
        <v>0</v>
      </c>
      <c r="AB18" s="11">
        <f>[14]Julho!$K$31</f>
        <v>0</v>
      </c>
      <c r="AC18" s="11">
        <f>[14]Julho!$K$32</f>
        <v>0</v>
      </c>
      <c r="AD18" s="11">
        <f>[14]Julho!$K$33</f>
        <v>0</v>
      </c>
      <c r="AE18" s="11">
        <f>[14]Julho!$K$34</f>
        <v>0</v>
      </c>
      <c r="AF18" s="11">
        <f>[14]Julho!$K$35</f>
        <v>0</v>
      </c>
      <c r="AG18" s="15">
        <f t="shared" si="1"/>
        <v>0</v>
      </c>
      <c r="AH18" s="16">
        <f t="shared" si="2"/>
        <v>0</v>
      </c>
      <c r="AI18" s="67">
        <f t="shared" si="3"/>
        <v>31</v>
      </c>
      <c r="AJ18" s="12" t="s">
        <v>47</v>
      </c>
      <c r="AK18" s="12" t="s">
        <v>47</v>
      </c>
    </row>
    <row r="19" spans="1:37" x14ac:dyDescent="0.2">
      <c r="A19" s="58" t="s">
        <v>4</v>
      </c>
      <c r="B19" s="11" t="str">
        <f>[15]Julho!$K$5</f>
        <v>*</v>
      </c>
      <c r="C19" s="11" t="str">
        <f>[15]Julho!$K$6</f>
        <v>*</v>
      </c>
      <c r="D19" s="11" t="str">
        <f>[15]Julho!$K$7</f>
        <v>*</v>
      </c>
      <c r="E19" s="11" t="str">
        <f>[15]Julho!$K$8</f>
        <v>*</v>
      </c>
      <c r="F19" s="11" t="str">
        <f>[15]Julho!$K$9</f>
        <v>*</v>
      </c>
      <c r="G19" s="11" t="str">
        <f>[15]Julho!$K$10</f>
        <v>*</v>
      </c>
      <c r="H19" s="11" t="str">
        <f>[15]Julho!$K$11</f>
        <v>*</v>
      </c>
      <c r="I19" s="11" t="str">
        <f>[15]Julho!$K$12</f>
        <v>*</v>
      </c>
      <c r="J19" s="11" t="str">
        <f>[15]Julho!$K$13</f>
        <v>*</v>
      </c>
      <c r="K19" s="11" t="str">
        <f>[15]Julho!$K$14</f>
        <v>*</v>
      </c>
      <c r="L19" s="11" t="str">
        <f>[15]Julho!$K$15</f>
        <v>*</v>
      </c>
      <c r="M19" s="11" t="str">
        <f>[15]Julho!$K$16</f>
        <v>*</v>
      </c>
      <c r="N19" s="11" t="str">
        <f>[15]Julho!$K$17</f>
        <v>*</v>
      </c>
      <c r="O19" s="11" t="str">
        <f>[15]Julho!$K$18</f>
        <v>*</v>
      </c>
      <c r="P19" s="11" t="str">
        <f>[15]Julho!$K$19</f>
        <v>*</v>
      </c>
      <c r="Q19" s="11" t="str">
        <f>[15]Julho!$K$20</f>
        <v>*</v>
      </c>
      <c r="R19" s="11" t="str">
        <f>[15]Julho!$K$21</f>
        <v>*</v>
      </c>
      <c r="S19" s="11" t="str">
        <f>[15]Julho!$K$22</f>
        <v>*</v>
      </c>
      <c r="T19" s="11" t="str">
        <f>[15]Julho!$K$23</f>
        <v>*</v>
      </c>
      <c r="U19" s="11" t="str">
        <f>[15]Julho!$K$24</f>
        <v>*</v>
      </c>
      <c r="V19" s="11" t="str">
        <f>[15]Julho!$K$25</f>
        <v>*</v>
      </c>
      <c r="W19" s="11" t="str">
        <f>[15]Julho!$K$26</f>
        <v>*</v>
      </c>
      <c r="X19" s="11" t="str">
        <f>[15]Julho!$K$27</f>
        <v>*</v>
      </c>
      <c r="Y19" s="11" t="str">
        <f>[15]Julho!$K$28</f>
        <v>*</v>
      </c>
      <c r="Z19" s="11" t="str">
        <f>[15]Julho!$K$29</f>
        <v>*</v>
      </c>
      <c r="AA19" s="11" t="str">
        <f>[15]Julho!$K$30</f>
        <v>*</v>
      </c>
      <c r="AB19" s="11" t="str">
        <f>[15]Julho!$K$31</f>
        <v>*</v>
      </c>
      <c r="AC19" s="11" t="str">
        <f>[15]Julho!$K$32</f>
        <v>*</v>
      </c>
      <c r="AD19" s="11" t="str">
        <f>[15]Julho!$K$33</f>
        <v>*</v>
      </c>
      <c r="AE19" s="11" t="str">
        <f>[15]Julho!$K$34</f>
        <v>*</v>
      </c>
      <c r="AF19" s="11" t="str">
        <f>[15]Julho!$K$35</f>
        <v>*</v>
      </c>
      <c r="AG19" s="15" t="s">
        <v>226</v>
      </c>
      <c r="AH19" s="16" t="s">
        <v>226</v>
      </c>
      <c r="AI19" s="67" t="s">
        <v>226</v>
      </c>
    </row>
    <row r="20" spans="1:37" x14ac:dyDescent="0.2">
      <c r="A20" s="58" t="s">
        <v>5</v>
      </c>
      <c r="B20" s="11">
        <f>[16]Julho!$K$5</f>
        <v>0</v>
      </c>
      <c r="C20" s="11">
        <f>[16]Julho!$K$6</f>
        <v>0</v>
      </c>
      <c r="D20" s="11">
        <f>[16]Julho!$K$7</f>
        <v>0</v>
      </c>
      <c r="E20" s="11">
        <f>[16]Julho!$K$8</f>
        <v>0</v>
      </c>
      <c r="F20" s="11">
        <f>[16]Julho!$K$9</f>
        <v>0</v>
      </c>
      <c r="G20" s="11">
        <f>[16]Julho!$K$10</f>
        <v>0</v>
      </c>
      <c r="H20" s="11">
        <f>[16]Julho!$K$11</f>
        <v>0</v>
      </c>
      <c r="I20" s="11">
        <f>[16]Julho!$K$12</f>
        <v>0.2</v>
      </c>
      <c r="J20" s="11">
        <f>[16]Julho!$K$13</f>
        <v>0</v>
      </c>
      <c r="K20" s="11">
        <f>[16]Julho!$K$14</f>
        <v>0</v>
      </c>
      <c r="L20" s="11">
        <f>[16]Julho!$K$15</f>
        <v>0</v>
      </c>
      <c r="M20" s="11">
        <f>[16]Julho!$K$16</f>
        <v>0</v>
      </c>
      <c r="N20" s="11">
        <f>[16]Julho!$K$17</f>
        <v>0</v>
      </c>
      <c r="O20" s="11">
        <f>[16]Julho!$K$18</f>
        <v>0</v>
      </c>
      <c r="P20" s="11">
        <f>[16]Julho!$K$19</f>
        <v>0</v>
      </c>
      <c r="Q20" s="11">
        <f>[16]Julho!$K$20</f>
        <v>0</v>
      </c>
      <c r="R20" s="11">
        <f>[16]Julho!$K$21</f>
        <v>0</v>
      </c>
      <c r="S20" s="11">
        <f>[16]Julho!$K$22</f>
        <v>0</v>
      </c>
      <c r="T20" s="11">
        <f>[16]Julho!$K$23</f>
        <v>0</v>
      </c>
      <c r="U20" s="11">
        <f>[16]Julho!$K$24</f>
        <v>0</v>
      </c>
      <c r="V20" s="11">
        <f>[16]Julho!$K$25</f>
        <v>0</v>
      </c>
      <c r="W20" s="11">
        <f>[16]Julho!$K$26</f>
        <v>0</v>
      </c>
      <c r="X20" s="11">
        <f>[16]Julho!$K$27</f>
        <v>0</v>
      </c>
      <c r="Y20" s="11">
        <f>[16]Julho!$K$28</f>
        <v>0</v>
      </c>
      <c r="Z20" s="11">
        <f>[16]Julho!$K$29</f>
        <v>0</v>
      </c>
      <c r="AA20" s="11">
        <f>[16]Julho!$K$30</f>
        <v>0</v>
      </c>
      <c r="AB20" s="11">
        <f>[16]Julho!$K$31</f>
        <v>0</v>
      </c>
      <c r="AC20" s="11">
        <f>[16]Julho!$K$32</f>
        <v>0</v>
      </c>
      <c r="AD20" s="11">
        <f>[16]Julho!$K$33</f>
        <v>0</v>
      </c>
      <c r="AE20" s="11">
        <f>[16]Julho!$K$34</f>
        <v>0</v>
      </c>
      <c r="AF20" s="11">
        <f>[16]Julho!$K$35</f>
        <v>0</v>
      </c>
      <c r="AG20" s="15">
        <f t="shared" si="1"/>
        <v>0.2</v>
      </c>
      <c r="AH20" s="16">
        <f t="shared" si="2"/>
        <v>0.2</v>
      </c>
      <c r="AI20" s="67">
        <f t="shared" si="3"/>
        <v>30</v>
      </c>
      <c r="AJ20" s="12" t="s">
        <v>47</v>
      </c>
    </row>
    <row r="21" spans="1:37" x14ac:dyDescent="0.2">
      <c r="A21" s="58" t="s">
        <v>43</v>
      </c>
      <c r="B21" s="11">
        <f>[17]Julho!$K$5</f>
        <v>0</v>
      </c>
      <c r="C21" s="11">
        <f>[17]Julho!$K$6</f>
        <v>0</v>
      </c>
      <c r="D21" s="11">
        <f>[17]Julho!$K$7</f>
        <v>0</v>
      </c>
      <c r="E21" s="11">
        <f>[17]Julho!$K$8</f>
        <v>0</v>
      </c>
      <c r="F21" s="11">
        <f>[17]Julho!$K$9</f>
        <v>0</v>
      </c>
      <c r="G21" s="11">
        <f>[17]Julho!$K$10</f>
        <v>0</v>
      </c>
      <c r="H21" s="11">
        <f>[17]Julho!$K$11</f>
        <v>0</v>
      </c>
      <c r="I21" s="11">
        <f>[17]Julho!$K$12</f>
        <v>0</v>
      </c>
      <c r="J21" s="11">
        <f>[17]Julho!$K$13</f>
        <v>0</v>
      </c>
      <c r="K21" s="11">
        <f>[17]Julho!$K$14</f>
        <v>0</v>
      </c>
      <c r="L21" s="11">
        <f>[17]Julho!$K$15</f>
        <v>0</v>
      </c>
      <c r="M21" s="11">
        <f>[17]Julho!$K$16</f>
        <v>0</v>
      </c>
      <c r="N21" s="11">
        <f>[17]Julho!$K$17</f>
        <v>0</v>
      </c>
      <c r="O21" s="11">
        <f>[17]Julho!$K$18</f>
        <v>0</v>
      </c>
      <c r="P21" s="11">
        <f>[17]Julho!$K$19</f>
        <v>0</v>
      </c>
      <c r="Q21" s="11">
        <f>[17]Julho!$K$20</f>
        <v>0</v>
      </c>
      <c r="R21" s="11">
        <f>[17]Julho!$K$21</f>
        <v>0</v>
      </c>
      <c r="S21" s="11">
        <f>[17]Julho!$K$22</f>
        <v>0</v>
      </c>
      <c r="T21" s="11">
        <f>[17]Julho!$K$23</f>
        <v>0</v>
      </c>
      <c r="U21" s="11">
        <f>[17]Julho!$K$24</f>
        <v>0</v>
      </c>
      <c r="V21" s="11">
        <f>[17]Julho!$K$25</f>
        <v>0</v>
      </c>
      <c r="W21" s="11">
        <f>[17]Julho!$K$26</f>
        <v>0</v>
      </c>
      <c r="X21" s="11">
        <f>[17]Julho!$K$27</f>
        <v>0</v>
      </c>
      <c r="Y21" s="11">
        <f>[17]Julho!$K$28</f>
        <v>0</v>
      </c>
      <c r="Z21" s="11">
        <f>[17]Julho!$K$29</f>
        <v>0</v>
      </c>
      <c r="AA21" s="11">
        <f>[17]Julho!$K$30</f>
        <v>0</v>
      </c>
      <c r="AB21" s="11">
        <f>[17]Julho!$K$31</f>
        <v>0</v>
      </c>
      <c r="AC21" s="11">
        <f>[17]Julho!$K$32</f>
        <v>0</v>
      </c>
      <c r="AD21" s="11">
        <f>[17]Julho!$K$33</f>
        <v>0</v>
      </c>
      <c r="AE21" s="11">
        <f>[17]Julho!$K$34</f>
        <v>0</v>
      </c>
      <c r="AF21" s="11">
        <f>[17]Julho!$K$35</f>
        <v>0</v>
      </c>
      <c r="AG21" s="15">
        <f>SUM(B21:AF21)</f>
        <v>0</v>
      </c>
      <c r="AH21" s="16">
        <f>MAX(B21:AF21)</f>
        <v>0</v>
      </c>
      <c r="AI21" s="67">
        <f t="shared" si="3"/>
        <v>31</v>
      </c>
    </row>
    <row r="22" spans="1:37" x14ac:dyDescent="0.2">
      <c r="A22" s="58" t="s">
        <v>6</v>
      </c>
      <c r="B22" s="11">
        <f>[18]Julho!$K$5</f>
        <v>0</v>
      </c>
      <c r="C22" s="11">
        <f>[18]Julho!$K$6</f>
        <v>0</v>
      </c>
      <c r="D22" s="11">
        <f>[18]Julho!$K$7</f>
        <v>0</v>
      </c>
      <c r="E22" s="11">
        <f>[18]Julho!$K$8</f>
        <v>0</v>
      </c>
      <c r="F22" s="11">
        <f>[18]Julho!$K$9</f>
        <v>0</v>
      </c>
      <c r="G22" s="11">
        <f>[18]Julho!$K$10</f>
        <v>0</v>
      </c>
      <c r="H22" s="11">
        <f>[18]Julho!$K$11</f>
        <v>0</v>
      </c>
      <c r="I22" s="11">
        <f>[18]Julho!$K$12</f>
        <v>0</v>
      </c>
      <c r="J22" s="11">
        <f>[18]Julho!$K$13</f>
        <v>0</v>
      </c>
      <c r="K22" s="11">
        <f>[18]Julho!$K$14</f>
        <v>0</v>
      </c>
      <c r="L22" s="11">
        <f>[18]Julho!$K$15</f>
        <v>0</v>
      </c>
      <c r="M22" s="11">
        <f>[18]Julho!$K$16</f>
        <v>0</v>
      </c>
      <c r="N22" s="11">
        <f>[18]Julho!$K$17</f>
        <v>0</v>
      </c>
      <c r="O22" s="11">
        <f>[18]Julho!$K$18</f>
        <v>0</v>
      </c>
      <c r="P22" s="11">
        <f>[18]Julho!$K$19</f>
        <v>0</v>
      </c>
      <c r="Q22" s="11">
        <f>[18]Julho!$K$20</f>
        <v>0</v>
      </c>
      <c r="R22" s="11">
        <f>[18]Julho!$K$21</f>
        <v>0</v>
      </c>
      <c r="S22" s="11">
        <f>[18]Julho!$K$22</f>
        <v>0</v>
      </c>
      <c r="T22" s="11">
        <f>[18]Julho!$K$23</f>
        <v>0</v>
      </c>
      <c r="U22" s="11">
        <f>[18]Julho!$K$24</f>
        <v>0</v>
      </c>
      <c r="V22" s="11">
        <f>[18]Julho!$K$25</f>
        <v>0</v>
      </c>
      <c r="W22" s="11">
        <f>[18]Julho!$K$26</f>
        <v>0</v>
      </c>
      <c r="X22" s="11">
        <f>[18]Julho!$K$27</f>
        <v>0</v>
      </c>
      <c r="Y22" s="11">
        <f>[18]Julho!$K$28</f>
        <v>0</v>
      </c>
      <c r="Z22" s="11">
        <f>[18]Julho!$K$29</f>
        <v>0</v>
      </c>
      <c r="AA22" s="11">
        <f>[18]Julho!$K$30</f>
        <v>0</v>
      </c>
      <c r="AB22" s="11">
        <f>[18]Julho!$K$31</f>
        <v>0</v>
      </c>
      <c r="AC22" s="11">
        <f>[18]Julho!$K$32</f>
        <v>0</v>
      </c>
      <c r="AD22" s="11">
        <f>[18]Julho!$K$33</f>
        <v>0</v>
      </c>
      <c r="AE22" s="11">
        <f>[18]Julho!$K$34</f>
        <v>0</v>
      </c>
      <c r="AF22" s="11">
        <f>[18]Julho!$K$35</f>
        <v>0</v>
      </c>
      <c r="AG22" s="15">
        <f>SUM(B22:AF22)</f>
        <v>0</v>
      </c>
      <c r="AH22" s="16">
        <f>MAX(B22:AF22)</f>
        <v>0</v>
      </c>
      <c r="AI22" s="67">
        <f>COUNTIF(B22:AF22,"=0,0")</f>
        <v>31</v>
      </c>
    </row>
    <row r="23" spans="1:37" x14ac:dyDescent="0.2">
      <c r="A23" s="58" t="s">
        <v>7</v>
      </c>
      <c r="B23" s="11" t="str">
        <f>[19]Julho!$K$5</f>
        <v>*</v>
      </c>
      <c r="C23" s="11" t="str">
        <f>[19]Julho!$K$6</f>
        <v>*</v>
      </c>
      <c r="D23" s="11" t="str">
        <f>[19]Julho!$K$7</f>
        <v>*</v>
      </c>
      <c r="E23" s="11" t="str">
        <f>[19]Julho!$K$8</f>
        <v>*</v>
      </c>
      <c r="F23" s="11" t="str">
        <f>[19]Julho!$K$9</f>
        <v>*</v>
      </c>
      <c r="G23" s="11" t="str">
        <f>[19]Julho!$K$10</f>
        <v>*</v>
      </c>
      <c r="H23" s="11" t="str">
        <f>[19]Julho!$K$11</f>
        <v>*</v>
      </c>
      <c r="I23" s="11" t="str">
        <f>[19]Julho!$K$12</f>
        <v>*</v>
      </c>
      <c r="J23" s="11" t="str">
        <f>[19]Julho!$K$13</f>
        <v>*</v>
      </c>
      <c r="K23" s="11" t="str">
        <f>[19]Julho!$K$14</f>
        <v>*</v>
      </c>
      <c r="L23" s="11" t="str">
        <f>[19]Julho!$K$15</f>
        <v>*</v>
      </c>
      <c r="M23" s="11" t="str">
        <f>[19]Julho!$K$16</f>
        <v>*</v>
      </c>
      <c r="N23" s="11" t="str">
        <f>[19]Julho!$K$17</f>
        <v>*</v>
      </c>
      <c r="O23" s="11" t="str">
        <f>[19]Julho!$K$18</f>
        <v>*</v>
      </c>
      <c r="P23" s="11" t="str">
        <f>[19]Julho!$K$19</f>
        <v>*</v>
      </c>
      <c r="Q23" s="11" t="str">
        <f>[19]Julho!$K$20</f>
        <v>*</v>
      </c>
      <c r="R23" s="11" t="str">
        <f>[19]Julho!$K$21</f>
        <v>*</v>
      </c>
      <c r="S23" s="11" t="str">
        <f>[19]Julho!$K$22</f>
        <v>*</v>
      </c>
      <c r="T23" s="11">
        <f>[19]Julho!$K$23</f>
        <v>0</v>
      </c>
      <c r="U23" s="11" t="str">
        <f>[19]Julho!$K$24</f>
        <v>*</v>
      </c>
      <c r="V23" s="11" t="str">
        <f>[19]Julho!$K$25</f>
        <v>*</v>
      </c>
      <c r="W23" s="11" t="str">
        <f>[19]Julho!$K$26</f>
        <v>*</v>
      </c>
      <c r="X23" s="11" t="str">
        <f>[19]Julho!$K$27</f>
        <v>*</v>
      </c>
      <c r="Y23" s="11" t="str">
        <f>[19]Julho!$K$28</f>
        <v>*</v>
      </c>
      <c r="Z23" s="11" t="str">
        <f>[19]Julho!$K$29</f>
        <v>*</v>
      </c>
      <c r="AA23" s="11" t="str">
        <f>[19]Julho!$K$30</f>
        <v>*</v>
      </c>
      <c r="AB23" s="11" t="str">
        <f>[19]Julho!$K$31</f>
        <v>*</v>
      </c>
      <c r="AC23" s="11" t="str">
        <f>[19]Julho!$K$32</f>
        <v>*</v>
      </c>
      <c r="AD23" s="11" t="str">
        <f>[19]Julho!$K$33</f>
        <v>*</v>
      </c>
      <c r="AE23" s="11" t="str">
        <f>[19]Julho!$K$34</f>
        <v>*</v>
      </c>
      <c r="AF23" s="11" t="str">
        <f>[19]Julho!$K$35</f>
        <v>*</v>
      </c>
      <c r="AG23" s="15">
        <f>SUM(B23:AF23)</f>
        <v>0</v>
      </c>
      <c r="AH23" s="16">
        <f>MAX(B23:AF23)</f>
        <v>0</v>
      </c>
      <c r="AI23" s="67">
        <f>COUNTIF(B23:AF23,"=0,0")</f>
        <v>1</v>
      </c>
    </row>
    <row r="24" spans="1:37" x14ac:dyDescent="0.2">
      <c r="A24" s="58" t="s">
        <v>169</v>
      </c>
      <c r="B24" s="11" t="str">
        <f>[20]Julho!$K$5</f>
        <v>*</v>
      </c>
      <c r="C24" s="11" t="str">
        <f>[20]Julho!$K$6</f>
        <v>*</v>
      </c>
      <c r="D24" s="11" t="str">
        <f>[20]Julho!$K$7</f>
        <v>*</v>
      </c>
      <c r="E24" s="11" t="str">
        <f>[20]Julho!$K$8</f>
        <v>*</v>
      </c>
      <c r="F24" s="11" t="str">
        <f>[20]Julho!$K$9</f>
        <v>*</v>
      </c>
      <c r="G24" s="11" t="str">
        <f>[20]Julho!$K$10</f>
        <v>*</v>
      </c>
      <c r="H24" s="11" t="str">
        <f>[20]Julho!$K$11</f>
        <v>*</v>
      </c>
      <c r="I24" s="11" t="str">
        <f>[20]Julho!$K$12</f>
        <v>*</v>
      </c>
      <c r="J24" s="11" t="str">
        <f>[20]Julho!$K$13</f>
        <v>*</v>
      </c>
      <c r="K24" s="11" t="str">
        <f>[20]Julho!$K$14</f>
        <v>*</v>
      </c>
      <c r="L24" s="11" t="str">
        <f>[20]Julho!$K$15</f>
        <v>*</v>
      </c>
      <c r="M24" s="11" t="str">
        <f>[20]Julho!$K$16</f>
        <v>*</v>
      </c>
      <c r="N24" s="11" t="str">
        <f>[20]Julho!$K$17</f>
        <v>*</v>
      </c>
      <c r="O24" s="11" t="str">
        <f>[20]Julho!$K$18</f>
        <v>*</v>
      </c>
      <c r="P24" s="11" t="str">
        <f>[20]Julho!$K$19</f>
        <v>*</v>
      </c>
      <c r="Q24" s="11" t="str">
        <f>[20]Julho!$K$20</f>
        <v>*</v>
      </c>
      <c r="R24" s="11" t="str">
        <f>[20]Julho!$K$21</f>
        <v>*</v>
      </c>
      <c r="S24" s="11" t="str">
        <f>[20]Julho!$K$22</f>
        <v>*</v>
      </c>
      <c r="T24" s="11" t="str">
        <f>[20]Julho!$K$23</f>
        <v>*</v>
      </c>
      <c r="U24" s="11" t="str">
        <f>[20]Julho!$K$24</f>
        <v>*</v>
      </c>
      <c r="V24" s="11" t="str">
        <f>[20]Julho!$K$25</f>
        <v>*</v>
      </c>
      <c r="W24" s="11" t="str">
        <f>[20]Julho!$K$26</f>
        <v>*</v>
      </c>
      <c r="X24" s="11" t="str">
        <f>[20]Julho!$K$27</f>
        <v>*</v>
      </c>
      <c r="Y24" s="11" t="str">
        <f>[20]Julho!$K$28</f>
        <v>*</v>
      </c>
      <c r="Z24" s="11" t="str">
        <f>[20]Julho!$K$29</f>
        <v>*</v>
      </c>
      <c r="AA24" s="11" t="str">
        <f>[20]Julho!$K$30</f>
        <v>*</v>
      </c>
      <c r="AB24" s="11" t="str">
        <f>[20]Julho!$K$31</f>
        <v>*</v>
      </c>
      <c r="AC24" s="11" t="str">
        <f>[20]Julho!$K$32</f>
        <v>*</v>
      </c>
      <c r="AD24" s="11" t="str">
        <f>[20]Julho!$K$33</f>
        <v>*</v>
      </c>
      <c r="AE24" s="11" t="str">
        <f>[20]Julho!$K$34</f>
        <v>*</v>
      </c>
      <c r="AF24" s="11" t="str">
        <f>[20]Julho!$K$35</f>
        <v>*</v>
      </c>
      <c r="AG24" s="15" t="s">
        <v>226</v>
      </c>
      <c r="AH24" s="16" t="s">
        <v>226</v>
      </c>
      <c r="AI24" s="67" t="s">
        <v>226</v>
      </c>
    </row>
    <row r="25" spans="1:37" x14ac:dyDescent="0.2">
      <c r="A25" s="58" t="s">
        <v>170</v>
      </c>
      <c r="B25" s="11">
        <f>[21]Julho!$K$5</f>
        <v>0.2</v>
      </c>
      <c r="C25" s="11">
        <f>[21]Julho!$K$6</f>
        <v>0</v>
      </c>
      <c r="D25" s="11">
        <f>[21]Julho!$K$7</f>
        <v>0</v>
      </c>
      <c r="E25" s="11">
        <f>[21]Julho!$K$8</f>
        <v>0</v>
      </c>
      <c r="F25" s="11">
        <f>[21]Julho!$K$9</f>
        <v>0</v>
      </c>
      <c r="G25" s="11">
        <f>[21]Julho!$K$10</f>
        <v>0.2</v>
      </c>
      <c r="H25" s="11">
        <f>[21]Julho!$K$11</f>
        <v>0</v>
      </c>
      <c r="I25" s="11">
        <f>[21]Julho!$K$12</f>
        <v>3.0000000000000004</v>
      </c>
      <c r="J25" s="11">
        <f>[21]Julho!$K$13</f>
        <v>1.4</v>
      </c>
      <c r="K25" s="11">
        <f>[21]Julho!$K$14</f>
        <v>1</v>
      </c>
      <c r="L25" s="11">
        <f>[21]Julho!$K$15</f>
        <v>0.4</v>
      </c>
      <c r="M25" s="11">
        <f>[21]Julho!$K$16</f>
        <v>0</v>
      </c>
      <c r="N25" s="11">
        <f>[21]Julho!$K$17</f>
        <v>0</v>
      </c>
      <c r="O25" s="11">
        <f>[21]Julho!$K$18</f>
        <v>0</v>
      </c>
      <c r="P25" s="11">
        <f>[21]Julho!$K$19</f>
        <v>0</v>
      </c>
      <c r="Q25" s="11">
        <f>[21]Julho!$K$20</f>
        <v>0</v>
      </c>
      <c r="R25" s="11">
        <f>[21]Julho!$K$21</f>
        <v>0</v>
      </c>
      <c r="S25" s="11">
        <f>[21]Julho!$K$22</f>
        <v>0</v>
      </c>
      <c r="T25" s="11">
        <f>[21]Julho!$K$23</f>
        <v>0</v>
      </c>
      <c r="U25" s="11">
        <f>[21]Julho!$K$24</f>
        <v>0</v>
      </c>
      <c r="V25" s="11">
        <f>[21]Julho!$K$25</f>
        <v>0</v>
      </c>
      <c r="W25" s="11">
        <f>[21]Julho!$K$26</f>
        <v>0</v>
      </c>
      <c r="X25" s="11">
        <f>[21]Julho!$K$27</f>
        <v>0</v>
      </c>
      <c r="Y25" s="11">
        <f>[21]Julho!$K$28</f>
        <v>0</v>
      </c>
      <c r="Z25" s="11">
        <f>[21]Julho!$K$29</f>
        <v>0</v>
      </c>
      <c r="AA25" s="11">
        <f>[21]Julho!$K$30</f>
        <v>0</v>
      </c>
      <c r="AB25" s="11">
        <f>[21]Julho!$K$31</f>
        <v>0</v>
      </c>
      <c r="AC25" s="11">
        <f>[21]Julho!$K$32</f>
        <v>0</v>
      </c>
      <c r="AD25" s="11">
        <f>[21]Julho!$K$33</f>
        <v>0</v>
      </c>
      <c r="AE25" s="11">
        <f>[21]Julho!$K$34</f>
        <v>0</v>
      </c>
      <c r="AF25" s="11">
        <f>[21]Julho!$K$35</f>
        <v>0</v>
      </c>
      <c r="AG25" s="15">
        <f t="shared" si="1"/>
        <v>6.2000000000000011</v>
      </c>
      <c r="AH25" s="16">
        <f t="shared" si="2"/>
        <v>3.0000000000000004</v>
      </c>
      <c r="AI25" s="67">
        <f t="shared" si="3"/>
        <v>25</v>
      </c>
      <c r="AJ25" s="12" t="s">
        <v>47</v>
      </c>
    </row>
    <row r="26" spans="1:37" x14ac:dyDescent="0.2">
      <c r="A26" s="58" t="s">
        <v>171</v>
      </c>
      <c r="B26" s="11">
        <f>[22]Julho!$K$5</f>
        <v>0</v>
      </c>
      <c r="C26" s="11">
        <f>[22]Julho!$K$6</f>
        <v>0</v>
      </c>
      <c r="D26" s="11">
        <f>[22]Julho!$K$7</f>
        <v>0</v>
      </c>
      <c r="E26" s="11">
        <f>[22]Julho!$K$8</f>
        <v>0</v>
      </c>
      <c r="F26" s="11">
        <f>[22]Julho!$K$9</f>
        <v>0</v>
      </c>
      <c r="G26" s="11">
        <f>[22]Julho!$K$10</f>
        <v>3</v>
      </c>
      <c r="H26" s="11">
        <f>[22]Julho!$K$11</f>
        <v>0</v>
      </c>
      <c r="I26" s="11">
        <f>[22]Julho!$K$12</f>
        <v>2.4000000000000004</v>
      </c>
      <c r="J26" s="11">
        <f>[22]Julho!$K$13</f>
        <v>0</v>
      </c>
      <c r="K26" s="11">
        <f>[22]Julho!$K$14</f>
        <v>0</v>
      </c>
      <c r="L26" s="11">
        <f>[22]Julho!$K$15</f>
        <v>0</v>
      </c>
      <c r="M26" s="11">
        <f>[22]Julho!$K$16</f>
        <v>0</v>
      </c>
      <c r="N26" s="11">
        <f>[22]Julho!$K$17</f>
        <v>0</v>
      </c>
      <c r="O26" s="11">
        <f>[22]Julho!$K$18</f>
        <v>2.4</v>
      </c>
      <c r="P26" s="11">
        <f>[22]Julho!$K$19</f>
        <v>0</v>
      </c>
      <c r="Q26" s="11">
        <f>[22]Julho!$K$20</f>
        <v>0</v>
      </c>
      <c r="R26" s="11">
        <f>[22]Julho!$K$21</f>
        <v>0</v>
      </c>
      <c r="S26" s="11">
        <f>[22]Julho!$K$22</f>
        <v>0</v>
      </c>
      <c r="T26" s="11">
        <f>[22]Julho!$K$23</f>
        <v>0</v>
      </c>
      <c r="U26" s="11">
        <f>[22]Julho!$K$24</f>
        <v>0</v>
      </c>
      <c r="V26" s="11">
        <f>[22]Julho!$K$25</f>
        <v>0</v>
      </c>
      <c r="W26" s="11">
        <f>[22]Julho!$K$26</f>
        <v>0</v>
      </c>
      <c r="X26" s="11">
        <f>[22]Julho!$K$27</f>
        <v>0</v>
      </c>
      <c r="Y26" s="11">
        <f>[22]Julho!$K$28</f>
        <v>0</v>
      </c>
      <c r="Z26" s="11">
        <f>[22]Julho!$K$29</f>
        <v>0</v>
      </c>
      <c r="AA26" s="11">
        <f>[22]Julho!$K$30</f>
        <v>0</v>
      </c>
      <c r="AB26" s="11">
        <f>[22]Julho!$K$31</f>
        <v>0</v>
      </c>
      <c r="AC26" s="11">
        <f>[22]Julho!$K$32</f>
        <v>0</v>
      </c>
      <c r="AD26" s="11">
        <f>[22]Julho!$K$33</f>
        <v>1.7999999999999998</v>
      </c>
      <c r="AE26" s="11">
        <f>[22]Julho!$K$34</f>
        <v>0</v>
      </c>
      <c r="AF26" s="11">
        <f>[22]Julho!$K$35</f>
        <v>0</v>
      </c>
      <c r="AG26" s="15">
        <f t="shared" ref="AG26:AG31" si="4">SUM(B26:AF26)</f>
        <v>9.6000000000000014</v>
      </c>
      <c r="AH26" s="16">
        <f t="shared" ref="AH26:AH31" si="5">MAX(B26:AF26)</f>
        <v>3</v>
      </c>
      <c r="AI26" s="67">
        <f t="shared" si="3"/>
        <v>27</v>
      </c>
    </row>
    <row r="27" spans="1:37" x14ac:dyDescent="0.2">
      <c r="A27" s="58" t="s">
        <v>8</v>
      </c>
      <c r="B27" s="11">
        <f>[23]Julho!$K$5</f>
        <v>0</v>
      </c>
      <c r="C27" s="11">
        <f>[23]Julho!$K$6</f>
        <v>0</v>
      </c>
      <c r="D27" s="11">
        <f>[23]Julho!$K$7</f>
        <v>0.2</v>
      </c>
      <c r="E27" s="11">
        <f>[23]Julho!$K$8</f>
        <v>0</v>
      </c>
      <c r="F27" s="11">
        <f>[23]Julho!$K$9</f>
        <v>0</v>
      </c>
      <c r="G27" s="11">
        <f>[23]Julho!$K$10</f>
        <v>2.5999999999999996</v>
      </c>
      <c r="H27" s="11">
        <f>[23]Julho!$K$11</f>
        <v>0.4</v>
      </c>
      <c r="I27" s="11">
        <f>[23]Julho!$K$12</f>
        <v>6.6</v>
      </c>
      <c r="J27" s="11">
        <f>[23]Julho!$K$13</f>
        <v>0</v>
      </c>
      <c r="K27" s="11">
        <f>[23]Julho!$K$14</f>
        <v>0</v>
      </c>
      <c r="L27" s="11">
        <f>[23]Julho!$K$15</f>
        <v>0</v>
      </c>
      <c r="M27" s="11">
        <f>[23]Julho!$K$16</f>
        <v>0</v>
      </c>
      <c r="N27" s="11">
        <f>[23]Julho!$K$17</f>
        <v>3.4</v>
      </c>
      <c r="O27" s="11">
        <f>[23]Julho!$K$18</f>
        <v>0</v>
      </c>
      <c r="P27" s="11">
        <f>[23]Julho!$K$19</f>
        <v>0</v>
      </c>
      <c r="Q27" s="11">
        <f>[23]Julho!$K$20</f>
        <v>0</v>
      </c>
      <c r="R27" s="11">
        <f>[23]Julho!$K$21</f>
        <v>0</v>
      </c>
      <c r="S27" s="11">
        <f>[23]Julho!$K$22</f>
        <v>0</v>
      </c>
      <c r="T27" s="11">
        <f>[23]Julho!$K$23</f>
        <v>0</v>
      </c>
      <c r="U27" s="11">
        <f>[23]Julho!$K$24</f>
        <v>0</v>
      </c>
      <c r="V27" s="11">
        <f>[23]Julho!$K$25</f>
        <v>0</v>
      </c>
      <c r="W27" s="11">
        <f>[23]Julho!$K$26</f>
        <v>0</v>
      </c>
      <c r="X27" s="11">
        <f>[23]Julho!$K$27</f>
        <v>0</v>
      </c>
      <c r="Y27" s="11">
        <f>[23]Julho!$K$28</f>
        <v>0</v>
      </c>
      <c r="Z27" s="11">
        <f>[23]Julho!$K$29</f>
        <v>0</v>
      </c>
      <c r="AA27" s="11">
        <f>[23]Julho!$K$30</f>
        <v>0</v>
      </c>
      <c r="AB27" s="11">
        <f>[23]Julho!$K$31</f>
        <v>0</v>
      </c>
      <c r="AC27" s="11">
        <f>[23]Julho!$K$32</f>
        <v>0</v>
      </c>
      <c r="AD27" s="11">
        <f>[23]Julho!$K$33</f>
        <v>0.4</v>
      </c>
      <c r="AE27" s="11">
        <f>[23]Julho!$K$34</f>
        <v>0</v>
      </c>
      <c r="AF27" s="11">
        <f>[23]Julho!$K$35</f>
        <v>0</v>
      </c>
      <c r="AG27" s="15">
        <f t="shared" si="4"/>
        <v>13.6</v>
      </c>
      <c r="AH27" s="16">
        <f t="shared" si="5"/>
        <v>6.6</v>
      </c>
      <c r="AI27" s="67">
        <f>COUNTIF(B27:AF27,"=0,0")</f>
        <v>25</v>
      </c>
    </row>
    <row r="28" spans="1:37" x14ac:dyDescent="0.2">
      <c r="A28" s="58" t="s">
        <v>9</v>
      </c>
      <c r="B28" s="11">
        <f>[24]Julho!$K$5</f>
        <v>1</v>
      </c>
      <c r="C28" s="11">
        <f>[24]Julho!$K$6</f>
        <v>0</v>
      </c>
      <c r="D28" s="11">
        <f>[24]Julho!$K$7</f>
        <v>0</v>
      </c>
      <c r="E28" s="11">
        <f>[24]Julho!$K$8</f>
        <v>0</v>
      </c>
      <c r="F28" s="11">
        <f>[24]Julho!$K$9</f>
        <v>0</v>
      </c>
      <c r="G28" s="11">
        <f>[24]Julho!$K$10</f>
        <v>0.2</v>
      </c>
      <c r="H28" s="11">
        <f>[24]Julho!$K$11</f>
        <v>0</v>
      </c>
      <c r="I28" s="11">
        <f>[24]Julho!$K$12</f>
        <v>1.4</v>
      </c>
      <c r="J28" s="11">
        <f>[24]Julho!$K$13</f>
        <v>0</v>
      </c>
      <c r="K28" s="11">
        <f>[24]Julho!$K$14</f>
        <v>0</v>
      </c>
      <c r="L28" s="11">
        <f>[24]Julho!$K$15</f>
        <v>0</v>
      </c>
      <c r="M28" s="11">
        <f>[24]Julho!$K$16</f>
        <v>0</v>
      </c>
      <c r="N28" s="11">
        <f>[24]Julho!$K$17</f>
        <v>0</v>
      </c>
      <c r="O28" s="11">
        <f>[24]Julho!$K$18</f>
        <v>0.2</v>
      </c>
      <c r="P28" s="11">
        <f>[24]Julho!$K$19</f>
        <v>0</v>
      </c>
      <c r="Q28" s="11">
        <f>[24]Julho!$K$20</f>
        <v>0</v>
      </c>
      <c r="R28" s="11">
        <f>[24]Julho!$K$21</f>
        <v>0</v>
      </c>
      <c r="S28" s="11">
        <f>[24]Julho!$K$22</f>
        <v>0</v>
      </c>
      <c r="T28" s="11">
        <f>[24]Julho!$K$23</f>
        <v>0</v>
      </c>
      <c r="U28" s="11">
        <f>[24]Julho!$K$24</f>
        <v>0</v>
      </c>
      <c r="V28" s="11">
        <f>[24]Julho!$K$25</f>
        <v>0</v>
      </c>
      <c r="W28" s="11">
        <f>[24]Julho!$K$26</f>
        <v>0</v>
      </c>
      <c r="X28" s="11">
        <f>[24]Julho!$K$27</f>
        <v>0</v>
      </c>
      <c r="Y28" s="11">
        <f>[24]Julho!$K$28</f>
        <v>0</v>
      </c>
      <c r="Z28" s="11">
        <f>[24]Julho!$K$29</f>
        <v>0</v>
      </c>
      <c r="AA28" s="11">
        <f>[24]Julho!$K$30</f>
        <v>0</v>
      </c>
      <c r="AB28" s="11">
        <f>[24]Julho!$K$31</f>
        <v>0</v>
      </c>
      <c r="AC28" s="11">
        <f>[24]Julho!$K$32</f>
        <v>0</v>
      </c>
      <c r="AD28" s="11">
        <f>[24]Julho!$K$33</f>
        <v>0</v>
      </c>
      <c r="AE28" s="11">
        <f>[24]Julho!$K$34</f>
        <v>0</v>
      </c>
      <c r="AF28" s="11">
        <f>[24]Julho!$K$35</f>
        <v>0</v>
      </c>
      <c r="AG28" s="15">
        <f t="shared" si="4"/>
        <v>2.8</v>
      </c>
      <c r="AH28" s="16">
        <f t="shared" si="5"/>
        <v>1.4</v>
      </c>
      <c r="AI28" s="67">
        <f>COUNTIF(B28:AF28,"=0,0")</f>
        <v>27</v>
      </c>
    </row>
    <row r="29" spans="1:37" x14ac:dyDescent="0.2">
      <c r="A29" s="58" t="s">
        <v>42</v>
      </c>
      <c r="B29" s="11">
        <f>[25]Julho!$K$5</f>
        <v>0</v>
      </c>
      <c r="C29" s="11">
        <f>[25]Julho!$K$6</f>
        <v>0</v>
      </c>
      <c r="D29" s="11">
        <f>[25]Julho!$K$7</f>
        <v>0</v>
      </c>
      <c r="E29" s="11">
        <f>[25]Julho!$K$8</f>
        <v>0</v>
      </c>
      <c r="F29" s="11">
        <f>[25]Julho!$K$9</f>
        <v>0</v>
      </c>
      <c r="G29" s="11">
        <f>[25]Julho!$K$10</f>
        <v>0</v>
      </c>
      <c r="H29" s="11">
        <f>[25]Julho!$K$11</f>
        <v>0</v>
      </c>
      <c r="I29" s="11">
        <f>[25]Julho!$K$12</f>
        <v>0</v>
      </c>
      <c r="J29" s="11">
        <f>[25]Julho!$K$13</f>
        <v>0</v>
      </c>
      <c r="K29" s="11">
        <f>[25]Julho!$K$14</f>
        <v>0</v>
      </c>
      <c r="L29" s="11">
        <f>[25]Julho!$K$15</f>
        <v>0</v>
      </c>
      <c r="M29" s="11">
        <f>[25]Julho!$K$16</f>
        <v>0</v>
      </c>
      <c r="N29" s="11">
        <f>[25]Julho!$K$17</f>
        <v>0</v>
      </c>
      <c r="O29" s="11">
        <f>[25]Julho!$K$18</f>
        <v>0</v>
      </c>
      <c r="P29" s="11">
        <f>[25]Julho!$K$19</f>
        <v>0</v>
      </c>
      <c r="Q29" s="11">
        <f>[25]Julho!$K$20</f>
        <v>0</v>
      </c>
      <c r="R29" s="11">
        <f>[25]Julho!$K$21</f>
        <v>0</v>
      </c>
      <c r="S29" s="11">
        <f>[25]Julho!$K$22</f>
        <v>0</v>
      </c>
      <c r="T29" s="11">
        <f>[25]Julho!$K$23</f>
        <v>0</v>
      </c>
      <c r="U29" s="11">
        <f>[25]Julho!$K$24</f>
        <v>0</v>
      </c>
      <c r="V29" s="11">
        <f>[25]Julho!$K$25</f>
        <v>0</v>
      </c>
      <c r="W29" s="11">
        <f>[25]Julho!$K$26</f>
        <v>0</v>
      </c>
      <c r="X29" s="11">
        <f>[25]Julho!$K$27</f>
        <v>0</v>
      </c>
      <c r="Y29" s="11">
        <f>[25]Julho!$K$28</f>
        <v>0</v>
      </c>
      <c r="Z29" s="11">
        <f>[25]Julho!$K$29</f>
        <v>0</v>
      </c>
      <c r="AA29" s="11">
        <f>[25]Julho!$K$30</f>
        <v>0</v>
      </c>
      <c r="AB29" s="11">
        <f>[25]Julho!$K$31</f>
        <v>0</v>
      </c>
      <c r="AC29" s="11">
        <f>[25]Julho!$K$32</f>
        <v>0</v>
      </c>
      <c r="AD29" s="11">
        <f>[25]Julho!$K$33</f>
        <v>0.2</v>
      </c>
      <c r="AE29" s="11">
        <f>[25]Julho!$K$34</f>
        <v>0</v>
      </c>
      <c r="AF29" s="11">
        <f>[25]Julho!$K$35</f>
        <v>0</v>
      </c>
      <c r="AG29" s="15">
        <f t="shared" si="4"/>
        <v>0.2</v>
      </c>
      <c r="AH29" s="16">
        <f t="shared" si="5"/>
        <v>0.2</v>
      </c>
      <c r="AI29" s="67">
        <f>COUNTIF(B29:AF29,"=0,0")</f>
        <v>30</v>
      </c>
    </row>
    <row r="30" spans="1:37" x14ac:dyDescent="0.2">
      <c r="A30" s="58" t="s">
        <v>10</v>
      </c>
      <c r="B30" s="11">
        <f>[26]Julho!$K$5</f>
        <v>0</v>
      </c>
      <c r="C30" s="11">
        <f>[26]Julho!$K$6</f>
        <v>0</v>
      </c>
      <c r="D30" s="11">
        <f>[26]Julho!$K$7</f>
        <v>0</v>
      </c>
      <c r="E30" s="11">
        <f>[26]Julho!$K$8</f>
        <v>0</v>
      </c>
      <c r="F30" s="11">
        <f>[26]Julho!$K$9</f>
        <v>0</v>
      </c>
      <c r="G30" s="11">
        <f>[26]Julho!$K$10</f>
        <v>0.4</v>
      </c>
      <c r="H30" s="11">
        <f>[26]Julho!$K$11</f>
        <v>0</v>
      </c>
      <c r="I30" s="11">
        <f>[26]Julho!$K$12</f>
        <v>0</v>
      </c>
      <c r="J30" s="11">
        <f>[26]Julho!$K$13</f>
        <v>0</v>
      </c>
      <c r="K30" s="11">
        <f>[26]Julho!$K$14</f>
        <v>0</v>
      </c>
      <c r="L30" s="11">
        <f>[26]Julho!$K$15</f>
        <v>0</v>
      </c>
      <c r="M30" s="11">
        <f>[26]Julho!$K$16</f>
        <v>0.2</v>
      </c>
      <c r="N30" s="11">
        <f>[26]Julho!$K$17</f>
        <v>0</v>
      </c>
      <c r="O30" s="11">
        <f>[26]Julho!$K$18</f>
        <v>0</v>
      </c>
      <c r="P30" s="11">
        <f>[26]Julho!$K$19</f>
        <v>0</v>
      </c>
      <c r="Q30" s="11">
        <f>[26]Julho!$K$20</f>
        <v>0</v>
      </c>
      <c r="R30" s="11">
        <f>[26]Julho!$K$21</f>
        <v>0</v>
      </c>
      <c r="S30" s="11">
        <f>[26]Julho!$K$22</f>
        <v>0</v>
      </c>
      <c r="T30" s="11">
        <f>[26]Julho!$K$23</f>
        <v>0</v>
      </c>
      <c r="U30" s="11">
        <f>[26]Julho!$K$24</f>
        <v>0</v>
      </c>
      <c r="V30" s="11">
        <f>[26]Julho!$K$25</f>
        <v>0</v>
      </c>
      <c r="W30" s="11">
        <f>[26]Julho!$K$26</f>
        <v>0</v>
      </c>
      <c r="X30" s="11">
        <f>[26]Julho!$K$27</f>
        <v>0</v>
      </c>
      <c r="Y30" s="11">
        <f>[26]Julho!$K$28</f>
        <v>0</v>
      </c>
      <c r="Z30" s="11">
        <f>[26]Julho!$K$29</f>
        <v>0</v>
      </c>
      <c r="AA30" s="11">
        <f>[26]Julho!$K$30</f>
        <v>0</v>
      </c>
      <c r="AB30" s="11">
        <f>[26]Julho!$K$31</f>
        <v>0</v>
      </c>
      <c r="AC30" s="11">
        <f>[26]Julho!$K$32</f>
        <v>0.2</v>
      </c>
      <c r="AD30" s="11">
        <f>[26]Julho!$K$33</f>
        <v>0</v>
      </c>
      <c r="AE30" s="11">
        <f>[26]Julho!$K$34</f>
        <v>0</v>
      </c>
      <c r="AF30" s="11">
        <f>[26]Julho!$K$35</f>
        <v>0</v>
      </c>
      <c r="AG30" s="15">
        <f t="shared" si="4"/>
        <v>0.8</v>
      </c>
      <c r="AH30" s="16">
        <f t="shared" si="5"/>
        <v>0.4</v>
      </c>
      <c r="AI30" s="67">
        <f>COUNTIF(B30:AF30,"=0,0")</f>
        <v>28</v>
      </c>
    </row>
    <row r="31" spans="1:37" x14ac:dyDescent="0.2">
      <c r="A31" s="58" t="s">
        <v>172</v>
      </c>
      <c r="B31" s="11">
        <f>[27]Julho!$K$5</f>
        <v>0</v>
      </c>
      <c r="C31" s="11">
        <f>[27]Julho!$K$6</f>
        <v>0</v>
      </c>
      <c r="D31" s="11">
        <f>[27]Julho!$K$7</f>
        <v>0</v>
      </c>
      <c r="E31" s="11">
        <f>[27]Julho!$K$8</f>
        <v>0</v>
      </c>
      <c r="F31" s="11">
        <f>[27]Julho!$K$9</f>
        <v>0</v>
      </c>
      <c r="G31" s="11">
        <f>[27]Julho!$K$10</f>
        <v>10</v>
      </c>
      <c r="H31" s="11">
        <f>[27]Julho!$K$11</f>
        <v>0.2</v>
      </c>
      <c r="I31" s="11">
        <f>[27]Julho!$K$12</f>
        <v>3.0000000000000004</v>
      </c>
      <c r="J31" s="11">
        <f>[27]Julho!$K$13</f>
        <v>0</v>
      </c>
      <c r="K31" s="11">
        <f>[27]Julho!$K$14</f>
        <v>0</v>
      </c>
      <c r="L31" s="11">
        <f>[27]Julho!$K$15</f>
        <v>0</v>
      </c>
      <c r="M31" s="11">
        <f>[27]Julho!$K$16</f>
        <v>0</v>
      </c>
      <c r="N31" s="11">
        <f>[27]Julho!$K$17</f>
        <v>0</v>
      </c>
      <c r="O31" s="11">
        <f>[27]Julho!$K$18</f>
        <v>0</v>
      </c>
      <c r="P31" s="11">
        <f>[27]Julho!$K$19</f>
        <v>0</v>
      </c>
      <c r="Q31" s="11">
        <f>[27]Julho!$K$20</f>
        <v>0.2</v>
      </c>
      <c r="R31" s="11">
        <f>[27]Julho!$K$21</f>
        <v>0</v>
      </c>
      <c r="S31" s="11">
        <f>[27]Julho!$K$22</f>
        <v>0</v>
      </c>
      <c r="T31" s="11">
        <f>[27]Julho!$K$23</f>
        <v>0</v>
      </c>
      <c r="U31" s="11">
        <f>[27]Julho!$K$24</f>
        <v>0</v>
      </c>
      <c r="V31" s="11">
        <f>[27]Julho!$K$25</f>
        <v>0</v>
      </c>
      <c r="W31" s="11">
        <f>[27]Julho!$K$26</f>
        <v>0</v>
      </c>
      <c r="X31" s="11">
        <f>[27]Julho!$K$27</f>
        <v>0</v>
      </c>
      <c r="Y31" s="11">
        <f>[27]Julho!$K$28</f>
        <v>0</v>
      </c>
      <c r="Z31" s="11">
        <f>[27]Julho!$K$29</f>
        <v>0</v>
      </c>
      <c r="AA31" s="11">
        <f>[27]Julho!$K$30</f>
        <v>0</v>
      </c>
      <c r="AB31" s="11">
        <f>[27]Julho!$K$31</f>
        <v>0</v>
      </c>
      <c r="AC31" s="11">
        <f>[27]Julho!$K$32</f>
        <v>0</v>
      </c>
      <c r="AD31" s="11">
        <f>[27]Julho!$K$33</f>
        <v>0</v>
      </c>
      <c r="AE31" s="11">
        <f>[27]Julho!$K$34</f>
        <v>0</v>
      </c>
      <c r="AF31" s="11">
        <f>[27]Julho!$K$35</f>
        <v>0</v>
      </c>
      <c r="AG31" s="15">
        <f t="shared" si="4"/>
        <v>13.399999999999999</v>
      </c>
      <c r="AH31" s="16">
        <f t="shared" si="5"/>
        <v>10</v>
      </c>
      <c r="AI31" s="67">
        <f>COUNTIF(B31:AF31,"=0,0")</f>
        <v>27</v>
      </c>
      <c r="AJ31" s="12" t="s">
        <v>47</v>
      </c>
    </row>
    <row r="32" spans="1:37" x14ac:dyDescent="0.2">
      <c r="A32" s="58" t="s">
        <v>11</v>
      </c>
      <c r="B32" s="11" t="str">
        <f>[28]Julho!$K$5</f>
        <v>*</v>
      </c>
      <c r="C32" s="11" t="str">
        <f>[28]Julho!$K$6</f>
        <v>*</v>
      </c>
      <c r="D32" s="11" t="str">
        <f>[28]Julho!$K$7</f>
        <v>*</v>
      </c>
      <c r="E32" s="11" t="str">
        <f>[28]Julho!$K$8</f>
        <v>*</v>
      </c>
      <c r="F32" s="11" t="str">
        <f>[28]Julho!$K$9</f>
        <v>*</v>
      </c>
      <c r="G32" s="11" t="str">
        <f>[28]Julho!$K$10</f>
        <v>*</v>
      </c>
      <c r="H32" s="11" t="str">
        <f>[28]Julho!$K$11</f>
        <v>*</v>
      </c>
      <c r="I32" s="11" t="str">
        <f>[28]Julho!$K$12</f>
        <v>*</v>
      </c>
      <c r="J32" s="11" t="str">
        <f>[28]Julho!$K$13</f>
        <v>*</v>
      </c>
      <c r="K32" s="11" t="str">
        <f>[28]Julho!$K$14</f>
        <v>*</v>
      </c>
      <c r="L32" s="11" t="str">
        <f>[28]Julho!$K$15</f>
        <v>*</v>
      </c>
      <c r="M32" s="11" t="str">
        <f>[28]Julho!$K$16</f>
        <v>*</v>
      </c>
      <c r="N32" s="11" t="str">
        <f>[28]Julho!$K$17</f>
        <v>*</v>
      </c>
      <c r="O32" s="11" t="str">
        <f>[28]Julho!$K$18</f>
        <v>*</v>
      </c>
      <c r="P32" s="11" t="str">
        <f>[28]Julho!$K$19</f>
        <v>*</v>
      </c>
      <c r="Q32" s="11" t="str">
        <f>[28]Julho!$K$20</f>
        <v>*</v>
      </c>
      <c r="R32" s="11" t="str">
        <f>[28]Julho!$K$21</f>
        <v>*</v>
      </c>
      <c r="S32" s="11" t="str">
        <f>[28]Julho!$K$22</f>
        <v>*</v>
      </c>
      <c r="T32" s="11" t="str">
        <f>[28]Julho!$K$23</f>
        <v>*</v>
      </c>
      <c r="U32" s="11" t="str">
        <f>[28]Julho!$K$24</f>
        <v>*</v>
      </c>
      <c r="V32" s="11" t="str">
        <f>[28]Julho!$K$25</f>
        <v>*</v>
      </c>
      <c r="W32" s="11" t="str">
        <f>[28]Julho!$K$26</f>
        <v>*</v>
      </c>
      <c r="X32" s="11" t="str">
        <f>[28]Julho!$K$27</f>
        <v>*</v>
      </c>
      <c r="Y32" s="11" t="str">
        <f>[28]Julho!$K$28</f>
        <v>*</v>
      </c>
      <c r="Z32" s="11" t="str">
        <f>[28]Julho!$K$29</f>
        <v>*</v>
      </c>
      <c r="AA32" s="11" t="str">
        <f>[28]Julho!$K$30</f>
        <v>*</v>
      </c>
      <c r="AB32" s="11" t="str">
        <f>[28]Julho!$K$31</f>
        <v>*</v>
      </c>
      <c r="AC32" s="11" t="str">
        <f>[28]Julho!$K$32</f>
        <v>*</v>
      </c>
      <c r="AD32" s="11" t="str">
        <f>[28]Julho!$K$33</f>
        <v>*</v>
      </c>
      <c r="AE32" s="11" t="str">
        <f>[28]Julho!$K$34</f>
        <v>*</v>
      </c>
      <c r="AF32" s="11" t="str">
        <f>[28]Julho!$K$35</f>
        <v>*</v>
      </c>
      <c r="AG32" s="15" t="s">
        <v>226</v>
      </c>
      <c r="AH32" s="16" t="s">
        <v>226</v>
      </c>
      <c r="AI32" s="67" t="s">
        <v>226</v>
      </c>
    </row>
    <row r="33" spans="1:42" s="5" customFormat="1" x14ac:dyDescent="0.2">
      <c r="A33" s="58" t="s">
        <v>12</v>
      </c>
      <c r="B33" s="11">
        <f>[29]Julho!$K$5</f>
        <v>0</v>
      </c>
      <c r="C33" s="11">
        <f>[29]Julho!$K$6</f>
        <v>0</v>
      </c>
      <c r="D33" s="11">
        <f>[29]Julho!$K$7</f>
        <v>0</v>
      </c>
      <c r="E33" s="11">
        <f>[29]Julho!$K$8</f>
        <v>0</v>
      </c>
      <c r="F33" s="11">
        <f>[29]Julho!$K$9</f>
        <v>0</v>
      </c>
      <c r="G33" s="11">
        <f>[29]Julho!$K$10</f>
        <v>0</v>
      </c>
      <c r="H33" s="11">
        <f>[29]Julho!$K$11</f>
        <v>0</v>
      </c>
      <c r="I33" s="11">
        <f>[29]Julho!$K$12</f>
        <v>2.6000000000000005</v>
      </c>
      <c r="J33" s="11" t="str">
        <f>[29]Julho!$K$13</f>
        <v>*</v>
      </c>
      <c r="K33" s="11" t="str">
        <f>[29]Julho!$K$14</f>
        <v>*</v>
      </c>
      <c r="L33" s="11" t="str">
        <f>[29]Julho!$K$15</f>
        <v>*</v>
      </c>
      <c r="M33" s="11">
        <f>[29]Julho!$K$16</f>
        <v>0</v>
      </c>
      <c r="N33" s="11">
        <f>[29]Julho!$K$17</f>
        <v>0</v>
      </c>
      <c r="O33" s="11">
        <f>[29]Julho!$K$18</f>
        <v>0</v>
      </c>
      <c r="P33" s="11">
        <f>[29]Julho!$K$19</f>
        <v>0</v>
      </c>
      <c r="Q33" s="11">
        <f>[29]Julho!$K$20</f>
        <v>0</v>
      </c>
      <c r="R33" s="11">
        <f>[29]Julho!$K$21</f>
        <v>0</v>
      </c>
      <c r="S33" s="11" t="str">
        <f>[29]Julho!$K$22</f>
        <v>*</v>
      </c>
      <c r="T33" s="11" t="str">
        <f>[29]Julho!$K$23</f>
        <v>*</v>
      </c>
      <c r="U33" s="11" t="str">
        <f>[29]Julho!$K$24</f>
        <v>*</v>
      </c>
      <c r="V33" s="11" t="str">
        <f>[29]Julho!$K$25</f>
        <v>*</v>
      </c>
      <c r="W33" s="11" t="str">
        <f>[29]Julho!$K$26</f>
        <v>*</v>
      </c>
      <c r="X33" s="11">
        <f>[29]Julho!$K$27</f>
        <v>0</v>
      </c>
      <c r="Y33" s="11">
        <f>[29]Julho!$K$28</f>
        <v>0</v>
      </c>
      <c r="Z33" s="11">
        <f>[29]Julho!$K$29</f>
        <v>0</v>
      </c>
      <c r="AA33" s="11">
        <f>[29]Julho!$K$30</f>
        <v>0</v>
      </c>
      <c r="AB33" s="11">
        <f>[29]Julho!$K$31</f>
        <v>0</v>
      </c>
      <c r="AC33" s="11">
        <f>[29]Julho!$K$32</f>
        <v>0</v>
      </c>
      <c r="AD33" s="11" t="str">
        <f>[29]Julho!$K$33</f>
        <v>*</v>
      </c>
      <c r="AE33" s="11" t="str">
        <f>[29]Julho!$K$34</f>
        <v>*</v>
      </c>
      <c r="AF33" s="11" t="str">
        <f>[29]Julho!$K$35</f>
        <v>*</v>
      </c>
      <c r="AG33" s="15">
        <f>SUM(B33:AF33)</f>
        <v>2.6000000000000005</v>
      </c>
      <c r="AH33" s="16">
        <f>MAX(B33:AF33)</f>
        <v>2.6000000000000005</v>
      </c>
      <c r="AI33" s="67">
        <f>COUNTIF(B33:AF33,"=0,0")</f>
        <v>19</v>
      </c>
    </row>
    <row r="34" spans="1:42" x14ac:dyDescent="0.2">
      <c r="A34" s="58" t="s">
        <v>13</v>
      </c>
      <c r="B34" s="11" t="str">
        <f>[30]Julho!$K$5</f>
        <v>*</v>
      </c>
      <c r="C34" s="11" t="str">
        <f>[30]Julho!$K$6</f>
        <v>*</v>
      </c>
      <c r="D34" s="11" t="str">
        <f>[30]Julho!$K$7</f>
        <v>*</v>
      </c>
      <c r="E34" s="11" t="str">
        <f>[30]Julho!$K$8</f>
        <v>*</v>
      </c>
      <c r="F34" s="11" t="str">
        <f>[30]Julho!$K$9</f>
        <v>*</v>
      </c>
      <c r="G34" s="11" t="str">
        <f>[30]Julho!$K$10</f>
        <v>*</v>
      </c>
      <c r="H34" s="11" t="str">
        <f>[30]Julho!$K$11</f>
        <v>*</v>
      </c>
      <c r="I34" s="11" t="str">
        <f>[30]Julho!$K$12</f>
        <v>*</v>
      </c>
      <c r="J34" s="11" t="str">
        <f>[30]Julho!$K$13</f>
        <v>*</v>
      </c>
      <c r="K34" s="11" t="str">
        <f>[30]Julho!$K$14</f>
        <v>*</v>
      </c>
      <c r="L34" s="11" t="str">
        <f>[30]Julho!$K$15</f>
        <v>*</v>
      </c>
      <c r="M34" s="11" t="str">
        <f>[30]Julho!$K$16</f>
        <v>*</v>
      </c>
      <c r="N34" s="11" t="str">
        <f>[30]Julho!$K$17</f>
        <v>*</v>
      </c>
      <c r="O34" s="11" t="str">
        <f>[30]Julho!$K$18</f>
        <v>*</v>
      </c>
      <c r="P34" s="11" t="str">
        <f>[30]Julho!$K$19</f>
        <v>*</v>
      </c>
      <c r="Q34" s="11" t="str">
        <f>[30]Julho!$K$20</f>
        <v>*</v>
      </c>
      <c r="R34" s="11" t="str">
        <f>[30]Julho!$K$21</f>
        <v>*</v>
      </c>
      <c r="S34" s="11" t="str">
        <f>[30]Julho!$K$22</f>
        <v>*</v>
      </c>
      <c r="T34" s="11" t="str">
        <f>[30]Julho!$K$23</f>
        <v>*</v>
      </c>
      <c r="U34" s="11" t="str">
        <f>[30]Julho!$K$24</f>
        <v>*</v>
      </c>
      <c r="V34" s="11" t="str">
        <f>[30]Julho!$K$25</f>
        <v>*</v>
      </c>
      <c r="W34" s="11" t="str">
        <f>[30]Julho!$K$26</f>
        <v>*</v>
      </c>
      <c r="X34" s="11" t="str">
        <f>[30]Julho!$K$27</f>
        <v>*</v>
      </c>
      <c r="Y34" s="11" t="str">
        <f>[30]Julho!$K$28</f>
        <v>*</v>
      </c>
      <c r="Z34" s="11" t="str">
        <f>[30]Julho!$K$29</f>
        <v>*</v>
      </c>
      <c r="AA34" s="11" t="str">
        <f>[30]Julho!$K$30</f>
        <v>*</v>
      </c>
      <c r="AB34" s="11" t="str">
        <f>[30]Julho!$K$31</f>
        <v>*</v>
      </c>
      <c r="AC34" s="11" t="str">
        <f>[30]Julho!$K$32</f>
        <v>*</v>
      </c>
      <c r="AD34" s="11" t="str">
        <f>[30]Julho!$K$33</f>
        <v>*</v>
      </c>
      <c r="AE34" s="11" t="str">
        <f>[30]Julho!$K$34</f>
        <v>*</v>
      </c>
      <c r="AF34" s="11" t="str">
        <f>[30]Julho!$K$35</f>
        <v>*</v>
      </c>
      <c r="AG34" s="15" t="s">
        <v>226</v>
      </c>
      <c r="AH34" s="16" t="s">
        <v>226</v>
      </c>
      <c r="AI34" s="67" t="s">
        <v>226</v>
      </c>
    </row>
    <row r="35" spans="1:42" x14ac:dyDescent="0.2">
      <c r="A35" s="58" t="s">
        <v>173</v>
      </c>
      <c r="B35" s="11">
        <f>[31]Julho!$K$5</f>
        <v>1.4</v>
      </c>
      <c r="C35" s="11">
        <f>[31]Julho!$K$6</f>
        <v>0</v>
      </c>
      <c r="D35" s="11">
        <f>[31]Julho!$K$7</f>
        <v>0</v>
      </c>
      <c r="E35" s="11">
        <f>[31]Julho!$K$8</f>
        <v>0</v>
      </c>
      <c r="F35" s="11">
        <f>[31]Julho!$K$9</f>
        <v>0</v>
      </c>
      <c r="G35" s="11">
        <f>[31]Julho!$K$10</f>
        <v>0</v>
      </c>
      <c r="H35" s="11">
        <f>[31]Julho!$K$11</f>
        <v>0</v>
      </c>
      <c r="I35" s="11">
        <f>[31]Julho!$K$12</f>
        <v>0</v>
      </c>
      <c r="J35" s="11">
        <f>[31]Julho!$K$13</f>
        <v>0.4</v>
      </c>
      <c r="K35" s="11">
        <f>[31]Julho!$K$14</f>
        <v>0</v>
      </c>
      <c r="L35" s="11">
        <f>[31]Julho!$K$15</f>
        <v>0</v>
      </c>
      <c r="M35" s="11">
        <f>[31]Julho!$K$16</f>
        <v>0</v>
      </c>
      <c r="N35" s="11">
        <f>[31]Julho!$K$17</f>
        <v>0</v>
      </c>
      <c r="O35" s="11">
        <f>[31]Julho!$K$18</f>
        <v>0</v>
      </c>
      <c r="P35" s="11">
        <f>[31]Julho!$K$19</f>
        <v>0</v>
      </c>
      <c r="Q35" s="11">
        <f>[31]Julho!$K$20</f>
        <v>0</v>
      </c>
      <c r="R35" s="11">
        <f>[31]Julho!$K$21</f>
        <v>0</v>
      </c>
      <c r="S35" s="11">
        <f>[31]Julho!$K$22</f>
        <v>0</v>
      </c>
      <c r="T35" s="11">
        <f>[31]Julho!$K$23</f>
        <v>0</v>
      </c>
      <c r="U35" s="11">
        <f>[31]Julho!$K$24</f>
        <v>0</v>
      </c>
      <c r="V35" s="11">
        <f>[31]Julho!$K$25</f>
        <v>0</v>
      </c>
      <c r="W35" s="11">
        <f>[31]Julho!$K$26</f>
        <v>0</v>
      </c>
      <c r="X35" s="11">
        <f>[31]Julho!$K$27</f>
        <v>0</v>
      </c>
      <c r="Y35" s="11">
        <f>[31]Julho!$K$28</f>
        <v>0</v>
      </c>
      <c r="Z35" s="11">
        <f>[31]Julho!$K$29</f>
        <v>0</v>
      </c>
      <c r="AA35" s="11">
        <f>[31]Julho!$K$30</f>
        <v>0</v>
      </c>
      <c r="AB35" s="11">
        <f>[31]Julho!$K$31</f>
        <v>0</v>
      </c>
      <c r="AC35" s="11">
        <f>[31]Julho!$K$32</f>
        <v>0</v>
      </c>
      <c r="AD35" s="11">
        <f>[31]Julho!$K$33</f>
        <v>0</v>
      </c>
      <c r="AE35" s="11">
        <f>[31]Julho!$K$34</f>
        <v>0</v>
      </c>
      <c r="AF35" s="11">
        <f>[31]Julho!$K$35</f>
        <v>0</v>
      </c>
      <c r="AG35" s="15">
        <f>SUM(B35:AF35)</f>
        <v>1.7999999999999998</v>
      </c>
      <c r="AH35" s="16">
        <f>MAX(B35:AF35)</f>
        <v>1.4</v>
      </c>
      <c r="AI35" s="67">
        <f>COUNTIF(B35:AF35,"=0,0")</f>
        <v>29</v>
      </c>
    </row>
    <row r="36" spans="1:42" x14ac:dyDescent="0.2">
      <c r="A36" s="58" t="s">
        <v>144</v>
      </c>
      <c r="B36" s="11" t="str">
        <f>[32]Julho!$K$5</f>
        <v>*</v>
      </c>
      <c r="C36" s="11" t="str">
        <f>[32]Julho!$K$6</f>
        <v>*</v>
      </c>
      <c r="D36" s="11" t="str">
        <f>[32]Julho!$K$7</f>
        <v>*</v>
      </c>
      <c r="E36" s="11" t="str">
        <f>[32]Julho!$K$8</f>
        <v>*</v>
      </c>
      <c r="F36" s="11" t="str">
        <f>[32]Julho!$K$9</f>
        <v>*</v>
      </c>
      <c r="G36" s="11" t="str">
        <f>[32]Julho!$K$10</f>
        <v>*</v>
      </c>
      <c r="H36" s="11" t="str">
        <f>[32]Julho!$K$11</f>
        <v>*</v>
      </c>
      <c r="I36" s="11" t="str">
        <f>[32]Julho!$K$12</f>
        <v>*</v>
      </c>
      <c r="J36" s="11" t="str">
        <f>[32]Julho!$K$13</f>
        <v>*</v>
      </c>
      <c r="K36" s="11" t="str">
        <f>[32]Julho!$K$14</f>
        <v>*</v>
      </c>
      <c r="L36" s="11" t="str">
        <f>[32]Julho!$K$15</f>
        <v>*</v>
      </c>
      <c r="M36" s="11" t="str">
        <f>[32]Julho!$K$16</f>
        <v>*</v>
      </c>
      <c r="N36" s="11" t="str">
        <f>[32]Julho!$K$17</f>
        <v>*</v>
      </c>
      <c r="O36" s="11" t="str">
        <f>[32]Julho!$K$18</f>
        <v>*</v>
      </c>
      <c r="P36" s="11" t="str">
        <f>[32]Julho!$K$19</f>
        <v>*</v>
      </c>
      <c r="Q36" s="11" t="str">
        <f>[32]Julho!$K$20</f>
        <v>*</v>
      </c>
      <c r="R36" s="11" t="str">
        <f>[32]Julho!$K$21</f>
        <v>*</v>
      </c>
      <c r="S36" s="11" t="str">
        <f>[32]Julho!$K$22</f>
        <v>*</v>
      </c>
      <c r="T36" s="11" t="str">
        <f>[32]Julho!$K$23</f>
        <v>*</v>
      </c>
      <c r="U36" s="11" t="str">
        <f>[32]Julho!$K$24</f>
        <v>*</v>
      </c>
      <c r="V36" s="11" t="str">
        <f>[32]Julho!$K$25</f>
        <v>*</v>
      </c>
      <c r="W36" s="11" t="str">
        <f>[32]Julho!$K$26</f>
        <v>*</v>
      </c>
      <c r="X36" s="11" t="str">
        <f>[32]Julho!$K$27</f>
        <v>*</v>
      </c>
      <c r="Y36" s="11" t="str">
        <f>[32]Julho!$K$28</f>
        <v>*</v>
      </c>
      <c r="Z36" s="11" t="str">
        <f>[32]Julho!$K$29</f>
        <v>*</v>
      </c>
      <c r="AA36" s="11" t="str">
        <f>[32]Julho!$K$30</f>
        <v>*</v>
      </c>
      <c r="AB36" s="11" t="str">
        <f>[32]Julho!$K$31</f>
        <v>*</v>
      </c>
      <c r="AC36" s="11" t="str">
        <f>[32]Julho!$K$32</f>
        <v>*</v>
      </c>
      <c r="AD36" s="11" t="str">
        <f>[32]Julho!$K$33</f>
        <v>*</v>
      </c>
      <c r="AE36" s="11" t="str">
        <f>[32]Julho!$K$34</f>
        <v>*</v>
      </c>
      <c r="AF36" s="11" t="str">
        <f>[32]Julho!$K$35</f>
        <v>*</v>
      </c>
      <c r="AG36" s="15" t="s">
        <v>226</v>
      </c>
      <c r="AH36" s="16" t="s">
        <v>226</v>
      </c>
      <c r="AI36" s="67" t="s">
        <v>226</v>
      </c>
    </row>
    <row r="37" spans="1:42" x14ac:dyDescent="0.2">
      <c r="A37" s="58" t="s">
        <v>14</v>
      </c>
      <c r="B37" s="11" t="str">
        <f>[33]Julho!$K$5</f>
        <v>*</v>
      </c>
      <c r="C37" s="11" t="str">
        <f>[33]Julho!$K$6</f>
        <v>*</v>
      </c>
      <c r="D37" s="11" t="str">
        <f>[33]Julho!$K$7</f>
        <v>*</v>
      </c>
      <c r="E37" s="11" t="str">
        <f>[33]Julho!$K$8</f>
        <v>*</v>
      </c>
      <c r="F37" s="11" t="str">
        <f>[33]Julho!$K$9</f>
        <v>*</v>
      </c>
      <c r="G37" s="11" t="str">
        <f>[33]Julho!$K$10</f>
        <v>*</v>
      </c>
      <c r="H37" s="11" t="str">
        <f>[33]Julho!$K$11</f>
        <v>*</v>
      </c>
      <c r="I37" s="11" t="str">
        <f>[33]Julho!$K$12</f>
        <v>*</v>
      </c>
      <c r="J37" s="11" t="str">
        <f>[33]Julho!$K$13</f>
        <v>*</v>
      </c>
      <c r="K37" s="11" t="str">
        <f>[33]Julho!$K$14</f>
        <v>*</v>
      </c>
      <c r="L37" s="11" t="str">
        <f>[33]Julho!$K$15</f>
        <v>*</v>
      </c>
      <c r="M37" s="11" t="str">
        <f>[33]Julho!$K$16</f>
        <v>*</v>
      </c>
      <c r="N37" s="11" t="str">
        <f>[33]Julho!$K$17</f>
        <v>*</v>
      </c>
      <c r="O37" s="11" t="str">
        <f>[33]Julho!$K$18</f>
        <v>*</v>
      </c>
      <c r="P37" s="11" t="str">
        <f>[33]Julho!$K$19</f>
        <v>*</v>
      </c>
      <c r="Q37" s="11" t="str">
        <f>[33]Julho!$K$20</f>
        <v>*</v>
      </c>
      <c r="R37" s="11" t="str">
        <f>[33]Julho!$K$21</f>
        <v>*</v>
      </c>
      <c r="S37" s="11" t="str">
        <f>[33]Julho!$K$22</f>
        <v>*</v>
      </c>
      <c r="T37" s="11" t="str">
        <f>[33]Julho!$K$23</f>
        <v>*</v>
      </c>
      <c r="U37" s="11" t="str">
        <f>[33]Julho!$K$24</f>
        <v>*</v>
      </c>
      <c r="V37" s="11">
        <f>[33]Julho!$K$25</f>
        <v>0</v>
      </c>
      <c r="W37" s="11">
        <f>[33]Julho!$K$26</f>
        <v>0</v>
      </c>
      <c r="X37" s="11">
        <f>[33]Julho!$K$27</f>
        <v>0</v>
      </c>
      <c r="Y37" s="11">
        <f>[33]Julho!$K$28</f>
        <v>0</v>
      </c>
      <c r="Z37" s="11">
        <f>[33]Julho!$K$29</f>
        <v>0</v>
      </c>
      <c r="AA37" s="11">
        <f>[33]Julho!$K$30</f>
        <v>0</v>
      </c>
      <c r="AB37" s="11">
        <f>[33]Julho!$K$31</f>
        <v>0</v>
      </c>
      <c r="AC37" s="11">
        <f>[33]Julho!$K$32</f>
        <v>0</v>
      </c>
      <c r="AD37" s="11">
        <f>[33]Julho!$K$33</f>
        <v>0</v>
      </c>
      <c r="AE37" s="11">
        <f>[33]Julho!$K$34</f>
        <v>0</v>
      </c>
      <c r="AF37" s="11">
        <f>[33]Julho!$K$35</f>
        <v>0</v>
      </c>
      <c r="AG37" s="15">
        <f>SUM(B37:AF37)</f>
        <v>0</v>
      </c>
      <c r="AH37" s="16">
        <f>MAX(B37:AF37)</f>
        <v>0</v>
      </c>
      <c r="AI37" s="67">
        <f>COUNTIF(B37:AF37,"=0,0")</f>
        <v>11</v>
      </c>
      <c r="AP37" s="12" t="s">
        <v>47</v>
      </c>
    </row>
    <row r="38" spans="1:42" x14ac:dyDescent="0.2">
      <c r="A38" s="58" t="s">
        <v>174</v>
      </c>
      <c r="B38" s="11">
        <f>[34]Julho!$K$5</f>
        <v>0</v>
      </c>
      <c r="C38" s="11">
        <f>[34]Julho!$K$6</f>
        <v>0</v>
      </c>
      <c r="D38" s="11">
        <f>[34]Julho!$K$7</f>
        <v>0</v>
      </c>
      <c r="E38" s="11">
        <f>[34]Julho!$K$8</f>
        <v>0</v>
      </c>
      <c r="F38" s="11">
        <f>[34]Julho!$K$9</f>
        <v>0</v>
      </c>
      <c r="G38" s="11">
        <f>[34]Julho!$K$10</f>
        <v>0</v>
      </c>
      <c r="H38" s="11">
        <f>[34]Julho!$K$11</f>
        <v>0</v>
      </c>
      <c r="I38" s="11">
        <f>[34]Julho!$K$12</f>
        <v>0</v>
      </c>
      <c r="J38" s="11">
        <f>[34]Julho!$K$13</f>
        <v>0</v>
      </c>
      <c r="K38" s="11">
        <f>[34]Julho!$K$14</f>
        <v>0</v>
      </c>
      <c r="L38" s="11">
        <f>[34]Julho!$K$15</f>
        <v>0</v>
      </c>
      <c r="M38" s="11">
        <f>[34]Julho!$K$16</f>
        <v>0</v>
      </c>
      <c r="N38" s="11">
        <f>[34]Julho!$K$17</f>
        <v>0</v>
      </c>
      <c r="O38" s="11">
        <f>[34]Julho!$K$18</f>
        <v>0</v>
      </c>
      <c r="P38" s="11">
        <f>[34]Julho!$K$19</f>
        <v>0</v>
      </c>
      <c r="Q38" s="11">
        <f>[34]Julho!$K$20</f>
        <v>0</v>
      </c>
      <c r="R38" s="11">
        <f>[34]Julho!$K$21</f>
        <v>0</v>
      </c>
      <c r="S38" s="11">
        <f>[34]Julho!$K$22</f>
        <v>0</v>
      </c>
      <c r="T38" s="11">
        <f>[34]Julho!$K$23</f>
        <v>0</v>
      </c>
      <c r="U38" s="11">
        <f>[34]Julho!$K$24</f>
        <v>0</v>
      </c>
      <c r="V38" s="11">
        <f>[34]Julho!$K$25</f>
        <v>0</v>
      </c>
      <c r="W38" s="11">
        <f>[34]Julho!$K$26</f>
        <v>0</v>
      </c>
      <c r="X38" s="11">
        <f>[34]Julho!$K$27</f>
        <v>0</v>
      </c>
      <c r="Y38" s="11">
        <f>[34]Julho!$K$28</f>
        <v>0</v>
      </c>
      <c r="Z38" s="11">
        <f>[34]Julho!$K$29</f>
        <v>0</v>
      </c>
      <c r="AA38" s="11">
        <f>[34]Julho!$K$30</f>
        <v>0</v>
      </c>
      <c r="AB38" s="11">
        <f>[34]Julho!$K$31</f>
        <v>0</v>
      </c>
      <c r="AC38" s="11">
        <f>[34]Julho!$K$32</f>
        <v>0</v>
      </c>
      <c r="AD38" s="11">
        <f>[34]Julho!$K$33</f>
        <v>0</v>
      </c>
      <c r="AE38" s="11">
        <f>[34]Julho!$K$34</f>
        <v>0</v>
      </c>
      <c r="AF38" s="11">
        <f>[34]Julho!$K$35</f>
        <v>0</v>
      </c>
      <c r="AG38" s="15">
        <f t="shared" ref="AG38:AG43" si="6">SUM(B38:AF38)</f>
        <v>0</v>
      </c>
      <c r="AH38" s="16">
        <f t="shared" ref="AH38:AH43" si="7">MAX(B38:AF38)</f>
        <v>0</v>
      </c>
      <c r="AI38" s="67">
        <f t="shared" ref="AI38:AI43" si="8">COUNTIF(B38:AF38,"=0,0")</f>
        <v>31</v>
      </c>
    </row>
    <row r="39" spans="1:42" x14ac:dyDescent="0.2">
      <c r="A39" s="58" t="s">
        <v>15</v>
      </c>
      <c r="B39" s="11">
        <f>[35]Julho!$K$5</f>
        <v>0</v>
      </c>
      <c r="C39" s="11">
        <f>[35]Julho!$K$6</f>
        <v>0</v>
      </c>
      <c r="D39" s="11">
        <f>[35]Julho!$K$7</f>
        <v>0</v>
      </c>
      <c r="E39" s="11">
        <f>[35]Julho!$K$8</f>
        <v>0</v>
      </c>
      <c r="F39" s="11">
        <f>[35]Julho!$K$9</f>
        <v>0</v>
      </c>
      <c r="G39" s="11">
        <f>[35]Julho!$K$10</f>
        <v>0.2</v>
      </c>
      <c r="H39" s="11">
        <f>[35]Julho!$K$11</f>
        <v>0</v>
      </c>
      <c r="I39" s="11">
        <f>[35]Julho!$K$12</f>
        <v>10.4</v>
      </c>
      <c r="J39" s="11">
        <f>[35]Julho!$K$13</f>
        <v>0.2</v>
      </c>
      <c r="K39" s="11">
        <f>[35]Julho!$K$14</f>
        <v>0</v>
      </c>
      <c r="L39" s="11">
        <f>[35]Julho!$K$15</f>
        <v>0</v>
      </c>
      <c r="M39" s="11">
        <f>[35]Julho!$K$16</f>
        <v>0</v>
      </c>
      <c r="N39" s="11">
        <f>[35]Julho!$K$17</f>
        <v>2.4</v>
      </c>
      <c r="O39" s="11">
        <f>[35]Julho!$K$18</f>
        <v>0.6</v>
      </c>
      <c r="P39" s="11">
        <f>[35]Julho!$K$19</f>
        <v>0</v>
      </c>
      <c r="Q39" s="11">
        <f>[35]Julho!$K$20</f>
        <v>0</v>
      </c>
      <c r="R39" s="11">
        <f>[35]Julho!$K$21</f>
        <v>0</v>
      </c>
      <c r="S39" s="11">
        <f>[35]Julho!$K$22</f>
        <v>0</v>
      </c>
      <c r="T39" s="11">
        <f>[35]Julho!$K$23</f>
        <v>0</v>
      </c>
      <c r="U39" s="11">
        <f>[35]Julho!$K$24</f>
        <v>0</v>
      </c>
      <c r="V39" s="11">
        <f>[35]Julho!$K$25</f>
        <v>0</v>
      </c>
      <c r="W39" s="11">
        <f>[35]Julho!$K$26</f>
        <v>0</v>
      </c>
      <c r="X39" s="11">
        <f>[35]Julho!$K$27</f>
        <v>0</v>
      </c>
      <c r="Y39" s="11">
        <f>[35]Julho!$K$28</f>
        <v>0</v>
      </c>
      <c r="Z39" s="11">
        <f>[35]Julho!$K$29</f>
        <v>0.2</v>
      </c>
      <c r="AA39" s="11">
        <f>[35]Julho!$K$30</f>
        <v>0</v>
      </c>
      <c r="AB39" s="11">
        <f>[35]Julho!$K$31</f>
        <v>0</v>
      </c>
      <c r="AC39" s="11">
        <f>[35]Julho!$K$32</f>
        <v>0</v>
      </c>
      <c r="AD39" s="11">
        <f>[35]Julho!$K$33</f>
        <v>0.2</v>
      </c>
      <c r="AE39" s="11">
        <f>[35]Julho!$K$34</f>
        <v>0</v>
      </c>
      <c r="AF39" s="11">
        <f>[35]Julho!$K$35</f>
        <v>0</v>
      </c>
      <c r="AG39" s="15">
        <f t="shared" si="6"/>
        <v>14.199999999999998</v>
      </c>
      <c r="AH39" s="16">
        <f t="shared" si="7"/>
        <v>10.4</v>
      </c>
      <c r="AI39" s="67">
        <f t="shared" si="8"/>
        <v>24</v>
      </c>
      <c r="AJ39" s="12" t="s">
        <v>47</v>
      </c>
    </row>
    <row r="40" spans="1:42" x14ac:dyDescent="0.2">
      <c r="A40" s="58" t="s">
        <v>16</v>
      </c>
      <c r="B40" s="11">
        <f>[36]Julho!$K$5</f>
        <v>0</v>
      </c>
      <c r="C40" s="11">
        <f>[36]Julho!$K$6</f>
        <v>0</v>
      </c>
      <c r="D40" s="11">
        <f>[36]Julho!$K$7</f>
        <v>0</v>
      </c>
      <c r="E40" s="11" t="str">
        <f>[36]Julho!$K$8</f>
        <v>*</v>
      </c>
      <c r="F40" s="11" t="str">
        <f>[36]Julho!$K$9</f>
        <v>*</v>
      </c>
      <c r="G40" s="11">
        <f>[36]Julho!$K$10</f>
        <v>0</v>
      </c>
      <c r="H40" s="11">
        <f>[36]Julho!$K$11</f>
        <v>0</v>
      </c>
      <c r="I40" s="11">
        <f>[36]Julho!$K$12</f>
        <v>0</v>
      </c>
      <c r="J40" s="11">
        <f>[36]Julho!$K$13</f>
        <v>0</v>
      </c>
      <c r="K40" s="11">
        <f>[36]Julho!$K$14</f>
        <v>0</v>
      </c>
      <c r="L40" s="11">
        <f>[36]Julho!$K$15</f>
        <v>0</v>
      </c>
      <c r="M40" s="11">
        <f>[36]Julho!$K$16</f>
        <v>0</v>
      </c>
      <c r="N40" s="11">
        <f>[36]Julho!$K$17</f>
        <v>0</v>
      </c>
      <c r="O40" s="11" t="str">
        <f>[36]Julho!$K$18</f>
        <v>*</v>
      </c>
      <c r="P40" s="11" t="str">
        <f>[36]Julho!$K$19</f>
        <v>*</v>
      </c>
      <c r="Q40" s="11">
        <f>[36]Julho!$K$20</f>
        <v>0</v>
      </c>
      <c r="R40" s="11">
        <f>[36]Julho!$K$21</f>
        <v>0</v>
      </c>
      <c r="S40" s="11">
        <f>[36]Julho!$K$22</f>
        <v>0</v>
      </c>
      <c r="T40" s="11" t="str">
        <f>[36]Julho!$K$23</f>
        <v>*</v>
      </c>
      <c r="U40" s="11" t="str">
        <f>[36]Julho!$K$24</f>
        <v>*</v>
      </c>
      <c r="V40" s="11" t="str">
        <f>[36]Julho!$K$25</f>
        <v>*</v>
      </c>
      <c r="W40" s="11" t="str">
        <f>[36]Julho!$K$26</f>
        <v>*</v>
      </c>
      <c r="X40" s="11" t="str">
        <f>[36]Julho!$K$27</f>
        <v>*</v>
      </c>
      <c r="Y40" s="11">
        <f>[36]Julho!$K$28</f>
        <v>0</v>
      </c>
      <c r="Z40" s="11">
        <f>[36]Julho!$K$29</f>
        <v>0</v>
      </c>
      <c r="AA40" s="11">
        <f>[36]Julho!$K$30</f>
        <v>0</v>
      </c>
      <c r="AB40" s="11" t="str">
        <f>[36]Julho!$K$31</f>
        <v>*</v>
      </c>
      <c r="AC40" s="11" t="str">
        <f>[36]Julho!$K$32</f>
        <v>*</v>
      </c>
      <c r="AD40" s="11">
        <f>[36]Julho!$K$33</f>
        <v>0</v>
      </c>
      <c r="AE40" s="11">
        <f>[36]Julho!$K$34</f>
        <v>0</v>
      </c>
      <c r="AF40" s="11">
        <f>[36]Julho!$K$35</f>
        <v>0</v>
      </c>
      <c r="AG40" s="15">
        <f t="shared" si="6"/>
        <v>0</v>
      </c>
      <c r="AH40" s="16">
        <f t="shared" si="7"/>
        <v>0</v>
      </c>
      <c r="AI40" s="67">
        <f t="shared" si="8"/>
        <v>20</v>
      </c>
    </row>
    <row r="41" spans="1:42" x14ac:dyDescent="0.2">
      <c r="A41" s="58" t="s">
        <v>175</v>
      </c>
      <c r="B41" s="11">
        <f>[37]Julho!$K$5</f>
        <v>0</v>
      </c>
      <c r="C41" s="11">
        <f>[37]Julho!$K$6</f>
        <v>0</v>
      </c>
      <c r="D41" s="11">
        <f>[37]Julho!$K$7</f>
        <v>0</v>
      </c>
      <c r="E41" s="11">
        <f>[37]Julho!$K$8</f>
        <v>0</v>
      </c>
      <c r="F41" s="11">
        <f>[37]Julho!$K$9</f>
        <v>0</v>
      </c>
      <c r="G41" s="11">
        <f>[37]Julho!$K$10</f>
        <v>0</v>
      </c>
      <c r="H41" s="11">
        <f>[37]Julho!$K$11</f>
        <v>0</v>
      </c>
      <c r="I41" s="11">
        <f>[37]Julho!$K$12</f>
        <v>0</v>
      </c>
      <c r="J41" s="11">
        <f>[37]Julho!$K$13</f>
        <v>0</v>
      </c>
      <c r="K41" s="11">
        <f>[37]Julho!$K$14</f>
        <v>0</v>
      </c>
      <c r="L41" s="11">
        <f>[37]Julho!$K$15</f>
        <v>0</v>
      </c>
      <c r="M41" s="11">
        <f>[37]Julho!$K$16</f>
        <v>0</v>
      </c>
      <c r="N41" s="11">
        <f>[37]Julho!$K$17</f>
        <v>0</v>
      </c>
      <c r="O41" s="11">
        <f>[37]Julho!$K$18</f>
        <v>0</v>
      </c>
      <c r="P41" s="11">
        <f>[37]Julho!$K$19</f>
        <v>0</v>
      </c>
      <c r="Q41" s="11">
        <f>[37]Julho!$K$20</f>
        <v>0</v>
      </c>
      <c r="R41" s="11">
        <f>[37]Julho!$K$21</f>
        <v>0</v>
      </c>
      <c r="S41" s="11">
        <f>[37]Julho!$K$22</f>
        <v>0</v>
      </c>
      <c r="T41" s="11">
        <f>[37]Julho!$K$23</f>
        <v>0</v>
      </c>
      <c r="U41" s="11">
        <f>[37]Julho!$K$24</f>
        <v>0</v>
      </c>
      <c r="V41" s="11">
        <f>[37]Julho!$K$25</f>
        <v>0</v>
      </c>
      <c r="W41" s="11">
        <f>[37]Julho!$K$26</f>
        <v>0</v>
      </c>
      <c r="X41" s="11">
        <f>[37]Julho!$K$27</f>
        <v>0</v>
      </c>
      <c r="Y41" s="11">
        <f>[37]Julho!$K$28</f>
        <v>0</v>
      </c>
      <c r="Z41" s="11">
        <f>[37]Julho!$K$29</f>
        <v>0</v>
      </c>
      <c r="AA41" s="11">
        <f>[37]Julho!$K$30</f>
        <v>0</v>
      </c>
      <c r="AB41" s="11">
        <f>[37]Julho!$K$31</f>
        <v>0</v>
      </c>
      <c r="AC41" s="11">
        <f>[37]Julho!$K$32</f>
        <v>0</v>
      </c>
      <c r="AD41" s="11">
        <f>[37]Julho!$K$33</f>
        <v>0</v>
      </c>
      <c r="AE41" s="11">
        <f>[37]Julho!$K$34</f>
        <v>0</v>
      </c>
      <c r="AF41" s="11">
        <f>[37]Julho!$K$35</f>
        <v>0</v>
      </c>
      <c r="AG41" s="15">
        <f t="shared" si="6"/>
        <v>0</v>
      </c>
      <c r="AH41" s="16">
        <f t="shared" si="7"/>
        <v>0</v>
      </c>
      <c r="AI41" s="67">
        <f t="shared" si="8"/>
        <v>31</v>
      </c>
    </row>
    <row r="42" spans="1:42" x14ac:dyDescent="0.2">
      <c r="A42" s="58" t="s">
        <v>17</v>
      </c>
      <c r="B42" s="11">
        <f>[38]Julho!$K$5</f>
        <v>0</v>
      </c>
      <c r="C42" s="11">
        <f>[38]Julho!$K$6</f>
        <v>0</v>
      </c>
      <c r="D42" s="11">
        <f>[38]Julho!$K$7</f>
        <v>0</v>
      </c>
      <c r="E42" s="11">
        <f>[38]Julho!$K$8</f>
        <v>0</v>
      </c>
      <c r="F42" s="11">
        <f>[38]Julho!$K$9</f>
        <v>0</v>
      </c>
      <c r="G42" s="11">
        <f>[38]Julho!$K$10</f>
        <v>0</v>
      </c>
      <c r="H42" s="11">
        <f>[38]Julho!$K$11</f>
        <v>0</v>
      </c>
      <c r="I42" s="11">
        <f>[38]Julho!$K$12</f>
        <v>0</v>
      </c>
      <c r="J42" s="11">
        <f>[38]Julho!$K$13</f>
        <v>0</v>
      </c>
      <c r="K42" s="11">
        <f>[38]Julho!$K$14</f>
        <v>0</v>
      </c>
      <c r="L42" s="11">
        <f>[38]Julho!$K$15</f>
        <v>0</v>
      </c>
      <c r="M42" s="11">
        <f>[38]Julho!$K$16</f>
        <v>0</v>
      </c>
      <c r="N42" s="11">
        <f>[38]Julho!$K$17</f>
        <v>0</v>
      </c>
      <c r="O42" s="11">
        <f>[38]Julho!$K$18</f>
        <v>0</v>
      </c>
      <c r="P42" s="11">
        <f>[38]Julho!$K$19</f>
        <v>0</v>
      </c>
      <c r="Q42" s="11">
        <f>[38]Julho!$K$20</f>
        <v>0</v>
      </c>
      <c r="R42" s="11">
        <f>[38]Julho!$K$21</f>
        <v>0</v>
      </c>
      <c r="S42" s="11">
        <f>[38]Julho!$K$22</f>
        <v>0</v>
      </c>
      <c r="T42" s="11">
        <f>[38]Julho!$K$23</f>
        <v>0</v>
      </c>
      <c r="U42" s="11">
        <f>[38]Julho!$K$24</f>
        <v>0</v>
      </c>
      <c r="V42" s="11">
        <f>[38]Julho!$K$25</f>
        <v>0</v>
      </c>
      <c r="W42" s="11">
        <f>[38]Julho!$K$26</f>
        <v>0</v>
      </c>
      <c r="X42" s="11">
        <f>[38]Julho!$K$27</f>
        <v>0</v>
      </c>
      <c r="Y42" s="11">
        <f>[38]Julho!$K$28</f>
        <v>0</v>
      </c>
      <c r="Z42" s="11">
        <f>[38]Julho!$K$29</f>
        <v>0</v>
      </c>
      <c r="AA42" s="11">
        <f>[38]Julho!$K$30</f>
        <v>0</v>
      </c>
      <c r="AB42" s="11">
        <f>[38]Julho!$K$31</f>
        <v>0</v>
      </c>
      <c r="AC42" s="11">
        <f>[38]Julho!$K$32</f>
        <v>0</v>
      </c>
      <c r="AD42" s="11">
        <f>[38]Julho!$K$33</f>
        <v>0</v>
      </c>
      <c r="AE42" s="11">
        <f>[38]Julho!$K$34</f>
        <v>0</v>
      </c>
      <c r="AF42" s="11">
        <f>[38]Julho!$K$35</f>
        <v>0</v>
      </c>
      <c r="AG42" s="15">
        <f t="shared" si="6"/>
        <v>0</v>
      </c>
      <c r="AH42" s="16">
        <f t="shared" si="7"/>
        <v>0</v>
      </c>
      <c r="AI42" s="67">
        <f t="shared" si="8"/>
        <v>31</v>
      </c>
    </row>
    <row r="43" spans="1:42" x14ac:dyDescent="0.2">
      <c r="A43" s="58" t="s">
        <v>157</v>
      </c>
      <c r="B43" s="11">
        <f>[39]Julho!$K$5</f>
        <v>1.8</v>
      </c>
      <c r="C43" s="11">
        <f>[39]Julho!$K$6</f>
        <v>0</v>
      </c>
      <c r="D43" s="11">
        <f>[39]Julho!$K$7</f>
        <v>0</v>
      </c>
      <c r="E43" s="11">
        <f>[39]Julho!$K$8</f>
        <v>0</v>
      </c>
      <c r="F43" s="11">
        <f>[39]Julho!$K$9</f>
        <v>0</v>
      </c>
      <c r="G43" s="11">
        <f>[39]Julho!$K$10</f>
        <v>0</v>
      </c>
      <c r="H43" s="11">
        <f>[39]Julho!$K$11</f>
        <v>0</v>
      </c>
      <c r="I43" s="11">
        <f>[39]Julho!$K$12</f>
        <v>0.2</v>
      </c>
      <c r="J43" s="11">
        <f>[39]Julho!$K$13</f>
        <v>0</v>
      </c>
      <c r="K43" s="11">
        <f>[39]Julho!$K$14</f>
        <v>0</v>
      </c>
      <c r="L43" s="11">
        <f>[39]Julho!$K$15</f>
        <v>0</v>
      </c>
      <c r="M43" s="11">
        <f>[39]Julho!$K$16</f>
        <v>0</v>
      </c>
      <c r="N43" s="11">
        <f>[39]Julho!$K$17</f>
        <v>0</v>
      </c>
      <c r="O43" s="11">
        <f>[39]Julho!$K$18</f>
        <v>0</v>
      </c>
      <c r="P43" s="11">
        <f>[39]Julho!$K$19</f>
        <v>0</v>
      </c>
      <c r="Q43" s="11">
        <f>[39]Julho!$K$20</f>
        <v>0</v>
      </c>
      <c r="R43" s="11">
        <f>[39]Julho!$K$21</f>
        <v>0</v>
      </c>
      <c r="S43" s="11">
        <f>[39]Julho!$K$22</f>
        <v>0</v>
      </c>
      <c r="T43" s="11">
        <f>[39]Julho!$K$23</f>
        <v>0</v>
      </c>
      <c r="U43" s="11">
        <f>[39]Julho!$K$24</f>
        <v>0</v>
      </c>
      <c r="V43" s="11">
        <f>[39]Julho!$K$25</f>
        <v>0</v>
      </c>
      <c r="W43" s="11">
        <f>[39]Julho!$K$26</f>
        <v>0</v>
      </c>
      <c r="X43" s="11">
        <f>[39]Julho!$K$27</f>
        <v>0</v>
      </c>
      <c r="Y43" s="11">
        <f>[39]Julho!$K$28</f>
        <v>0</v>
      </c>
      <c r="Z43" s="11">
        <f>[39]Julho!$K$29</f>
        <v>0</v>
      </c>
      <c r="AA43" s="11">
        <f>[39]Julho!$K$30</f>
        <v>0</v>
      </c>
      <c r="AB43" s="11">
        <f>[39]Julho!$K$31</f>
        <v>0</v>
      </c>
      <c r="AC43" s="11">
        <f>[39]Julho!$K$32</f>
        <v>0</v>
      </c>
      <c r="AD43" s="11">
        <f>[39]Julho!$K$33</f>
        <v>0</v>
      </c>
      <c r="AE43" s="11">
        <f>[39]Julho!$K$34</f>
        <v>0</v>
      </c>
      <c r="AF43" s="11">
        <f>[39]Julho!$K$35</f>
        <v>0</v>
      </c>
      <c r="AG43" s="15">
        <f t="shared" si="6"/>
        <v>2</v>
      </c>
      <c r="AH43" s="16">
        <f t="shared" si="7"/>
        <v>1.8</v>
      </c>
      <c r="AI43" s="67">
        <f t="shared" si="8"/>
        <v>29</v>
      </c>
      <c r="AK43" s="12" t="s">
        <v>47</v>
      </c>
    </row>
    <row r="44" spans="1:42" x14ac:dyDescent="0.2">
      <c r="A44" s="58" t="s">
        <v>18</v>
      </c>
      <c r="B44" s="11" t="str">
        <f>[40]Julho!$K$5</f>
        <v>*</v>
      </c>
      <c r="C44" s="11" t="str">
        <f>[40]Julho!$K$6</f>
        <v>*</v>
      </c>
      <c r="D44" s="11" t="str">
        <f>[40]Julho!$K$7</f>
        <v>*</v>
      </c>
      <c r="E44" s="11" t="str">
        <f>[40]Julho!$K$8</f>
        <v>*</v>
      </c>
      <c r="F44" s="11" t="str">
        <f>[40]Julho!$K$9</f>
        <v>*</v>
      </c>
      <c r="G44" s="11" t="str">
        <f>[40]Julho!$K$10</f>
        <v>*</v>
      </c>
      <c r="H44" s="11" t="str">
        <f>[40]Julho!$K$11</f>
        <v>*</v>
      </c>
      <c r="I44" s="11" t="str">
        <f>[40]Julho!$K$12</f>
        <v>*</v>
      </c>
      <c r="J44" s="11" t="str">
        <f>[40]Julho!$K$13</f>
        <v>*</v>
      </c>
      <c r="K44" s="11" t="str">
        <f>[40]Julho!$K$14</f>
        <v>*</v>
      </c>
      <c r="L44" s="11" t="str">
        <f>[40]Julho!$K$15</f>
        <v>*</v>
      </c>
      <c r="M44" s="11" t="str">
        <f>[40]Julho!$K$16</f>
        <v>*</v>
      </c>
      <c r="N44" s="11" t="str">
        <f>[40]Julho!$K$17</f>
        <v>*</v>
      </c>
      <c r="O44" s="11" t="str">
        <f>[40]Julho!$K$18</f>
        <v>*</v>
      </c>
      <c r="P44" s="11" t="str">
        <f>[40]Julho!$K$19</f>
        <v>*</v>
      </c>
      <c r="Q44" s="11" t="str">
        <f>[40]Julho!$K$20</f>
        <v>*</v>
      </c>
      <c r="R44" s="11" t="str">
        <f>[40]Julho!$K$21</f>
        <v>*</v>
      </c>
      <c r="S44" s="11" t="str">
        <f>[40]Julho!$K$22</f>
        <v>*</v>
      </c>
      <c r="T44" s="11" t="str">
        <f>[40]Julho!$K$23</f>
        <v>*</v>
      </c>
      <c r="U44" s="11" t="str">
        <f>[40]Julho!$K$24</f>
        <v>*</v>
      </c>
      <c r="V44" s="11" t="str">
        <f>[40]Julho!$K$25</f>
        <v>*</v>
      </c>
      <c r="W44" s="11" t="str">
        <f>[40]Julho!$K$26</f>
        <v>*</v>
      </c>
      <c r="X44" s="11" t="str">
        <f>[40]Julho!$K$27</f>
        <v>*</v>
      </c>
      <c r="Y44" s="11" t="str">
        <f>[40]Julho!$K$28</f>
        <v>*</v>
      </c>
      <c r="Z44" s="11" t="str">
        <f>[40]Julho!$K$29</f>
        <v>*</v>
      </c>
      <c r="AA44" s="11" t="str">
        <f>[40]Julho!$K$30</f>
        <v>*</v>
      </c>
      <c r="AB44" s="11" t="str">
        <f>[40]Julho!$K$31</f>
        <v>*</v>
      </c>
      <c r="AC44" s="11" t="str">
        <f>[40]Julho!$K$32</f>
        <v>*</v>
      </c>
      <c r="AD44" s="11" t="str">
        <f>[40]Julho!$K$33</f>
        <v>*</v>
      </c>
      <c r="AE44" s="11" t="str">
        <f>[40]Julho!$K$34</f>
        <v>*</v>
      </c>
      <c r="AF44" s="11" t="str">
        <f>[40]Julho!$K$35</f>
        <v>*</v>
      </c>
      <c r="AG44" s="15" t="s">
        <v>226</v>
      </c>
      <c r="AH44" s="16" t="s">
        <v>226</v>
      </c>
      <c r="AI44" s="67" t="s">
        <v>226</v>
      </c>
    </row>
    <row r="45" spans="1:42" x14ac:dyDescent="0.2">
      <c r="A45" s="58" t="s">
        <v>162</v>
      </c>
      <c r="B45" s="11" t="str">
        <f>[41]Julho!$K$5</f>
        <v>*</v>
      </c>
      <c r="C45" s="11" t="str">
        <f>[41]Julho!$K$6</f>
        <v>*</v>
      </c>
      <c r="D45" s="11" t="str">
        <f>[41]Julho!$K$7</f>
        <v>*</v>
      </c>
      <c r="E45" s="11" t="str">
        <f>[41]Julho!$K$8</f>
        <v>*</v>
      </c>
      <c r="F45" s="11" t="str">
        <f>[41]Julho!$K$9</f>
        <v>*</v>
      </c>
      <c r="G45" s="11" t="str">
        <f>[41]Julho!$K$10</f>
        <v>*</v>
      </c>
      <c r="H45" s="11" t="str">
        <f>[41]Julho!$K$11</f>
        <v>*</v>
      </c>
      <c r="I45" s="11" t="str">
        <f>[41]Julho!$K$12</f>
        <v>*</v>
      </c>
      <c r="J45" s="11" t="str">
        <f>[41]Julho!$K$13</f>
        <v>*</v>
      </c>
      <c r="K45" s="11" t="str">
        <f>[41]Julho!$K$14</f>
        <v>*</v>
      </c>
      <c r="L45" s="11" t="str">
        <f>[41]Julho!$K$15</f>
        <v>*</v>
      </c>
      <c r="M45" s="11" t="str">
        <f>[41]Julho!$K$16</f>
        <v>*</v>
      </c>
      <c r="N45" s="11" t="str">
        <f>[41]Julho!$K$17</f>
        <v>*</v>
      </c>
      <c r="O45" s="11" t="str">
        <f>[41]Julho!$K$18</f>
        <v>*</v>
      </c>
      <c r="P45" s="11" t="str">
        <f>[41]Julho!$K$19</f>
        <v>*</v>
      </c>
      <c r="Q45" s="11" t="str">
        <f>[41]Julho!$K$20</f>
        <v>*</v>
      </c>
      <c r="R45" s="11" t="str">
        <f>[41]Julho!$K$21</f>
        <v>*</v>
      </c>
      <c r="S45" s="11" t="str">
        <f>[41]Julho!$K$22</f>
        <v>*</v>
      </c>
      <c r="T45" s="11" t="str">
        <f>[41]Julho!$K$23</f>
        <v>*</v>
      </c>
      <c r="U45" s="11" t="str">
        <f>[41]Julho!$K$24</f>
        <v>*</v>
      </c>
      <c r="V45" s="11" t="str">
        <f>[41]Julho!$K$25</f>
        <v>*</v>
      </c>
      <c r="W45" s="11" t="str">
        <f>[41]Julho!$K$26</f>
        <v>*</v>
      </c>
      <c r="X45" s="11" t="str">
        <f>[41]Julho!$K$27</f>
        <v>*</v>
      </c>
      <c r="Y45" s="11" t="str">
        <f>[41]Julho!$K$28</f>
        <v>*</v>
      </c>
      <c r="Z45" s="11" t="str">
        <f>[41]Julho!$K$29</f>
        <v>*</v>
      </c>
      <c r="AA45" s="11" t="str">
        <f>[41]Julho!$K$30</f>
        <v>*</v>
      </c>
      <c r="AB45" s="11" t="str">
        <f>[41]Julho!$K$31</f>
        <v>*</v>
      </c>
      <c r="AC45" s="11" t="str">
        <f>[41]Julho!$K$32</f>
        <v>*</v>
      </c>
      <c r="AD45" s="11" t="str">
        <f>[41]Julho!$K$33</f>
        <v>*</v>
      </c>
      <c r="AE45" s="11" t="str">
        <f>[41]Julho!$K$34</f>
        <v>*</v>
      </c>
      <c r="AF45" s="11" t="str">
        <f>[41]Julho!$K$35</f>
        <v>*</v>
      </c>
      <c r="AG45" s="15" t="s">
        <v>226</v>
      </c>
      <c r="AH45" s="16" t="s">
        <v>226</v>
      </c>
      <c r="AI45" s="67" t="s">
        <v>226</v>
      </c>
    </row>
    <row r="46" spans="1:42" x14ac:dyDescent="0.2">
      <c r="A46" s="58" t="s">
        <v>19</v>
      </c>
      <c r="B46" s="11" t="str">
        <f>[42]Julho!$K$5</f>
        <v>*</v>
      </c>
      <c r="C46" s="11" t="str">
        <f>[42]Julho!$K$6</f>
        <v>*</v>
      </c>
      <c r="D46" s="11" t="str">
        <f>[42]Julho!$K$7</f>
        <v>*</v>
      </c>
      <c r="E46" s="11" t="str">
        <f>[42]Julho!$K$8</f>
        <v>*</v>
      </c>
      <c r="F46" s="11" t="str">
        <f>[42]Julho!$K$9</f>
        <v>*</v>
      </c>
      <c r="G46" s="11" t="str">
        <f>[42]Julho!$K$10</f>
        <v>*</v>
      </c>
      <c r="H46" s="11" t="str">
        <f>[42]Julho!$K$11</f>
        <v>*</v>
      </c>
      <c r="I46" s="11" t="str">
        <f>[42]Julho!$K$12</f>
        <v>*</v>
      </c>
      <c r="J46" s="11" t="str">
        <f>[42]Julho!$K$13</f>
        <v>*</v>
      </c>
      <c r="K46" s="11" t="str">
        <f>[42]Julho!$K$14</f>
        <v>*</v>
      </c>
      <c r="L46" s="11" t="str">
        <f>[42]Julho!$K$15</f>
        <v>*</v>
      </c>
      <c r="M46" s="11" t="str">
        <f>[42]Julho!$K$16</f>
        <v>*</v>
      </c>
      <c r="N46" s="11" t="str">
        <f>[42]Julho!$K$17</f>
        <v>*</v>
      </c>
      <c r="O46" s="11" t="str">
        <f>[42]Julho!$K$18</f>
        <v>*</v>
      </c>
      <c r="P46" s="11" t="str">
        <f>[42]Julho!$K$19</f>
        <v>*</v>
      </c>
      <c r="Q46" s="11" t="str">
        <f>[42]Julho!$K$20</f>
        <v>*</v>
      </c>
      <c r="R46" s="11" t="str">
        <f>[42]Julho!$K$21</f>
        <v>*</v>
      </c>
      <c r="S46" s="11" t="str">
        <f>[42]Julho!$K$22</f>
        <v>*</v>
      </c>
      <c r="T46" s="11" t="str">
        <f>[42]Julho!$K$23</f>
        <v>*</v>
      </c>
      <c r="U46" s="11" t="str">
        <f>[42]Julho!$K$24</f>
        <v>*</v>
      </c>
      <c r="V46" s="11" t="str">
        <f>[42]Julho!$K$25</f>
        <v>*</v>
      </c>
      <c r="W46" s="11" t="str">
        <f>[42]Julho!$K$26</f>
        <v>*</v>
      </c>
      <c r="X46" s="11" t="str">
        <f>[42]Julho!$K$27</f>
        <v>*</v>
      </c>
      <c r="Y46" s="11" t="str">
        <f>[42]Julho!$K$28</f>
        <v>*</v>
      </c>
      <c r="Z46" s="11" t="str">
        <f>[42]Julho!$K$29</f>
        <v>*</v>
      </c>
      <c r="AA46" s="11" t="str">
        <f>[42]Julho!$K$30</f>
        <v>*</v>
      </c>
      <c r="AB46" s="11" t="str">
        <f>[42]Julho!$K$31</f>
        <v>*</v>
      </c>
      <c r="AC46" s="11" t="str">
        <f>[42]Julho!$K$32</f>
        <v>*</v>
      </c>
      <c r="AD46" s="11" t="str">
        <f>[42]Julho!$K$33</f>
        <v>*</v>
      </c>
      <c r="AE46" s="11" t="str">
        <f>[42]Julho!$K$34</f>
        <v>*</v>
      </c>
      <c r="AF46" s="11" t="str">
        <f>[42]Julho!$K$35</f>
        <v>*</v>
      </c>
      <c r="AG46" s="15" t="s">
        <v>226</v>
      </c>
      <c r="AH46" s="16" t="s">
        <v>226</v>
      </c>
      <c r="AI46" s="67" t="s">
        <v>226</v>
      </c>
      <c r="AJ46" s="12" t="s">
        <v>47</v>
      </c>
    </row>
    <row r="47" spans="1:42" x14ac:dyDescent="0.2">
      <c r="A47" s="58" t="s">
        <v>31</v>
      </c>
      <c r="B47" s="11">
        <f>[43]Julho!$K$5</f>
        <v>1.4</v>
      </c>
      <c r="C47" s="11">
        <f>[43]Julho!$K$6</f>
        <v>0</v>
      </c>
      <c r="D47" s="11">
        <f>[43]Julho!$K$7</f>
        <v>0</v>
      </c>
      <c r="E47" s="11">
        <f>[43]Julho!$K$8</f>
        <v>0</v>
      </c>
      <c r="F47" s="11">
        <f>[43]Julho!$K$9</f>
        <v>0</v>
      </c>
      <c r="G47" s="11">
        <f>[43]Julho!$K$10</f>
        <v>0</v>
      </c>
      <c r="H47" s="11">
        <f>[43]Julho!$K$11</f>
        <v>0</v>
      </c>
      <c r="I47" s="11">
        <f>[43]Julho!$K$12</f>
        <v>0.8</v>
      </c>
      <c r="J47" s="11">
        <f>[43]Julho!$K$13</f>
        <v>0</v>
      </c>
      <c r="K47" s="11">
        <f>[43]Julho!$K$14</f>
        <v>0</v>
      </c>
      <c r="L47" s="11">
        <f>[43]Julho!$K$15</f>
        <v>0</v>
      </c>
      <c r="M47" s="11">
        <f>[43]Julho!$K$16</f>
        <v>0</v>
      </c>
      <c r="N47" s="11">
        <f>[43]Julho!$K$17</f>
        <v>0</v>
      </c>
      <c r="O47" s="11">
        <f>[43]Julho!$K$18</f>
        <v>0</v>
      </c>
      <c r="P47" s="11">
        <f>[43]Julho!$K$19</f>
        <v>0</v>
      </c>
      <c r="Q47" s="11">
        <f>[43]Julho!$K$20</f>
        <v>0.2</v>
      </c>
      <c r="R47" s="11">
        <f>[43]Julho!$K$21</f>
        <v>0</v>
      </c>
      <c r="S47" s="11">
        <f>[43]Julho!$K$22</f>
        <v>0</v>
      </c>
      <c r="T47" s="11">
        <f>[43]Julho!$K$23</f>
        <v>0</v>
      </c>
      <c r="U47" s="11">
        <f>[43]Julho!$K$24</f>
        <v>0</v>
      </c>
      <c r="V47" s="11">
        <f>[43]Julho!$K$25</f>
        <v>0</v>
      </c>
      <c r="W47" s="11">
        <f>[43]Julho!$K$26</f>
        <v>0</v>
      </c>
      <c r="X47" s="11">
        <f>[43]Julho!$K$27</f>
        <v>0</v>
      </c>
      <c r="Y47" s="11">
        <f>[43]Julho!$K$28</f>
        <v>0</v>
      </c>
      <c r="Z47" s="11">
        <f>[43]Julho!$K$29</f>
        <v>0</v>
      </c>
      <c r="AA47" s="11">
        <f>[43]Julho!$K$30</f>
        <v>0</v>
      </c>
      <c r="AB47" s="11">
        <f>[43]Julho!$K$31</f>
        <v>0</v>
      </c>
      <c r="AC47" s="11">
        <f>[43]Julho!$K$32</f>
        <v>0</v>
      </c>
      <c r="AD47" s="11">
        <f>[43]Julho!$K$33</f>
        <v>0</v>
      </c>
      <c r="AE47" s="11">
        <f>[43]Julho!$K$34</f>
        <v>0</v>
      </c>
      <c r="AF47" s="11">
        <f>[43]Julho!$K$35</f>
        <v>0</v>
      </c>
      <c r="AG47" s="15">
        <f>SUM(B47:AF47)</f>
        <v>2.4000000000000004</v>
      </c>
      <c r="AH47" s="16">
        <f>MAX(B47:AF47)</f>
        <v>1.4</v>
      </c>
      <c r="AI47" s="67">
        <f>COUNTIF(B47:AF47,"=0,0")</f>
        <v>28</v>
      </c>
    </row>
    <row r="48" spans="1:42" x14ac:dyDescent="0.2">
      <c r="A48" s="58" t="s">
        <v>44</v>
      </c>
      <c r="B48" s="11">
        <f>[44]Julho!$K$5</f>
        <v>0</v>
      </c>
      <c r="C48" s="11">
        <f>[44]Julho!$K$6</f>
        <v>0</v>
      </c>
      <c r="D48" s="11">
        <f>[44]Julho!$K$7</f>
        <v>0</v>
      </c>
      <c r="E48" s="11">
        <f>[44]Julho!$K$8</f>
        <v>0</v>
      </c>
      <c r="F48" s="11">
        <f>[44]Julho!$K$9</f>
        <v>0</v>
      </c>
      <c r="G48" s="11">
        <f>[44]Julho!$K$10</f>
        <v>0</v>
      </c>
      <c r="H48" s="11">
        <f>[44]Julho!$K$11</f>
        <v>0</v>
      </c>
      <c r="I48" s="11">
        <f>[44]Julho!$K$12</f>
        <v>0</v>
      </c>
      <c r="J48" s="11">
        <f>[44]Julho!$K$13</f>
        <v>0</v>
      </c>
      <c r="K48" s="11">
        <f>[44]Julho!$K$14</f>
        <v>0</v>
      </c>
      <c r="L48" s="11">
        <f>[44]Julho!$K$15</f>
        <v>0</v>
      </c>
      <c r="M48" s="11">
        <f>[44]Julho!$K$16</f>
        <v>0</v>
      </c>
      <c r="N48" s="11">
        <f>[44]Julho!$K$17</f>
        <v>0</v>
      </c>
      <c r="O48" s="11">
        <f>[44]Julho!$K$18</f>
        <v>0</v>
      </c>
      <c r="P48" s="11">
        <f>[44]Julho!$K$19</f>
        <v>0</v>
      </c>
      <c r="Q48" s="11">
        <f>[44]Julho!$K$20</f>
        <v>0</v>
      </c>
      <c r="R48" s="11">
        <f>[44]Julho!$K$21</f>
        <v>0</v>
      </c>
      <c r="S48" s="11">
        <f>[44]Julho!$K$22</f>
        <v>0</v>
      </c>
      <c r="T48" s="11">
        <f>[44]Julho!$K$23</f>
        <v>0</v>
      </c>
      <c r="U48" s="11">
        <f>[44]Julho!$K$24</f>
        <v>0</v>
      </c>
      <c r="V48" s="11">
        <f>[44]Julho!$K$25</f>
        <v>0</v>
      </c>
      <c r="W48" s="11">
        <f>[44]Julho!$K$26</f>
        <v>0</v>
      </c>
      <c r="X48" s="11">
        <f>[44]Julho!$K$27</f>
        <v>0</v>
      </c>
      <c r="Y48" s="11">
        <f>[44]Julho!$K$28</f>
        <v>0</v>
      </c>
      <c r="Z48" s="11">
        <f>[44]Julho!$K$29</f>
        <v>0</v>
      </c>
      <c r="AA48" s="11">
        <f>[44]Julho!$K$30</f>
        <v>0</v>
      </c>
      <c r="AB48" s="11">
        <f>[44]Julho!$K$31</f>
        <v>0</v>
      </c>
      <c r="AC48" s="11">
        <f>[44]Julho!$K$32</f>
        <v>0</v>
      </c>
      <c r="AD48" s="11">
        <f>[44]Julho!$K$33</f>
        <v>0</v>
      </c>
      <c r="AE48" s="11">
        <f>[44]Julho!$K$34</f>
        <v>0</v>
      </c>
      <c r="AF48" s="11">
        <f>[44]Julho!$K$35</f>
        <v>0</v>
      </c>
      <c r="AG48" s="15">
        <f>SUM(B48:AF48)</f>
        <v>0</v>
      </c>
      <c r="AH48" s="16">
        <f>MAX(B48:AF48)</f>
        <v>0</v>
      </c>
      <c r="AI48" s="67">
        <f>COUNTIF(B48:AF48,"=0,0")</f>
        <v>31</v>
      </c>
      <c r="AJ48" s="12" t="s">
        <v>47</v>
      </c>
    </row>
    <row r="49" spans="1:36" x14ac:dyDescent="0.2">
      <c r="A49" s="58" t="s">
        <v>20</v>
      </c>
      <c r="B49" s="11" t="str">
        <f>[45]Julho!$K$5</f>
        <v>*</v>
      </c>
      <c r="C49" s="11" t="str">
        <f>[45]Julho!$K$6</f>
        <v>*</v>
      </c>
      <c r="D49" s="11" t="str">
        <f>[45]Julho!$K$7</f>
        <v>*</v>
      </c>
      <c r="E49" s="11" t="str">
        <f>[45]Julho!$K$8</f>
        <v>*</v>
      </c>
      <c r="F49" s="11" t="str">
        <f>[45]Julho!$K$9</f>
        <v>*</v>
      </c>
      <c r="G49" s="11" t="str">
        <f>[45]Julho!$K$10</f>
        <v>*</v>
      </c>
      <c r="H49" s="11" t="str">
        <f>[45]Julho!$K$11</f>
        <v>*</v>
      </c>
      <c r="I49" s="11" t="str">
        <f>[45]Julho!$K$12</f>
        <v>*</v>
      </c>
      <c r="J49" s="11" t="str">
        <f>[45]Julho!$K$13</f>
        <v>*</v>
      </c>
      <c r="K49" s="11" t="str">
        <f>[45]Julho!$K$14</f>
        <v>*</v>
      </c>
      <c r="L49" s="11" t="str">
        <f>[45]Julho!$K$15</f>
        <v>*</v>
      </c>
      <c r="M49" s="11" t="str">
        <f>[45]Julho!$K$16</f>
        <v>*</v>
      </c>
      <c r="N49" s="11" t="str">
        <f>[45]Julho!$K$17</f>
        <v>*</v>
      </c>
      <c r="O49" s="11" t="str">
        <f>[45]Julho!$K$18</f>
        <v>*</v>
      </c>
      <c r="P49" s="11" t="str">
        <f>[45]Julho!$K$19</f>
        <v>*</v>
      </c>
      <c r="Q49" s="11" t="str">
        <f>[45]Julho!$K$20</f>
        <v>*</v>
      </c>
      <c r="R49" s="11" t="str">
        <f>[45]Julho!$K$21</f>
        <v>*</v>
      </c>
      <c r="S49" s="11" t="str">
        <f>[45]Julho!$K$22</f>
        <v>*</v>
      </c>
      <c r="T49" s="11" t="str">
        <f>[45]Julho!$K$23</f>
        <v>*</v>
      </c>
      <c r="U49" s="11" t="str">
        <f>[45]Julho!$K$24</f>
        <v>*</v>
      </c>
      <c r="V49" s="11" t="str">
        <f>[45]Julho!$K$25</f>
        <v>*</v>
      </c>
      <c r="W49" s="11" t="str">
        <f>[45]Julho!$K$26</f>
        <v>*</v>
      </c>
      <c r="X49" s="11" t="str">
        <f>[45]Julho!$K$27</f>
        <v>*</v>
      </c>
      <c r="Y49" s="11" t="str">
        <f>[45]Julho!$K$28</f>
        <v>*</v>
      </c>
      <c r="Z49" s="11" t="str">
        <f>[45]Julho!$K$29</f>
        <v>*</v>
      </c>
      <c r="AA49" s="11" t="str">
        <f>[45]Julho!$K$30</f>
        <v>*</v>
      </c>
      <c r="AB49" s="11" t="str">
        <f>[45]Julho!$K$31</f>
        <v>*</v>
      </c>
      <c r="AC49" s="11" t="str">
        <f>[45]Julho!$K$32</f>
        <v>*</v>
      </c>
      <c r="AD49" s="11" t="str">
        <f>[45]Julho!$K$33</f>
        <v>*</v>
      </c>
      <c r="AE49" s="11" t="str">
        <f>[45]Julho!$K$34</f>
        <v>*</v>
      </c>
      <c r="AF49" s="11" t="str">
        <f>[45]Julho!$K$35</f>
        <v>*</v>
      </c>
      <c r="AG49" s="15" t="s">
        <v>226</v>
      </c>
      <c r="AH49" s="16" t="s">
        <v>226</v>
      </c>
      <c r="AI49" s="67" t="s">
        <v>226</v>
      </c>
    </row>
    <row r="50" spans="1:36" s="5" customFormat="1" ht="17.100000000000001" customHeight="1" x14ac:dyDescent="0.2">
      <c r="A50" s="59" t="s">
        <v>33</v>
      </c>
      <c r="B50" s="13">
        <f t="shared" ref="B50:AH50" si="9">MAX(B5:B49)</f>
        <v>3.8</v>
      </c>
      <c r="C50" s="13">
        <f t="shared" si="9"/>
        <v>0</v>
      </c>
      <c r="D50" s="13">
        <f t="shared" si="9"/>
        <v>0.2</v>
      </c>
      <c r="E50" s="13">
        <f t="shared" si="9"/>
        <v>0</v>
      </c>
      <c r="F50" s="13">
        <f t="shared" si="9"/>
        <v>0</v>
      </c>
      <c r="G50" s="13">
        <f t="shared" si="9"/>
        <v>14.6</v>
      </c>
      <c r="H50" s="13">
        <f t="shared" si="9"/>
        <v>0.4</v>
      </c>
      <c r="I50" s="13">
        <f t="shared" si="9"/>
        <v>12.799999999999999</v>
      </c>
      <c r="J50" s="13">
        <f t="shared" si="9"/>
        <v>1.4</v>
      </c>
      <c r="K50" s="13">
        <f t="shared" si="9"/>
        <v>1</v>
      </c>
      <c r="L50" s="13">
        <f t="shared" si="9"/>
        <v>0.4</v>
      </c>
      <c r="M50" s="13">
        <f t="shared" si="9"/>
        <v>0.2</v>
      </c>
      <c r="N50" s="13">
        <f t="shared" si="9"/>
        <v>3.4</v>
      </c>
      <c r="O50" s="13">
        <f t="shared" si="9"/>
        <v>3.2</v>
      </c>
      <c r="P50" s="13">
        <f t="shared" si="9"/>
        <v>0.4</v>
      </c>
      <c r="Q50" s="13">
        <f t="shared" si="9"/>
        <v>1.4</v>
      </c>
      <c r="R50" s="13">
        <f t="shared" si="9"/>
        <v>0</v>
      </c>
      <c r="S50" s="13">
        <f t="shared" si="9"/>
        <v>0</v>
      </c>
      <c r="T50" s="13">
        <f t="shared" si="9"/>
        <v>0</v>
      </c>
      <c r="U50" s="13">
        <f t="shared" si="9"/>
        <v>0</v>
      </c>
      <c r="V50" s="13">
        <f t="shared" si="9"/>
        <v>0</v>
      </c>
      <c r="W50" s="13">
        <f t="shared" si="9"/>
        <v>0</v>
      </c>
      <c r="X50" s="13">
        <f t="shared" si="9"/>
        <v>0</v>
      </c>
      <c r="Y50" s="13">
        <f t="shared" si="9"/>
        <v>0</v>
      </c>
      <c r="Z50" s="13">
        <f t="shared" si="9"/>
        <v>1.7999999999999998</v>
      </c>
      <c r="AA50" s="13">
        <f t="shared" si="9"/>
        <v>0</v>
      </c>
      <c r="AB50" s="13">
        <f t="shared" si="9"/>
        <v>0</v>
      </c>
      <c r="AC50" s="13">
        <f t="shared" si="9"/>
        <v>0.2</v>
      </c>
      <c r="AD50" s="13">
        <f t="shared" si="9"/>
        <v>1.7999999999999998</v>
      </c>
      <c r="AE50" s="13">
        <f t="shared" si="9"/>
        <v>0</v>
      </c>
      <c r="AF50" s="13">
        <f>MAX(AF5:AF49)</f>
        <v>0</v>
      </c>
      <c r="AG50" s="15">
        <f t="shared" si="9"/>
        <v>32.599999999999994</v>
      </c>
      <c r="AH50" s="94">
        <f t="shared" si="9"/>
        <v>14.6</v>
      </c>
      <c r="AI50" s="195"/>
    </row>
    <row r="51" spans="1:36" s="8" customFormat="1" x14ac:dyDescent="0.2">
      <c r="A51" s="68" t="s">
        <v>34</v>
      </c>
      <c r="B51" s="114">
        <f t="shared" ref="B51:AG51" si="10">SUM(B5:B49)</f>
        <v>10.200000000000001</v>
      </c>
      <c r="C51" s="114">
        <f t="shared" si="10"/>
        <v>0</v>
      </c>
      <c r="D51" s="114">
        <f t="shared" si="10"/>
        <v>0.60000000000000009</v>
      </c>
      <c r="E51" s="114">
        <f t="shared" si="10"/>
        <v>0</v>
      </c>
      <c r="F51" s="114">
        <f t="shared" si="10"/>
        <v>0</v>
      </c>
      <c r="G51" s="114">
        <f t="shared" si="10"/>
        <v>35.599999999999994</v>
      </c>
      <c r="H51" s="114">
        <f t="shared" si="10"/>
        <v>1.4000000000000001</v>
      </c>
      <c r="I51" s="114">
        <f t="shared" si="10"/>
        <v>62.199999999999996</v>
      </c>
      <c r="J51" s="114">
        <f t="shared" si="10"/>
        <v>2.8000000000000003</v>
      </c>
      <c r="K51" s="114">
        <f t="shared" si="10"/>
        <v>1</v>
      </c>
      <c r="L51" s="114">
        <f t="shared" si="10"/>
        <v>0.4</v>
      </c>
      <c r="M51" s="114">
        <f t="shared" si="10"/>
        <v>0.2</v>
      </c>
      <c r="N51" s="114">
        <f t="shared" si="10"/>
        <v>8.8000000000000007</v>
      </c>
      <c r="O51" s="114">
        <f t="shared" si="10"/>
        <v>6.3999999999999995</v>
      </c>
      <c r="P51" s="114">
        <f t="shared" si="10"/>
        <v>0.4</v>
      </c>
      <c r="Q51" s="114">
        <f t="shared" si="10"/>
        <v>1.7999999999999998</v>
      </c>
      <c r="R51" s="114">
        <f t="shared" si="10"/>
        <v>0</v>
      </c>
      <c r="S51" s="114">
        <f t="shared" si="10"/>
        <v>0</v>
      </c>
      <c r="T51" s="114">
        <f t="shared" si="10"/>
        <v>0</v>
      </c>
      <c r="U51" s="114">
        <f t="shared" si="10"/>
        <v>0</v>
      </c>
      <c r="V51" s="114">
        <f t="shared" si="10"/>
        <v>0</v>
      </c>
      <c r="W51" s="114">
        <f t="shared" si="10"/>
        <v>0</v>
      </c>
      <c r="X51" s="114">
        <f t="shared" si="10"/>
        <v>0</v>
      </c>
      <c r="Y51" s="114">
        <f t="shared" si="10"/>
        <v>0</v>
      </c>
      <c r="Z51" s="114">
        <f t="shared" si="10"/>
        <v>1.9999999999999998</v>
      </c>
      <c r="AA51" s="114">
        <f t="shared" si="10"/>
        <v>0</v>
      </c>
      <c r="AB51" s="114">
        <f t="shared" si="10"/>
        <v>0</v>
      </c>
      <c r="AC51" s="114">
        <f t="shared" si="10"/>
        <v>0.2</v>
      </c>
      <c r="AD51" s="114">
        <f t="shared" si="10"/>
        <v>2.6</v>
      </c>
      <c r="AE51" s="114">
        <f t="shared" si="10"/>
        <v>0</v>
      </c>
      <c r="AF51" s="114">
        <f>SUM(AF5:AF49)</f>
        <v>0</v>
      </c>
      <c r="AG51" s="144">
        <f t="shared" si="10"/>
        <v>136.59999999999997</v>
      </c>
      <c r="AH51" s="106"/>
      <c r="AI51" s="196"/>
    </row>
    <row r="52" spans="1:36" x14ac:dyDescent="0.2">
      <c r="A52" s="47"/>
      <c r="B52" s="48"/>
      <c r="C52" s="48"/>
      <c r="D52" s="48" t="s">
        <v>101</v>
      </c>
      <c r="E52" s="48"/>
      <c r="F52" s="48"/>
      <c r="G52" s="48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55"/>
      <c r="AE52" s="61" t="s">
        <v>47</v>
      </c>
      <c r="AF52" s="61"/>
      <c r="AG52" s="52"/>
      <c r="AH52" s="56"/>
      <c r="AI52" s="54"/>
    </row>
    <row r="53" spans="1:36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4"/>
      <c r="K53" s="84"/>
      <c r="L53" s="84"/>
      <c r="M53" s="84" t="s">
        <v>45</v>
      </c>
      <c r="N53" s="84"/>
      <c r="O53" s="84"/>
      <c r="P53" s="84"/>
      <c r="Q53" s="84"/>
      <c r="R53" s="84"/>
      <c r="S53" s="84"/>
      <c r="T53" s="159" t="s">
        <v>97</v>
      </c>
      <c r="U53" s="159"/>
      <c r="V53" s="159"/>
      <c r="W53" s="159"/>
      <c r="X53" s="159"/>
      <c r="Y53" s="84"/>
      <c r="Z53" s="84"/>
      <c r="AA53" s="84"/>
      <c r="AB53" s="84"/>
      <c r="AC53" s="84"/>
      <c r="AD53" s="84"/>
      <c r="AE53" s="84"/>
      <c r="AF53" s="117"/>
      <c r="AG53" s="52"/>
      <c r="AH53" s="84"/>
      <c r="AI53" s="54"/>
    </row>
    <row r="54" spans="1:36" x14ac:dyDescent="0.2">
      <c r="A54" s="50"/>
      <c r="B54" s="84"/>
      <c r="C54" s="84"/>
      <c r="D54" s="84"/>
      <c r="E54" s="84"/>
      <c r="F54" s="84"/>
      <c r="G54" s="84"/>
      <c r="H54" s="84"/>
      <c r="I54" s="84"/>
      <c r="J54" s="85"/>
      <c r="K54" s="85"/>
      <c r="L54" s="85"/>
      <c r="M54" s="85" t="s">
        <v>46</v>
      </c>
      <c r="N54" s="85"/>
      <c r="O54" s="85"/>
      <c r="P54" s="85"/>
      <c r="Q54" s="84"/>
      <c r="R54" s="84"/>
      <c r="S54" s="84"/>
      <c r="T54" s="160" t="s">
        <v>98</v>
      </c>
      <c r="U54" s="160"/>
      <c r="V54" s="160"/>
      <c r="W54" s="160"/>
      <c r="X54" s="160"/>
      <c r="Y54" s="84"/>
      <c r="Z54" s="84"/>
      <c r="AA54" s="84"/>
      <c r="AB54" s="84"/>
      <c r="AC54" s="84"/>
      <c r="AD54" s="55"/>
      <c r="AE54" s="55"/>
      <c r="AF54" s="55"/>
      <c r="AG54" s="52"/>
      <c r="AH54" s="84"/>
      <c r="AI54" s="51"/>
    </row>
    <row r="55" spans="1:36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55"/>
      <c r="AE55" s="55"/>
      <c r="AF55" s="55"/>
      <c r="AG55" s="52"/>
      <c r="AH55" s="85"/>
      <c r="AI55" s="51"/>
    </row>
    <row r="56" spans="1:36" x14ac:dyDescent="0.2">
      <c r="A56" s="50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55"/>
      <c r="AF56" s="55"/>
      <c r="AG56" s="52"/>
      <c r="AH56" s="56"/>
      <c r="AI56" s="65"/>
    </row>
    <row r="57" spans="1:36" x14ac:dyDescent="0.2">
      <c r="A57" s="50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56"/>
      <c r="AF57" s="56"/>
      <c r="AG57" s="52"/>
      <c r="AH57" s="56"/>
      <c r="AI57" s="65"/>
    </row>
    <row r="58" spans="1:36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6"/>
      <c r="AI58" s="57" t="s">
        <v>47</v>
      </c>
    </row>
    <row r="60" spans="1:36" x14ac:dyDescent="0.2">
      <c r="A60" s="143"/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5"/>
      <c r="AH60" s="146"/>
      <c r="AI60" s="147"/>
    </row>
    <row r="61" spans="1:36" x14ac:dyDescent="0.2">
      <c r="A61" s="143"/>
      <c r="B61" s="143"/>
      <c r="C61" s="143"/>
      <c r="D61" s="143"/>
      <c r="E61" s="143"/>
      <c r="F61" s="143"/>
      <c r="G61" s="143" t="s">
        <v>47</v>
      </c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5"/>
      <c r="AH61" s="146"/>
      <c r="AI61" s="147"/>
    </row>
    <row r="62" spans="1:36" ht="15" x14ac:dyDescent="0.25">
      <c r="A62" s="143"/>
      <c r="B62" s="143"/>
      <c r="C62" s="143"/>
      <c r="D62" s="143"/>
      <c r="E62" s="148"/>
      <c r="F62" s="148"/>
      <c r="G62" s="148"/>
      <c r="H62" s="148"/>
      <c r="I62" s="148"/>
      <c r="J62" s="148"/>
      <c r="K62" s="26"/>
      <c r="L62" s="26"/>
      <c r="M62" s="26"/>
      <c r="N62" s="143"/>
      <c r="O62" s="143"/>
      <c r="P62" s="143"/>
      <c r="Q62" s="143"/>
      <c r="R62" s="143"/>
      <c r="S62" s="143"/>
      <c r="T62" s="143" t="s">
        <v>47</v>
      </c>
      <c r="U62" s="143"/>
      <c r="V62" s="143" t="s">
        <v>47</v>
      </c>
      <c r="W62" s="143"/>
      <c r="X62" s="143" t="s">
        <v>47</v>
      </c>
      <c r="Y62" s="143"/>
      <c r="Z62" s="143" t="s">
        <v>47</v>
      </c>
      <c r="AA62" s="143"/>
      <c r="AB62" s="143"/>
      <c r="AC62" s="143"/>
      <c r="AD62" s="143"/>
      <c r="AE62" s="143"/>
      <c r="AF62" s="143"/>
      <c r="AG62" s="145"/>
      <c r="AH62" s="146"/>
      <c r="AI62" s="147"/>
      <c r="AJ62" t="s">
        <v>47</v>
      </c>
    </row>
    <row r="63" spans="1:36" x14ac:dyDescent="0.2">
      <c r="A63" s="143"/>
      <c r="B63" s="143" t="s">
        <v>238</v>
      </c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 t="s">
        <v>47</v>
      </c>
      <c r="T63" s="143" t="s">
        <v>47</v>
      </c>
      <c r="U63" s="143"/>
      <c r="V63" s="143"/>
      <c r="W63" s="143" t="s">
        <v>47</v>
      </c>
      <c r="X63" s="143" t="s">
        <v>47</v>
      </c>
      <c r="Y63" s="143"/>
      <c r="Z63" s="143" t="s">
        <v>47</v>
      </c>
      <c r="AA63" s="143"/>
      <c r="AB63" s="143" t="s">
        <v>47</v>
      </c>
      <c r="AC63" s="143"/>
      <c r="AD63" s="143"/>
      <c r="AE63" s="143"/>
      <c r="AF63" s="143"/>
      <c r="AG63" s="145"/>
      <c r="AH63" s="146"/>
      <c r="AI63" s="147"/>
    </row>
    <row r="64" spans="1:36" x14ac:dyDescent="0.2">
      <c r="A64" s="143" t="s">
        <v>236</v>
      </c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 t="s">
        <v>47</v>
      </c>
      <c r="T64" s="143"/>
      <c r="U64" s="143"/>
      <c r="V64" s="143" t="s">
        <v>47</v>
      </c>
      <c r="W64" s="143" t="s">
        <v>47</v>
      </c>
      <c r="X64" s="143"/>
      <c r="Y64" s="143"/>
      <c r="Z64" s="143"/>
      <c r="AA64" s="143"/>
      <c r="AB64" s="143" t="s">
        <v>47</v>
      </c>
      <c r="AC64" s="143" t="s">
        <v>47</v>
      </c>
      <c r="AD64" s="143"/>
      <c r="AE64" s="143"/>
      <c r="AF64" s="143"/>
      <c r="AG64" s="145" t="s">
        <v>47</v>
      </c>
      <c r="AH64" s="146" t="s">
        <v>47</v>
      </c>
      <c r="AI64" s="147"/>
    </row>
    <row r="65" spans="1:39" x14ac:dyDescent="0.2">
      <c r="A65" s="143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 t="s">
        <v>47</v>
      </c>
      <c r="T65" s="143" t="s">
        <v>47</v>
      </c>
      <c r="U65" s="143" t="s">
        <v>47</v>
      </c>
      <c r="V65" s="143" t="s">
        <v>47</v>
      </c>
      <c r="W65" s="143"/>
      <c r="X65" s="143"/>
      <c r="Y65" s="143"/>
      <c r="Z65" s="143" t="s">
        <v>47</v>
      </c>
      <c r="AA65" s="143"/>
      <c r="AB65" s="143"/>
      <c r="AC65" s="143"/>
      <c r="AD65" s="143"/>
      <c r="AE65" s="143"/>
      <c r="AF65" s="143"/>
      <c r="AG65" s="145"/>
      <c r="AH65" s="146"/>
      <c r="AI65" s="147" t="s">
        <v>47</v>
      </c>
    </row>
    <row r="66" spans="1:39" x14ac:dyDescent="0.2">
      <c r="A66" s="143"/>
      <c r="B66" s="143"/>
      <c r="C66" s="143"/>
      <c r="D66" s="143"/>
      <c r="E66" s="143"/>
      <c r="F66" s="143"/>
      <c r="G66" s="143"/>
      <c r="H66" s="143"/>
      <c r="I66" s="143"/>
      <c r="J66" s="143"/>
      <c r="K66" s="143" t="s">
        <v>47</v>
      </c>
      <c r="L66" s="143" t="s">
        <v>47</v>
      </c>
      <c r="M66" s="143" t="s">
        <v>47</v>
      </c>
      <c r="N66" s="143"/>
      <c r="O66" s="143"/>
      <c r="P66" s="143" t="s">
        <v>47</v>
      </c>
      <c r="Q66" s="143" t="s">
        <v>47</v>
      </c>
      <c r="R66" s="143"/>
      <c r="S66" s="143" t="s">
        <v>47</v>
      </c>
      <c r="T66" s="143"/>
      <c r="U66" s="143"/>
      <c r="V66" s="143"/>
      <c r="W66" s="143" t="s">
        <v>47</v>
      </c>
      <c r="X66" s="143"/>
      <c r="Y66" s="143"/>
      <c r="Z66" s="143" t="s">
        <v>47</v>
      </c>
      <c r="AA66" s="143"/>
      <c r="AB66" s="143" t="s">
        <v>47</v>
      </c>
      <c r="AC66" s="143"/>
      <c r="AD66" s="143"/>
      <c r="AE66" s="143"/>
      <c r="AF66" s="143"/>
      <c r="AG66" s="145"/>
      <c r="AH66" s="146"/>
      <c r="AI66" s="147"/>
      <c r="AK66" s="12" t="s">
        <v>47</v>
      </c>
    </row>
    <row r="67" spans="1:39" x14ac:dyDescent="0.2">
      <c r="A67" s="143"/>
      <c r="B67" s="143"/>
      <c r="C67" s="143"/>
      <c r="D67" s="143"/>
      <c r="E67" s="143"/>
      <c r="F67" s="143"/>
      <c r="G67" s="143"/>
      <c r="H67" s="143" t="s">
        <v>47</v>
      </c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 t="s">
        <v>47</v>
      </c>
      <c r="T67" s="143"/>
      <c r="U67" s="143"/>
      <c r="V67" s="143"/>
      <c r="W67" s="143" t="s">
        <v>47</v>
      </c>
      <c r="X67" s="143"/>
      <c r="Y67" s="143"/>
      <c r="Z67" s="143"/>
      <c r="AA67" s="143"/>
      <c r="AB67" s="143"/>
      <c r="AC67" s="143"/>
      <c r="AD67" s="143"/>
      <c r="AE67" s="143"/>
      <c r="AF67" s="143"/>
      <c r="AG67" s="145"/>
      <c r="AH67" s="146"/>
      <c r="AI67" s="147"/>
    </row>
    <row r="68" spans="1:39" x14ac:dyDescent="0.2">
      <c r="Q68" s="2" t="s">
        <v>47</v>
      </c>
      <c r="R68" s="2" t="s">
        <v>47</v>
      </c>
      <c r="AE68" s="2" t="s">
        <v>47</v>
      </c>
    </row>
    <row r="69" spans="1:39" x14ac:dyDescent="0.2">
      <c r="S69" s="2" t="s">
        <v>47</v>
      </c>
      <c r="X69" s="2" t="s">
        <v>47</v>
      </c>
      <c r="AC69" s="2" t="s">
        <v>47</v>
      </c>
      <c r="AI69" s="10" t="s">
        <v>47</v>
      </c>
      <c r="AJ69" s="12" t="s">
        <v>47</v>
      </c>
    </row>
    <row r="70" spans="1:39" x14ac:dyDescent="0.2">
      <c r="Y70" s="2" t="s">
        <v>47</v>
      </c>
    </row>
    <row r="71" spans="1:39" x14ac:dyDescent="0.2">
      <c r="AK71" s="12" t="s">
        <v>47</v>
      </c>
    </row>
    <row r="74" spans="1:39" x14ac:dyDescent="0.2">
      <c r="S74" s="2" t="s">
        <v>47</v>
      </c>
      <c r="AL74" s="12" t="s">
        <v>47</v>
      </c>
    </row>
    <row r="78" spans="1:39" x14ac:dyDescent="0.2">
      <c r="AM78" s="12" t="s">
        <v>47</v>
      </c>
    </row>
  </sheetData>
  <sortState ref="A5:AI49">
    <sortCondition ref="A5:A49"/>
  </sortState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I50:AI51"/>
    <mergeCell ref="S3:S4"/>
    <mergeCell ref="T53:X53"/>
    <mergeCell ref="R3:R4"/>
    <mergeCell ref="T54:X5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 AG41:AG43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4" customWidth="1"/>
    <col min="3" max="3" width="9.5703125" style="45" customWidth="1"/>
    <col min="4" max="4" width="18.140625" style="44" customWidth="1"/>
    <col min="5" max="5" width="14" style="44" customWidth="1"/>
    <col min="6" max="6" width="10.140625" style="44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9" customFormat="1" ht="42.75" customHeight="1" x14ac:dyDescent="0.2">
      <c r="A1" s="17" t="s">
        <v>221</v>
      </c>
      <c r="B1" s="17" t="s">
        <v>48</v>
      </c>
      <c r="C1" s="17" t="s">
        <v>49</v>
      </c>
      <c r="D1" s="17" t="s">
        <v>50</v>
      </c>
      <c r="E1" s="17" t="s">
        <v>51</v>
      </c>
      <c r="F1" s="17" t="s">
        <v>52</v>
      </c>
      <c r="G1" s="17" t="s">
        <v>53</v>
      </c>
      <c r="H1" s="17" t="s">
        <v>103</v>
      </c>
      <c r="I1" s="17" t="s">
        <v>54</v>
      </c>
      <c r="J1" s="18"/>
      <c r="K1" s="18"/>
      <c r="L1" s="18"/>
      <c r="M1" s="18"/>
    </row>
    <row r="2" spans="1:13" s="24" customFormat="1" x14ac:dyDescent="0.2">
      <c r="A2" s="20" t="s">
        <v>176</v>
      </c>
      <c r="B2" s="20" t="s">
        <v>55</v>
      </c>
      <c r="C2" s="21" t="s">
        <v>56</v>
      </c>
      <c r="D2" s="21">
        <v>-20.444199999999999</v>
      </c>
      <c r="E2" s="21">
        <v>-52.875599999999999</v>
      </c>
      <c r="F2" s="21">
        <v>388</v>
      </c>
      <c r="G2" s="22">
        <v>40405</v>
      </c>
      <c r="H2" s="23">
        <v>1</v>
      </c>
      <c r="I2" s="21" t="s">
        <v>57</v>
      </c>
      <c r="J2" s="18"/>
      <c r="K2" s="18"/>
      <c r="L2" s="18"/>
      <c r="M2" s="18"/>
    </row>
    <row r="3" spans="1:13" ht="12.75" customHeight="1" x14ac:dyDescent="0.2">
      <c r="A3" s="20" t="s">
        <v>177</v>
      </c>
      <c r="B3" s="20" t="s">
        <v>55</v>
      </c>
      <c r="C3" s="21" t="s">
        <v>58</v>
      </c>
      <c r="D3" s="23">
        <v>-23.002500000000001</v>
      </c>
      <c r="E3" s="23">
        <v>-55.3294</v>
      </c>
      <c r="F3" s="23">
        <v>431</v>
      </c>
      <c r="G3" s="25">
        <v>39611</v>
      </c>
      <c r="H3" s="23">
        <v>1</v>
      </c>
      <c r="I3" s="21" t="s">
        <v>59</v>
      </c>
      <c r="J3" s="26"/>
      <c r="K3" s="26"/>
      <c r="L3" s="26"/>
      <c r="M3" s="26"/>
    </row>
    <row r="4" spans="1:13" x14ac:dyDescent="0.2">
      <c r="A4" s="20" t="s">
        <v>178</v>
      </c>
      <c r="B4" s="20" t="s">
        <v>55</v>
      </c>
      <c r="C4" s="21" t="s">
        <v>60</v>
      </c>
      <c r="D4" s="27">
        <v>-20.4756</v>
      </c>
      <c r="E4" s="27">
        <v>-55.783900000000003</v>
      </c>
      <c r="F4" s="27">
        <v>155</v>
      </c>
      <c r="G4" s="25">
        <v>39022</v>
      </c>
      <c r="H4" s="23">
        <v>1</v>
      </c>
      <c r="I4" s="21" t="s">
        <v>61</v>
      </c>
      <c r="J4" s="26"/>
      <c r="K4" s="26"/>
      <c r="L4" s="26"/>
      <c r="M4" s="26"/>
    </row>
    <row r="5" spans="1:13" ht="14.25" customHeight="1" x14ac:dyDescent="0.2">
      <c r="A5" s="20" t="s">
        <v>179</v>
      </c>
      <c r="B5" s="20" t="s">
        <v>105</v>
      </c>
      <c r="C5" s="21" t="s">
        <v>106</v>
      </c>
      <c r="D5" s="71">
        <v>-11148083</v>
      </c>
      <c r="E5" s="72">
        <v>-53763736</v>
      </c>
      <c r="F5" s="27">
        <v>347</v>
      </c>
      <c r="G5" s="25">
        <v>43199</v>
      </c>
      <c r="H5" s="23">
        <v>1</v>
      </c>
      <c r="I5" s="21" t="s">
        <v>107</v>
      </c>
      <c r="J5" s="26"/>
      <c r="K5" s="26"/>
      <c r="L5" s="26"/>
      <c r="M5" s="26"/>
    </row>
    <row r="6" spans="1:13" ht="14.25" customHeight="1" x14ac:dyDescent="0.2">
      <c r="A6" s="20" t="s">
        <v>180</v>
      </c>
      <c r="B6" s="20" t="s">
        <v>105</v>
      </c>
      <c r="C6" s="21" t="s">
        <v>108</v>
      </c>
      <c r="D6" s="72">
        <v>-22955028</v>
      </c>
      <c r="E6" s="72">
        <v>-55626001</v>
      </c>
      <c r="F6" s="27">
        <v>605</v>
      </c>
      <c r="G6" s="25">
        <v>43203</v>
      </c>
      <c r="H6" s="23">
        <v>1</v>
      </c>
      <c r="I6" s="21" t="s">
        <v>109</v>
      </c>
      <c r="J6" s="26"/>
      <c r="K6" s="26"/>
      <c r="L6" s="26"/>
      <c r="M6" s="26"/>
    </row>
    <row r="7" spans="1:13" s="29" customFormat="1" x14ac:dyDescent="0.2">
      <c r="A7" s="20" t="s">
        <v>181</v>
      </c>
      <c r="B7" s="20" t="s">
        <v>55</v>
      </c>
      <c r="C7" s="21" t="s">
        <v>62</v>
      </c>
      <c r="D7" s="27">
        <v>-22.1008</v>
      </c>
      <c r="E7" s="27">
        <v>-56.54</v>
      </c>
      <c r="F7" s="27">
        <v>208</v>
      </c>
      <c r="G7" s="25">
        <v>40764</v>
      </c>
      <c r="H7" s="23">
        <v>1</v>
      </c>
      <c r="I7" s="28" t="s">
        <v>63</v>
      </c>
      <c r="J7" s="26"/>
      <c r="K7" s="26"/>
      <c r="L7" s="26"/>
      <c r="M7" s="26"/>
    </row>
    <row r="8" spans="1:13" s="29" customFormat="1" x14ac:dyDescent="0.2">
      <c r="A8" s="20" t="s">
        <v>182</v>
      </c>
      <c r="B8" s="20" t="s">
        <v>55</v>
      </c>
      <c r="C8" s="21" t="s">
        <v>65</v>
      </c>
      <c r="D8" s="27">
        <v>-21.7514</v>
      </c>
      <c r="E8" s="27">
        <v>-52.470599999999997</v>
      </c>
      <c r="F8" s="27">
        <v>387</v>
      </c>
      <c r="G8" s="25">
        <v>41354</v>
      </c>
      <c r="H8" s="23">
        <v>1</v>
      </c>
      <c r="I8" s="28" t="s">
        <v>110</v>
      </c>
      <c r="J8" s="26"/>
      <c r="K8" s="26"/>
      <c r="L8" s="26"/>
      <c r="M8" s="26"/>
    </row>
    <row r="9" spans="1:13" s="29" customFormat="1" x14ac:dyDescent="0.2">
      <c r="A9" s="20" t="s">
        <v>183</v>
      </c>
      <c r="B9" s="20" t="s">
        <v>105</v>
      </c>
      <c r="C9" s="21" t="s">
        <v>112</v>
      </c>
      <c r="D9" s="72">
        <v>-19945539</v>
      </c>
      <c r="E9" s="72">
        <v>-54368533</v>
      </c>
      <c r="F9" s="27">
        <v>624</v>
      </c>
      <c r="G9" s="25">
        <v>43129</v>
      </c>
      <c r="H9" s="23">
        <v>1</v>
      </c>
      <c r="I9" s="28" t="s">
        <v>113</v>
      </c>
      <c r="J9" s="26"/>
      <c r="K9" s="26"/>
      <c r="L9" s="26"/>
      <c r="M9" s="26"/>
    </row>
    <row r="10" spans="1:13" s="29" customFormat="1" x14ac:dyDescent="0.2">
      <c r="A10" s="20" t="s">
        <v>184</v>
      </c>
      <c r="B10" s="20" t="s">
        <v>105</v>
      </c>
      <c r="C10" s="21" t="s">
        <v>115</v>
      </c>
      <c r="D10" s="72">
        <v>-21246756</v>
      </c>
      <c r="E10" s="72">
        <v>-564560442</v>
      </c>
      <c r="F10" s="27">
        <v>329</v>
      </c>
      <c r="G10" s="25" t="s">
        <v>116</v>
      </c>
      <c r="H10" s="23">
        <v>1</v>
      </c>
      <c r="I10" s="28" t="s">
        <v>117</v>
      </c>
      <c r="J10" s="26"/>
      <c r="K10" s="26"/>
      <c r="L10" s="26"/>
      <c r="M10" s="26"/>
    </row>
    <row r="11" spans="1:13" s="29" customFormat="1" x14ac:dyDescent="0.2">
      <c r="A11" s="20" t="s">
        <v>185</v>
      </c>
      <c r="B11" s="20" t="s">
        <v>105</v>
      </c>
      <c r="C11" s="21" t="s">
        <v>119</v>
      </c>
      <c r="D11" s="72">
        <v>-21298278</v>
      </c>
      <c r="E11" s="72">
        <v>-52068917</v>
      </c>
      <c r="F11" s="27">
        <v>345</v>
      </c>
      <c r="G11" s="25">
        <v>43196</v>
      </c>
      <c r="H11" s="23">
        <v>1</v>
      </c>
      <c r="I11" s="28" t="s">
        <v>120</v>
      </c>
      <c r="J11" s="26"/>
      <c r="K11" s="26"/>
      <c r="L11" s="26"/>
      <c r="M11" s="26"/>
    </row>
    <row r="12" spans="1:13" s="29" customFormat="1" x14ac:dyDescent="0.2">
      <c r="A12" s="20" t="s">
        <v>186</v>
      </c>
      <c r="B12" s="20" t="s">
        <v>105</v>
      </c>
      <c r="C12" s="21" t="s">
        <v>122</v>
      </c>
      <c r="D12" s="72">
        <v>-22657056</v>
      </c>
      <c r="E12" s="72">
        <v>-54819306</v>
      </c>
      <c r="F12" s="27">
        <v>456</v>
      </c>
      <c r="G12" s="25">
        <v>43165</v>
      </c>
      <c r="H12" s="23">
        <v>1</v>
      </c>
      <c r="I12" s="28" t="s">
        <v>123</v>
      </c>
      <c r="J12" s="26"/>
      <c r="K12" s="26"/>
      <c r="L12" s="26"/>
      <c r="M12" s="26"/>
    </row>
    <row r="13" spans="1:13" s="81" customFormat="1" ht="15" x14ac:dyDescent="0.25">
      <c r="A13" s="73" t="s">
        <v>187</v>
      </c>
      <c r="B13" s="73" t="s">
        <v>105</v>
      </c>
      <c r="C13" s="74" t="s">
        <v>124</v>
      </c>
      <c r="D13" s="75">
        <v>-19587528</v>
      </c>
      <c r="E13" s="75">
        <v>-54030083</v>
      </c>
      <c r="F13" s="76">
        <v>540</v>
      </c>
      <c r="G13" s="77">
        <v>43206</v>
      </c>
      <c r="H13" s="78">
        <v>1</v>
      </c>
      <c r="I13" s="79" t="s">
        <v>125</v>
      </c>
      <c r="J13" s="80"/>
      <c r="K13" s="80"/>
      <c r="L13" s="80"/>
      <c r="M13" s="80"/>
    </row>
    <row r="14" spans="1:13" x14ac:dyDescent="0.2">
      <c r="A14" s="20" t="s">
        <v>188</v>
      </c>
      <c r="B14" s="20" t="s">
        <v>55</v>
      </c>
      <c r="C14" s="21" t="s">
        <v>126</v>
      </c>
      <c r="D14" s="27">
        <v>-20.45</v>
      </c>
      <c r="E14" s="27">
        <v>-54.616599999999998</v>
      </c>
      <c r="F14" s="27">
        <v>530</v>
      </c>
      <c r="G14" s="25">
        <v>37145</v>
      </c>
      <c r="H14" s="23">
        <v>1</v>
      </c>
      <c r="I14" s="21" t="s">
        <v>66</v>
      </c>
      <c r="J14" s="26"/>
      <c r="K14" s="26"/>
      <c r="L14" s="26"/>
      <c r="M14" s="26"/>
    </row>
    <row r="15" spans="1:13" x14ac:dyDescent="0.2">
      <c r="A15" s="20" t="s">
        <v>189</v>
      </c>
      <c r="B15" s="20" t="s">
        <v>55</v>
      </c>
      <c r="C15" s="21" t="s">
        <v>127</v>
      </c>
      <c r="D15" s="23">
        <v>-19.122499999999999</v>
      </c>
      <c r="E15" s="23">
        <v>-51.720799999999997</v>
      </c>
      <c r="F15" s="27">
        <v>516</v>
      </c>
      <c r="G15" s="25">
        <v>39515</v>
      </c>
      <c r="H15" s="23">
        <v>1</v>
      </c>
      <c r="I15" s="21" t="s">
        <v>67</v>
      </c>
      <c r="J15" s="26"/>
      <c r="K15" s="26"/>
      <c r="L15" s="26" t="s">
        <v>47</v>
      </c>
      <c r="M15" s="26"/>
    </row>
    <row r="16" spans="1:13" x14ac:dyDescent="0.2">
      <c r="A16" s="20" t="s">
        <v>190</v>
      </c>
      <c r="B16" s="20" t="s">
        <v>55</v>
      </c>
      <c r="C16" s="21" t="s">
        <v>128</v>
      </c>
      <c r="D16" s="27">
        <v>-18.802199999999999</v>
      </c>
      <c r="E16" s="27">
        <v>-52.602800000000002</v>
      </c>
      <c r="F16" s="27">
        <v>818</v>
      </c>
      <c r="G16" s="25">
        <v>39070</v>
      </c>
      <c r="H16" s="23">
        <v>1</v>
      </c>
      <c r="I16" s="21" t="s">
        <v>99</v>
      </c>
      <c r="J16" s="26"/>
      <c r="K16" s="26"/>
      <c r="L16" s="26"/>
      <c r="M16" s="26"/>
    </row>
    <row r="17" spans="1:13" ht="13.5" customHeight="1" x14ac:dyDescent="0.2">
      <c r="A17" s="20" t="s">
        <v>191</v>
      </c>
      <c r="B17" s="20" t="s">
        <v>55</v>
      </c>
      <c r="C17" s="21" t="s">
        <v>129</v>
      </c>
      <c r="D17" s="27">
        <v>-18.996700000000001</v>
      </c>
      <c r="E17" s="27">
        <v>-57.637500000000003</v>
      </c>
      <c r="F17" s="27">
        <v>126</v>
      </c>
      <c r="G17" s="25">
        <v>39017</v>
      </c>
      <c r="H17" s="23">
        <v>1</v>
      </c>
      <c r="I17" s="21" t="s">
        <v>68</v>
      </c>
      <c r="J17" s="26"/>
      <c r="K17" s="26"/>
      <c r="L17" s="26"/>
      <c r="M17" s="26"/>
    </row>
    <row r="18" spans="1:13" ht="13.5" customHeight="1" x14ac:dyDescent="0.2">
      <c r="A18" s="20" t="s">
        <v>192</v>
      </c>
      <c r="B18" s="20" t="s">
        <v>55</v>
      </c>
      <c r="C18" s="21" t="s">
        <v>130</v>
      </c>
      <c r="D18" s="27">
        <v>-18.4922</v>
      </c>
      <c r="E18" s="27">
        <v>-53.167200000000001</v>
      </c>
      <c r="F18" s="27">
        <v>730</v>
      </c>
      <c r="G18" s="25">
        <v>41247</v>
      </c>
      <c r="H18" s="23">
        <v>1</v>
      </c>
      <c r="I18" s="28" t="s">
        <v>69</v>
      </c>
      <c r="J18" s="26"/>
      <c r="K18" s="26"/>
      <c r="L18" s="26" t="s">
        <v>47</v>
      </c>
      <c r="M18" s="26"/>
    </row>
    <row r="19" spans="1:13" x14ac:dyDescent="0.2">
      <c r="A19" s="20" t="s">
        <v>193</v>
      </c>
      <c r="B19" s="20" t="s">
        <v>55</v>
      </c>
      <c r="C19" s="21" t="s">
        <v>131</v>
      </c>
      <c r="D19" s="27">
        <v>-18.304400000000001</v>
      </c>
      <c r="E19" s="27">
        <v>-54.440899999999999</v>
      </c>
      <c r="F19" s="27">
        <v>252</v>
      </c>
      <c r="G19" s="25">
        <v>39028</v>
      </c>
      <c r="H19" s="23">
        <v>1</v>
      </c>
      <c r="I19" s="21" t="s">
        <v>70</v>
      </c>
      <c r="J19" s="26"/>
      <c r="K19" s="26"/>
      <c r="L19" s="26" t="s">
        <v>47</v>
      </c>
      <c r="M19" s="26"/>
    </row>
    <row r="20" spans="1:13" x14ac:dyDescent="0.2">
      <c r="A20" s="20" t="s">
        <v>194</v>
      </c>
      <c r="B20" s="20" t="s">
        <v>55</v>
      </c>
      <c r="C20" s="21" t="s">
        <v>132</v>
      </c>
      <c r="D20" s="27">
        <v>-22.193899999999999</v>
      </c>
      <c r="E20" s="30">
        <v>-54.9114</v>
      </c>
      <c r="F20" s="27">
        <v>469</v>
      </c>
      <c r="G20" s="25">
        <v>39011</v>
      </c>
      <c r="H20" s="23">
        <v>1</v>
      </c>
      <c r="I20" s="21" t="s">
        <v>71</v>
      </c>
      <c r="J20" s="26"/>
      <c r="K20" s="26"/>
      <c r="L20" s="26"/>
      <c r="M20" s="26"/>
    </row>
    <row r="21" spans="1:13" x14ac:dyDescent="0.2">
      <c r="A21" s="20" t="s">
        <v>195</v>
      </c>
      <c r="B21" s="20" t="s">
        <v>105</v>
      </c>
      <c r="C21" s="21" t="s">
        <v>133</v>
      </c>
      <c r="D21" s="72">
        <v>-22308694</v>
      </c>
      <c r="E21" s="82">
        <v>-54325833</v>
      </c>
      <c r="F21" s="27">
        <v>340</v>
      </c>
      <c r="G21" s="25">
        <v>43159</v>
      </c>
      <c r="H21" s="23">
        <v>1</v>
      </c>
      <c r="I21" s="21" t="s">
        <v>134</v>
      </c>
      <c r="J21" s="26"/>
      <c r="K21" s="26"/>
      <c r="L21" s="26"/>
      <c r="M21" s="26" t="s">
        <v>47</v>
      </c>
    </row>
    <row r="22" spans="1:13" ht="25.5" x14ac:dyDescent="0.2">
      <c r="A22" s="20" t="s">
        <v>196</v>
      </c>
      <c r="B22" s="20" t="s">
        <v>105</v>
      </c>
      <c r="C22" s="21" t="s">
        <v>135</v>
      </c>
      <c r="D22" s="72">
        <v>-23644881</v>
      </c>
      <c r="E22" s="82">
        <v>-54570289</v>
      </c>
      <c r="F22" s="27">
        <v>319</v>
      </c>
      <c r="G22" s="25">
        <v>43204</v>
      </c>
      <c r="H22" s="23">
        <v>1</v>
      </c>
      <c r="I22" s="21" t="s">
        <v>136</v>
      </c>
      <c r="J22" s="26"/>
      <c r="K22" s="26"/>
      <c r="L22" s="26"/>
      <c r="M22" s="26"/>
    </row>
    <row r="23" spans="1:13" x14ac:dyDescent="0.2">
      <c r="A23" s="20" t="s">
        <v>197</v>
      </c>
      <c r="B23" s="20" t="s">
        <v>105</v>
      </c>
      <c r="C23" s="21" t="s">
        <v>137</v>
      </c>
      <c r="D23" s="72">
        <v>-22092833</v>
      </c>
      <c r="E23" s="82">
        <v>-54798833</v>
      </c>
      <c r="F23" s="27">
        <v>360</v>
      </c>
      <c r="G23" s="25">
        <v>43157</v>
      </c>
      <c r="H23" s="23">
        <v>1</v>
      </c>
      <c r="I23" s="21" t="s">
        <v>138</v>
      </c>
      <c r="J23" s="26"/>
      <c r="K23" s="26"/>
      <c r="L23" s="26"/>
      <c r="M23" s="26"/>
    </row>
    <row r="24" spans="1:13" x14ac:dyDescent="0.2">
      <c r="A24" s="20" t="s">
        <v>198</v>
      </c>
      <c r="B24" s="20" t="s">
        <v>55</v>
      </c>
      <c r="C24" s="21" t="s">
        <v>72</v>
      </c>
      <c r="D24" s="23">
        <v>-23.449400000000001</v>
      </c>
      <c r="E24" s="23">
        <v>-54.181699999999999</v>
      </c>
      <c r="F24" s="23">
        <v>336</v>
      </c>
      <c r="G24" s="25">
        <v>39598</v>
      </c>
      <c r="H24" s="23">
        <v>1</v>
      </c>
      <c r="I24" s="21" t="s">
        <v>73</v>
      </c>
      <c r="J24" s="26"/>
      <c r="K24" s="26"/>
      <c r="L24" s="26" t="s">
        <v>47</v>
      </c>
      <c r="M24" s="26" t="s">
        <v>47</v>
      </c>
    </row>
    <row r="25" spans="1:13" x14ac:dyDescent="0.2">
      <c r="A25" s="20" t="s">
        <v>199</v>
      </c>
      <c r="B25" s="20" t="s">
        <v>55</v>
      </c>
      <c r="C25" s="21" t="s">
        <v>74</v>
      </c>
      <c r="D25" s="27">
        <v>-22.3</v>
      </c>
      <c r="E25" s="27">
        <v>-53.816600000000001</v>
      </c>
      <c r="F25" s="27">
        <v>373.29</v>
      </c>
      <c r="G25" s="25">
        <v>37662</v>
      </c>
      <c r="H25" s="23">
        <v>1</v>
      </c>
      <c r="I25" s="21" t="s">
        <v>75</v>
      </c>
      <c r="J25" s="26"/>
      <c r="K25" s="26"/>
      <c r="L25" s="26" t="s">
        <v>47</v>
      </c>
      <c r="M25" s="26"/>
    </row>
    <row r="26" spans="1:13" s="29" customFormat="1" x14ac:dyDescent="0.2">
      <c r="A26" s="20" t="s">
        <v>200</v>
      </c>
      <c r="B26" s="20" t="s">
        <v>55</v>
      </c>
      <c r="C26" s="21" t="s">
        <v>76</v>
      </c>
      <c r="D26" s="27">
        <v>-21.478200000000001</v>
      </c>
      <c r="E26" s="27">
        <v>-56.136899999999997</v>
      </c>
      <c r="F26" s="27">
        <v>249</v>
      </c>
      <c r="G26" s="25">
        <v>40759</v>
      </c>
      <c r="H26" s="23">
        <v>1</v>
      </c>
      <c r="I26" s="28" t="s">
        <v>77</v>
      </c>
      <c r="J26" s="26"/>
      <c r="K26" s="26"/>
      <c r="L26" s="26"/>
      <c r="M26" s="26"/>
    </row>
    <row r="27" spans="1:13" x14ac:dyDescent="0.2">
      <c r="A27" s="20" t="s">
        <v>201</v>
      </c>
      <c r="B27" s="20" t="s">
        <v>55</v>
      </c>
      <c r="C27" s="21" t="s">
        <v>78</v>
      </c>
      <c r="D27" s="23">
        <v>-22.857199999999999</v>
      </c>
      <c r="E27" s="23">
        <v>-54.605600000000003</v>
      </c>
      <c r="F27" s="23">
        <v>379</v>
      </c>
      <c r="G27" s="25">
        <v>39617</v>
      </c>
      <c r="H27" s="23">
        <v>1</v>
      </c>
      <c r="I27" s="21" t="s">
        <v>79</v>
      </c>
      <c r="J27" s="26"/>
      <c r="K27" s="26"/>
      <c r="L27" s="26"/>
      <c r="M27" s="26"/>
    </row>
    <row r="28" spans="1:13" x14ac:dyDescent="0.2">
      <c r="A28" s="20" t="s">
        <v>202</v>
      </c>
      <c r="B28" s="20" t="s">
        <v>105</v>
      </c>
      <c r="C28" s="21" t="s">
        <v>139</v>
      </c>
      <c r="D28" s="72">
        <v>-22575389</v>
      </c>
      <c r="E28" s="72">
        <v>-55160833</v>
      </c>
      <c r="F28" s="23">
        <v>499</v>
      </c>
      <c r="G28" s="25">
        <v>43166</v>
      </c>
      <c r="H28" s="23">
        <v>1</v>
      </c>
      <c r="I28" s="21" t="s">
        <v>140</v>
      </c>
      <c r="J28" s="26"/>
      <c r="K28" s="26"/>
      <c r="L28" s="26"/>
      <c r="M28" s="26"/>
    </row>
    <row r="29" spans="1:13" ht="12.75" customHeight="1" x14ac:dyDescent="0.2">
      <c r="A29" s="20" t="s">
        <v>203</v>
      </c>
      <c r="B29" s="20" t="s">
        <v>55</v>
      </c>
      <c r="C29" s="21" t="s">
        <v>141</v>
      </c>
      <c r="D29" s="27">
        <v>-21.609200000000001</v>
      </c>
      <c r="E29" s="27">
        <v>-55.177799999999998</v>
      </c>
      <c r="F29" s="27">
        <v>401</v>
      </c>
      <c r="G29" s="25">
        <v>39065</v>
      </c>
      <c r="H29" s="23">
        <v>1</v>
      </c>
      <c r="I29" s="21" t="s">
        <v>80</v>
      </c>
      <c r="J29" s="26"/>
      <c r="K29" s="26"/>
      <c r="L29" s="26"/>
      <c r="M29" s="26"/>
    </row>
    <row r="30" spans="1:13" ht="12.75" customHeight="1" x14ac:dyDescent="0.2">
      <c r="A30" s="20" t="s">
        <v>204</v>
      </c>
      <c r="B30" s="20" t="s">
        <v>105</v>
      </c>
      <c r="C30" s="21" t="s">
        <v>142</v>
      </c>
      <c r="D30" s="72">
        <v>-21450972</v>
      </c>
      <c r="E30" s="72">
        <v>-54341972</v>
      </c>
      <c r="F30" s="27">
        <v>500</v>
      </c>
      <c r="G30" s="25">
        <v>43153</v>
      </c>
      <c r="H30" s="23">
        <v>1</v>
      </c>
      <c r="I30" s="21" t="s">
        <v>143</v>
      </c>
      <c r="J30" s="26"/>
      <c r="K30" s="26"/>
      <c r="L30" s="26"/>
      <c r="M30" s="26"/>
    </row>
    <row r="31" spans="1:13" ht="12.75" customHeight="1" x14ac:dyDescent="0.2">
      <c r="A31" s="20" t="s">
        <v>205</v>
      </c>
      <c r="B31" s="20" t="s">
        <v>105</v>
      </c>
      <c r="C31" s="21" t="s">
        <v>145</v>
      </c>
      <c r="D31" s="72">
        <v>-22078528</v>
      </c>
      <c r="E31" s="72">
        <v>-53465889</v>
      </c>
      <c r="F31" s="27">
        <v>372</v>
      </c>
      <c r="G31" s="25">
        <v>43199</v>
      </c>
      <c r="H31" s="23">
        <v>1</v>
      </c>
      <c r="I31" s="21" t="s">
        <v>146</v>
      </c>
      <c r="J31" s="26"/>
      <c r="K31" s="26"/>
      <c r="L31" s="26"/>
      <c r="M31" s="26"/>
    </row>
    <row r="32" spans="1:13" s="29" customFormat="1" x14ac:dyDescent="0.2">
      <c r="A32" s="20" t="s">
        <v>206</v>
      </c>
      <c r="B32" s="20" t="s">
        <v>55</v>
      </c>
      <c r="C32" s="21" t="s">
        <v>147</v>
      </c>
      <c r="D32" s="27">
        <v>-20.395600000000002</v>
      </c>
      <c r="E32" s="27">
        <v>-56.431699999999999</v>
      </c>
      <c r="F32" s="27">
        <v>140</v>
      </c>
      <c r="G32" s="25">
        <v>39023</v>
      </c>
      <c r="H32" s="23">
        <v>1</v>
      </c>
      <c r="I32" s="21" t="s">
        <v>81</v>
      </c>
      <c r="J32" s="26"/>
      <c r="K32" s="26"/>
      <c r="L32" s="26"/>
      <c r="M32" s="26" t="s">
        <v>47</v>
      </c>
    </row>
    <row r="33" spans="1:13" x14ac:dyDescent="0.2">
      <c r="A33" s="20" t="s">
        <v>207</v>
      </c>
      <c r="B33" s="20" t="s">
        <v>55</v>
      </c>
      <c r="C33" s="21" t="s">
        <v>148</v>
      </c>
      <c r="D33" s="27">
        <v>-18.988900000000001</v>
      </c>
      <c r="E33" s="27">
        <v>-56.623100000000001</v>
      </c>
      <c r="F33" s="27">
        <v>104</v>
      </c>
      <c r="G33" s="25">
        <v>38932</v>
      </c>
      <c r="H33" s="23">
        <v>1</v>
      </c>
      <c r="I33" s="21" t="s">
        <v>82</v>
      </c>
      <c r="J33" s="26"/>
      <c r="K33" s="26"/>
      <c r="L33" s="26"/>
      <c r="M33" s="26"/>
    </row>
    <row r="34" spans="1:13" s="29" customFormat="1" x14ac:dyDescent="0.2">
      <c r="A34" s="20" t="s">
        <v>208</v>
      </c>
      <c r="B34" s="20" t="s">
        <v>55</v>
      </c>
      <c r="C34" s="21" t="s">
        <v>149</v>
      </c>
      <c r="D34" s="27">
        <v>-19.414300000000001</v>
      </c>
      <c r="E34" s="27">
        <v>-51.1053</v>
      </c>
      <c r="F34" s="27">
        <v>424</v>
      </c>
      <c r="G34" s="25" t="s">
        <v>83</v>
      </c>
      <c r="H34" s="23">
        <v>1</v>
      </c>
      <c r="I34" s="21" t="s">
        <v>84</v>
      </c>
      <c r="J34" s="26"/>
      <c r="K34" s="26"/>
      <c r="L34" s="26"/>
      <c r="M34" s="26"/>
    </row>
    <row r="35" spans="1:13" s="29" customFormat="1" x14ac:dyDescent="0.2">
      <c r="A35" s="20" t="s">
        <v>209</v>
      </c>
      <c r="B35" s="20" t="s">
        <v>105</v>
      </c>
      <c r="C35" s="21" t="s">
        <v>150</v>
      </c>
      <c r="D35" s="72">
        <v>-18072711</v>
      </c>
      <c r="E35" s="72">
        <v>-54548811</v>
      </c>
      <c r="F35" s="27">
        <v>251</v>
      </c>
      <c r="G35" s="25">
        <v>43133</v>
      </c>
      <c r="H35" s="23">
        <v>1</v>
      </c>
      <c r="I35" s="21" t="s">
        <v>151</v>
      </c>
      <c r="J35" s="26"/>
      <c r="K35" s="26"/>
      <c r="L35" s="26"/>
      <c r="M35" s="26" t="s">
        <v>47</v>
      </c>
    </row>
    <row r="36" spans="1:13" x14ac:dyDescent="0.2">
      <c r="A36" s="20" t="s">
        <v>210</v>
      </c>
      <c r="B36" s="20" t="s">
        <v>55</v>
      </c>
      <c r="C36" s="21" t="s">
        <v>152</v>
      </c>
      <c r="D36" s="27">
        <v>-22.533300000000001</v>
      </c>
      <c r="E36" s="27">
        <v>-55.533299999999997</v>
      </c>
      <c r="F36" s="27">
        <v>650</v>
      </c>
      <c r="G36" s="25">
        <v>37140</v>
      </c>
      <c r="H36" s="23">
        <v>1</v>
      </c>
      <c r="I36" s="21" t="s">
        <v>85</v>
      </c>
      <c r="J36" s="26"/>
      <c r="K36" s="26"/>
      <c r="L36" s="26"/>
      <c r="M36" s="26"/>
    </row>
    <row r="37" spans="1:13" x14ac:dyDescent="0.2">
      <c r="A37" s="20" t="s">
        <v>211</v>
      </c>
      <c r="B37" s="20" t="s">
        <v>55</v>
      </c>
      <c r="C37" s="21" t="s">
        <v>153</v>
      </c>
      <c r="D37" s="27">
        <v>-21.7058</v>
      </c>
      <c r="E37" s="27">
        <v>-57.5533</v>
      </c>
      <c r="F37" s="27">
        <v>85</v>
      </c>
      <c r="G37" s="25">
        <v>39014</v>
      </c>
      <c r="H37" s="23">
        <v>1</v>
      </c>
      <c r="I37" s="21" t="s">
        <v>86</v>
      </c>
      <c r="J37" s="26"/>
      <c r="K37" s="26"/>
      <c r="L37" s="26"/>
      <c r="M37" s="26"/>
    </row>
    <row r="38" spans="1:13" s="29" customFormat="1" x14ac:dyDescent="0.2">
      <c r="A38" s="20" t="s">
        <v>212</v>
      </c>
      <c r="B38" s="20" t="s">
        <v>55</v>
      </c>
      <c r="C38" s="21" t="s">
        <v>154</v>
      </c>
      <c r="D38" s="27">
        <v>-19.420100000000001</v>
      </c>
      <c r="E38" s="27">
        <v>-54.553100000000001</v>
      </c>
      <c r="F38" s="27">
        <v>647</v>
      </c>
      <c r="G38" s="25">
        <v>39067</v>
      </c>
      <c r="H38" s="23">
        <v>1</v>
      </c>
      <c r="I38" s="21" t="s">
        <v>100</v>
      </c>
      <c r="J38" s="26"/>
      <c r="K38" s="26"/>
      <c r="L38" s="26"/>
      <c r="M38" s="26"/>
    </row>
    <row r="39" spans="1:13" s="29" customFormat="1" x14ac:dyDescent="0.2">
      <c r="A39" s="20" t="s">
        <v>213</v>
      </c>
      <c r="B39" s="20" t="s">
        <v>105</v>
      </c>
      <c r="C39" s="21" t="s">
        <v>155</v>
      </c>
      <c r="D39" s="72">
        <v>-20466094</v>
      </c>
      <c r="E39" s="72">
        <v>-53763028</v>
      </c>
      <c r="F39" s="27">
        <v>442</v>
      </c>
      <c r="G39" s="25">
        <v>43118</v>
      </c>
      <c r="H39" s="23">
        <v>1</v>
      </c>
      <c r="I39" s="21"/>
      <c r="J39" s="26"/>
      <c r="K39" s="26"/>
      <c r="L39" s="26"/>
      <c r="M39" s="26"/>
    </row>
    <row r="40" spans="1:13" x14ac:dyDescent="0.2">
      <c r="A40" s="20" t="s">
        <v>214</v>
      </c>
      <c r="B40" s="20" t="s">
        <v>55</v>
      </c>
      <c r="C40" s="21" t="s">
        <v>156</v>
      </c>
      <c r="D40" s="23">
        <v>-21.774999999999999</v>
      </c>
      <c r="E40" s="23">
        <v>-54.528100000000002</v>
      </c>
      <c r="F40" s="23">
        <v>329</v>
      </c>
      <c r="G40" s="25">
        <v>39625</v>
      </c>
      <c r="H40" s="23">
        <v>1</v>
      </c>
      <c r="I40" s="21" t="s">
        <v>87</v>
      </c>
      <c r="J40" s="26"/>
      <c r="K40" s="26"/>
      <c r="L40" s="26"/>
      <c r="M40" s="26" t="s">
        <v>47</v>
      </c>
    </row>
    <row r="41" spans="1:13" s="34" customFormat="1" ht="15" customHeight="1" x14ac:dyDescent="0.2">
      <c r="A41" s="31" t="s">
        <v>215</v>
      </c>
      <c r="B41" s="31" t="s">
        <v>105</v>
      </c>
      <c r="C41" s="21" t="s">
        <v>158</v>
      </c>
      <c r="D41" s="83">
        <v>-21305889</v>
      </c>
      <c r="E41" s="83">
        <v>-52820375</v>
      </c>
      <c r="F41" s="32">
        <v>383</v>
      </c>
      <c r="G41" s="22">
        <v>43209</v>
      </c>
      <c r="H41" s="21">
        <v>1</v>
      </c>
      <c r="I41" s="31" t="s">
        <v>159</v>
      </c>
      <c r="J41" s="33"/>
      <c r="K41" s="33"/>
      <c r="L41" s="33"/>
      <c r="M41" s="33"/>
    </row>
    <row r="42" spans="1:13" s="34" customFormat="1" ht="15" customHeight="1" x14ac:dyDescent="0.2">
      <c r="A42" s="31" t="s">
        <v>216</v>
      </c>
      <c r="B42" s="31" t="s">
        <v>55</v>
      </c>
      <c r="C42" s="21" t="s">
        <v>160</v>
      </c>
      <c r="D42" s="83">
        <v>-20981633</v>
      </c>
      <c r="E42" s="32">
        <v>-54.971899999999998</v>
      </c>
      <c r="F42" s="32">
        <v>464</v>
      </c>
      <c r="G42" s="22" t="s">
        <v>88</v>
      </c>
      <c r="H42" s="21">
        <v>1</v>
      </c>
      <c r="I42" s="31" t="s">
        <v>89</v>
      </c>
      <c r="J42" s="33"/>
      <c r="K42" s="33"/>
      <c r="L42" s="33"/>
      <c r="M42" s="33"/>
    </row>
    <row r="43" spans="1:13" s="29" customFormat="1" x14ac:dyDescent="0.2">
      <c r="A43" s="20" t="s">
        <v>217</v>
      </c>
      <c r="B43" s="20" t="s">
        <v>55</v>
      </c>
      <c r="C43" s="21" t="s">
        <v>161</v>
      </c>
      <c r="D43" s="23">
        <v>-23.966899999999999</v>
      </c>
      <c r="E43" s="23">
        <v>-55.0242</v>
      </c>
      <c r="F43" s="23">
        <v>402</v>
      </c>
      <c r="G43" s="25">
        <v>39605</v>
      </c>
      <c r="H43" s="23">
        <v>1</v>
      </c>
      <c r="I43" s="21" t="s">
        <v>90</v>
      </c>
      <c r="J43" s="26"/>
      <c r="K43" s="26"/>
      <c r="L43" s="26"/>
      <c r="M43" s="26"/>
    </row>
    <row r="44" spans="1:13" s="29" customFormat="1" x14ac:dyDescent="0.2">
      <c r="A44" s="20" t="s">
        <v>218</v>
      </c>
      <c r="B44" s="20" t="s">
        <v>105</v>
      </c>
      <c r="C44" s="21" t="s">
        <v>163</v>
      </c>
      <c r="D44" s="72">
        <v>-20351444</v>
      </c>
      <c r="E44" s="72">
        <v>-51430222</v>
      </c>
      <c r="F44" s="23">
        <v>374</v>
      </c>
      <c r="G44" s="25">
        <v>43196</v>
      </c>
      <c r="H44" s="23">
        <v>1</v>
      </c>
      <c r="I44" s="21" t="s">
        <v>164</v>
      </c>
      <c r="J44" s="26"/>
      <c r="K44" s="26"/>
      <c r="L44" s="26"/>
      <c r="M44" s="26"/>
    </row>
    <row r="45" spans="1:13" s="36" customFormat="1" x14ac:dyDescent="0.2">
      <c r="A45" s="31" t="s">
        <v>219</v>
      </c>
      <c r="B45" s="31" t="s">
        <v>55</v>
      </c>
      <c r="C45" s="21" t="s">
        <v>165</v>
      </c>
      <c r="D45" s="21">
        <v>-17.634699999999999</v>
      </c>
      <c r="E45" s="21">
        <v>-54.760100000000001</v>
      </c>
      <c r="F45" s="21">
        <v>486</v>
      </c>
      <c r="G45" s="22" t="s">
        <v>91</v>
      </c>
      <c r="H45" s="21">
        <v>1</v>
      </c>
      <c r="I45" s="23" t="s">
        <v>92</v>
      </c>
      <c r="J45" s="35"/>
      <c r="K45" s="35"/>
      <c r="L45" s="35"/>
      <c r="M45" s="35"/>
    </row>
    <row r="46" spans="1:13" x14ac:dyDescent="0.2">
      <c r="A46" s="20" t="s">
        <v>220</v>
      </c>
      <c r="B46" s="20" t="s">
        <v>55</v>
      </c>
      <c r="C46" s="21" t="s">
        <v>166</v>
      </c>
      <c r="D46" s="23">
        <v>-20.783300000000001</v>
      </c>
      <c r="E46" s="23">
        <v>-51.7</v>
      </c>
      <c r="F46" s="23">
        <v>313</v>
      </c>
      <c r="G46" s="25">
        <v>37137</v>
      </c>
      <c r="H46" s="23">
        <v>1</v>
      </c>
      <c r="I46" s="21" t="s">
        <v>93</v>
      </c>
      <c r="J46" s="26"/>
      <c r="K46" s="26"/>
      <c r="L46" s="26"/>
      <c r="M46" s="26"/>
    </row>
    <row r="47" spans="1:13" ht="18" customHeight="1" x14ac:dyDescent="0.2">
      <c r="A47" s="37"/>
      <c r="B47" s="38"/>
      <c r="C47" s="39"/>
      <c r="D47" s="39"/>
      <c r="E47" s="39"/>
      <c r="F47" s="39"/>
      <c r="G47" s="17" t="s">
        <v>94</v>
      </c>
      <c r="H47" s="21">
        <f>SUM(H2:H46)</f>
        <v>45</v>
      </c>
      <c r="I47" s="37"/>
      <c r="J47" s="26"/>
      <c r="K47" s="26"/>
      <c r="L47" s="26"/>
      <c r="M47" s="26"/>
    </row>
    <row r="48" spans="1:13" x14ac:dyDescent="0.2">
      <c r="A48" s="26" t="s">
        <v>95</v>
      </c>
      <c r="B48" s="40"/>
      <c r="C48" s="40"/>
      <c r="D48" s="40"/>
      <c r="E48" s="40"/>
      <c r="F48" s="40"/>
      <c r="G48" s="26"/>
      <c r="H48" s="41"/>
      <c r="I48" s="26"/>
      <c r="J48" s="26"/>
      <c r="K48" s="26"/>
      <c r="L48" s="26"/>
      <c r="M48" s="26"/>
    </row>
    <row r="49" spans="1:13" x14ac:dyDescent="0.2">
      <c r="A49" s="42" t="s">
        <v>96</v>
      </c>
      <c r="B49" s="43"/>
      <c r="C49" s="43"/>
      <c r="D49" s="43"/>
      <c r="E49" s="43"/>
      <c r="F49" s="43"/>
      <c r="G49" s="26"/>
      <c r="H49" s="26"/>
      <c r="I49" s="26"/>
      <c r="J49" s="26"/>
      <c r="K49" s="26"/>
      <c r="L49" s="26"/>
      <c r="M49" s="26"/>
    </row>
    <row r="50" spans="1:13" x14ac:dyDescent="0.2">
      <c r="A50" s="26"/>
      <c r="B50" s="43"/>
      <c r="C50" s="43"/>
      <c r="D50" s="43"/>
      <c r="E50" s="43"/>
      <c r="F50" s="43"/>
      <c r="G50" s="26"/>
      <c r="H50" s="26"/>
      <c r="I50" s="26"/>
      <c r="J50" s="26"/>
      <c r="K50" s="26"/>
      <c r="L50" s="26"/>
      <c r="M50" s="26"/>
    </row>
    <row r="51" spans="1:13" x14ac:dyDescent="0.2">
      <c r="A51" s="26"/>
      <c r="B51" s="43"/>
      <c r="C51" s="43"/>
      <c r="D51" s="43"/>
      <c r="E51" s="43"/>
      <c r="F51" s="43"/>
      <c r="G51" s="26"/>
      <c r="H51" s="26"/>
      <c r="I51" s="26"/>
      <c r="J51" s="26"/>
      <c r="K51" s="26"/>
      <c r="L51" s="26"/>
      <c r="M51" s="26"/>
    </row>
    <row r="52" spans="1:13" x14ac:dyDescent="0.2">
      <c r="A52" s="26"/>
      <c r="B52" s="43"/>
      <c r="C52" s="43"/>
      <c r="D52" s="43"/>
      <c r="E52" s="43"/>
      <c r="F52" s="43"/>
      <c r="G52" s="26"/>
      <c r="H52" s="26"/>
      <c r="I52" s="26"/>
      <c r="J52" s="26"/>
      <c r="K52" s="26"/>
      <c r="L52" s="26"/>
      <c r="M52" s="26"/>
    </row>
    <row r="53" spans="1:13" x14ac:dyDescent="0.2">
      <c r="A53" s="26"/>
      <c r="B53" s="43"/>
      <c r="C53" s="43"/>
      <c r="D53" s="43"/>
      <c r="E53" s="43"/>
      <c r="F53" s="43"/>
      <c r="G53" s="26"/>
      <c r="H53" s="26"/>
      <c r="I53" s="26"/>
      <c r="J53" s="26"/>
      <c r="K53" s="26"/>
      <c r="L53" s="26"/>
      <c r="M53" s="26"/>
    </row>
    <row r="54" spans="1:13" x14ac:dyDescent="0.2">
      <c r="A54" s="26"/>
      <c r="B54" s="43"/>
      <c r="C54" s="43"/>
      <c r="D54" s="43"/>
      <c r="E54" s="43"/>
      <c r="F54" s="43"/>
      <c r="G54" s="26"/>
      <c r="H54" s="26"/>
      <c r="I54" s="26"/>
      <c r="J54" s="26"/>
      <c r="K54" s="26"/>
      <c r="L54" s="26"/>
      <c r="M54" s="26"/>
    </row>
    <row r="55" spans="1:13" x14ac:dyDescent="0.2">
      <c r="A55" s="26"/>
      <c r="B55" s="43"/>
      <c r="C55" s="43"/>
      <c r="D55" s="43"/>
      <c r="E55" s="43"/>
      <c r="F55" s="43"/>
      <c r="G55" s="26"/>
      <c r="H55" s="26"/>
      <c r="I55" s="26"/>
      <c r="J55" s="26"/>
      <c r="K55" s="26"/>
      <c r="L55" s="26"/>
      <c r="M55" s="26"/>
    </row>
    <row r="56" spans="1:13" x14ac:dyDescent="0.2">
      <c r="A56" s="26"/>
      <c r="B56" s="43"/>
      <c r="C56" s="43"/>
      <c r="D56" s="43"/>
      <c r="E56" s="43"/>
      <c r="F56" s="43"/>
      <c r="G56" s="26"/>
      <c r="H56" s="26"/>
      <c r="I56" s="26"/>
      <c r="J56" s="26"/>
      <c r="K56" s="26"/>
      <c r="L56" s="26"/>
      <c r="M56" s="26"/>
    </row>
    <row r="57" spans="1:13" x14ac:dyDescent="0.2">
      <c r="A57" s="26"/>
      <c r="B57" s="43"/>
      <c r="C57" s="43"/>
      <c r="D57" s="43"/>
      <c r="E57" s="43"/>
      <c r="F57" s="43"/>
      <c r="G57" s="26"/>
      <c r="H57" s="26"/>
      <c r="I57" s="26"/>
      <c r="J57" s="26"/>
      <c r="K57" s="26"/>
      <c r="L57" s="26"/>
      <c r="M57" s="26"/>
    </row>
    <row r="58" spans="1:13" x14ac:dyDescent="0.2">
      <c r="A58" s="26"/>
      <c r="B58" s="43"/>
      <c r="C58" s="43"/>
      <c r="D58" s="43"/>
      <c r="E58" s="43"/>
      <c r="F58" s="43"/>
      <c r="G58" s="26"/>
      <c r="H58" s="26"/>
      <c r="I58" s="26"/>
      <c r="J58" s="26"/>
      <c r="K58" s="26"/>
      <c r="L58" s="26"/>
      <c r="M58" s="26"/>
    </row>
    <row r="59" spans="1:13" x14ac:dyDescent="0.2">
      <c r="A59" s="26"/>
      <c r="B59" s="43"/>
      <c r="C59" s="43"/>
      <c r="D59" s="43"/>
      <c r="E59" s="43"/>
      <c r="F59" s="43" t="s">
        <v>47</v>
      </c>
      <c r="G59" s="26"/>
      <c r="H59" s="26"/>
      <c r="I59" s="26"/>
      <c r="J59" s="26"/>
      <c r="K59" s="26"/>
      <c r="L59" s="26"/>
      <c r="M59" s="26"/>
    </row>
    <row r="60" spans="1:13" x14ac:dyDescent="0.2">
      <c r="A60" s="26"/>
      <c r="B60" s="43"/>
      <c r="C60" s="43"/>
      <c r="D60" s="43"/>
      <c r="E60" s="43"/>
      <c r="F60" s="43"/>
      <c r="G60" s="26"/>
      <c r="H60" s="26"/>
      <c r="I60" s="26"/>
      <c r="J60" s="26"/>
      <c r="K60" s="26"/>
      <c r="L60" s="26"/>
      <c r="M60" s="26"/>
    </row>
    <row r="61" spans="1:13" x14ac:dyDescent="0.2">
      <c r="A61" s="26"/>
      <c r="B61" s="43"/>
      <c r="C61" s="43"/>
      <c r="D61" s="43"/>
      <c r="E61" s="43"/>
      <c r="F61" s="43"/>
      <c r="G61" s="26"/>
      <c r="H61" s="26"/>
      <c r="I61" s="26"/>
      <c r="J61" s="26"/>
      <c r="K61" s="26"/>
      <c r="L61" s="26"/>
      <c r="M61" s="26"/>
    </row>
    <row r="62" spans="1:13" x14ac:dyDescent="0.2">
      <c r="A62" s="26"/>
      <c r="B62" s="43"/>
      <c r="C62" s="43"/>
      <c r="D62" s="43"/>
      <c r="E62" s="43"/>
      <c r="F62" s="43"/>
      <c r="G62" s="26"/>
      <c r="H62" s="26"/>
      <c r="I62" s="26"/>
      <c r="J62" s="26"/>
      <c r="K62" s="26"/>
      <c r="L62" s="26"/>
      <c r="M62" s="26"/>
    </row>
    <row r="63" spans="1:13" x14ac:dyDescent="0.2">
      <c r="A63" s="26"/>
      <c r="B63" s="43"/>
      <c r="C63" s="43"/>
      <c r="D63" s="43"/>
      <c r="E63" s="43"/>
      <c r="F63" s="43"/>
      <c r="G63" s="26"/>
      <c r="H63" s="26"/>
      <c r="I63" s="26"/>
      <c r="J63" s="26"/>
      <c r="K63" s="26"/>
      <c r="L63" s="26"/>
      <c r="M63" s="26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9"/>
  <sheetViews>
    <sheetView topLeftCell="A4" zoomScale="90" zoomScaleNormal="90" workbookViewId="0">
      <selection activeCell="AM66" sqref="AM66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65" t="s">
        <v>23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7"/>
    </row>
    <row r="2" spans="1:36" ht="20.100000000000001" customHeight="1" x14ac:dyDescent="0.2">
      <c r="A2" s="168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1"/>
    </row>
    <row r="3" spans="1:36" s="4" customFormat="1" ht="20.100000000000001" customHeight="1" x14ac:dyDescent="0.2">
      <c r="A3" s="169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1">
        <v>30</v>
      </c>
      <c r="AF3" s="163">
        <v>31</v>
      </c>
      <c r="AG3" s="111" t="s">
        <v>37</v>
      </c>
      <c r="AH3" s="60" t="s">
        <v>36</v>
      </c>
    </row>
    <row r="4" spans="1:36" s="5" customFormat="1" ht="20.100000000000001" customHeight="1" x14ac:dyDescent="0.2">
      <c r="A4" s="170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2"/>
      <c r="AF4" s="164"/>
      <c r="AG4" s="111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[1]Julho!$C$5</f>
        <v>25.2</v>
      </c>
      <c r="C5" s="129">
        <f>[1]Julho!$C$6</f>
        <v>22.2</v>
      </c>
      <c r="D5" s="129">
        <f>[1]Julho!$C$7</f>
        <v>24.3</v>
      </c>
      <c r="E5" s="129">
        <f>[1]Julho!$C$8</f>
        <v>31.1</v>
      </c>
      <c r="F5" s="129">
        <f>[1]Julho!$C$9</f>
        <v>33.700000000000003</v>
      </c>
      <c r="G5" s="129">
        <f>[1]Julho!$C$10</f>
        <v>33.5</v>
      </c>
      <c r="H5" s="129">
        <f>[1]Julho!$C$11</f>
        <v>33.700000000000003</v>
      </c>
      <c r="I5" s="129">
        <f>[1]Julho!$C$12</f>
        <v>24.1</v>
      </c>
      <c r="J5" s="129">
        <f>[1]Julho!$C$13</f>
        <v>21.5</v>
      </c>
      <c r="K5" s="129">
        <f>[1]Julho!$C$14</f>
        <v>31</v>
      </c>
      <c r="L5" s="129">
        <f>[1]Julho!$C$15</f>
        <v>32.299999999999997</v>
      </c>
      <c r="M5" s="129">
        <f>[1]Julho!$C$16</f>
        <v>33.299999999999997</v>
      </c>
      <c r="N5" s="129">
        <f>[1]Julho!$C$17</f>
        <v>33.6</v>
      </c>
      <c r="O5" s="129">
        <f>[1]Julho!$C$18</f>
        <v>32.200000000000003</v>
      </c>
      <c r="P5" s="129">
        <f>[1]Julho!$C$19</f>
        <v>33</v>
      </c>
      <c r="Q5" s="129">
        <f>[1]Julho!$C$20</f>
        <v>33.299999999999997</v>
      </c>
      <c r="R5" s="129">
        <f>[1]Julho!$C$21</f>
        <v>33.6</v>
      </c>
      <c r="S5" s="129">
        <f>[1]Julho!$C$22</f>
        <v>32.700000000000003</v>
      </c>
      <c r="T5" s="129">
        <f>[1]Julho!$C$23</f>
        <v>31.9</v>
      </c>
      <c r="U5" s="129">
        <f>[1]Julho!$C$24</f>
        <v>31.6</v>
      </c>
      <c r="V5" s="129">
        <f>[1]Julho!$C$25</f>
        <v>32</v>
      </c>
      <c r="W5" s="129">
        <f>[1]Julho!$C$26</f>
        <v>33.4</v>
      </c>
      <c r="X5" s="129">
        <f>[1]Julho!$C$27</f>
        <v>33.6</v>
      </c>
      <c r="Y5" s="129">
        <f>[1]Julho!$C$28</f>
        <v>33.9</v>
      </c>
      <c r="Z5" s="129">
        <f>[1]Julho!$C$29</f>
        <v>26.8</v>
      </c>
      <c r="AA5" s="129">
        <f>[1]Julho!$C$30</f>
        <v>32.299999999999997</v>
      </c>
      <c r="AB5" s="129">
        <f>[1]Julho!$C$31</f>
        <v>33.5</v>
      </c>
      <c r="AC5" s="129">
        <f>[1]Julho!$C$32</f>
        <v>33.700000000000003</v>
      </c>
      <c r="AD5" s="129">
        <f>[1]Julho!$C$33</f>
        <v>28.7</v>
      </c>
      <c r="AE5" s="129">
        <f>[1]Julho!$C$34</f>
        <v>28.3</v>
      </c>
      <c r="AF5" s="129">
        <f>[1]Julho!$C$35</f>
        <v>30.7</v>
      </c>
      <c r="AG5" s="133">
        <f>MAX(B5:AF5)</f>
        <v>33.9</v>
      </c>
      <c r="AH5" s="94">
        <f>AVERAGE(B5:AF5)</f>
        <v>30.796774193548387</v>
      </c>
    </row>
    <row r="6" spans="1:36" x14ac:dyDescent="0.2">
      <c r="A6" s="58" t="s">
        <v>0</v>
      </c>
      <c r="B6" s="11">
        <f>[2]Julho!$C$5</f>
        <v>18.399999999999999</v>
      </c>
      <c r="C6" s="11">
        <f>[2]Julho!$C$6</f>
        <v>18.8</v>
      </c>
      <c r="D6" s="11">
        <f>[2]Julho!$C$7</f>
        <v>19.5</v>
      </c>
      <c r="E6" s="11">
        <f>[2]Julho!$C$8</f>
        <v>25.4</v>
      </c>
      <c r="F6" s="11">
        <f>[2]Julho!$C$9</f>
        <v>29.3</v>
      </c>
      <c r="G6" s="11">
        <f>[2]Julho!$C$10</f>
        <v>28.3</v>
      </c>
      <c r="H6" s="11">
        <f>[2]Julho!$C$11</f>
        <v>30.7</v>
      </c>
      <c r="I6" s="11">
        <f>[2]Julho!$C$12</f>
        <v>17.600000000000001</v>
      </c>
      <c r="J6" s="11">
        <f>[2]Julho!$C$13</f>
        <v>19.5</v>
      </c>
      <c r="K6" s="11">
        <f>[2]Julho!$C$14</f>
        <v>25</v>
      </c>
      <c r="L6" s="11">
        <f>[2]Julho!$C$15</f>
        <v>28.6</v>
      </c>
      <c r="M6" s="11">
        <f>[2]Julho!$C$16</f>
        <v>30.8</v>
      </c>
      <c r="N6" s="11">
        <f>[2]Julho!$C$17</f>
        <v>31.1</v>
      </c>
      <c r="O6" s="11">
        <f>[2]Julho!$C$18</f>
        <v>27</v>
      </c>
      <c r="P6" s="11">
        <f>[2]Julho!$C$19</f>
        <v>27.3</v>
      </c>
      <c r="Q6" s="11">
        <f>[2]Julho!$C$20</f>
        <v>27.4</v>
      </c>
      <c r="R6" s="11">
        <f>[2]Julho!$C$21</f>
        <v>30.8</v>
      </c>
      <c r="S6" s="11">
        <f>[2]Julho!$C$22</f>
        <v>29.6</v>
      </c>
      <c r="T6" s="11">
        <f>[2]Julho!$C$23</f>
        <v>29.4</v>
      </c>
      <c r="U6" s="11">
        <f>[2]Julho!$C$24</f>
        <v>29.4</v>
      </c>
      <c r="V6" s="11">
        <f>[2]Julho!$C$25</f>
        <v>30.7</v>
      </c>
      <c r="W6" s="11">
        <f>[2]Julho!$C$26</f>
        <v>30.5</v>
      </c>
      <c r="X6" s="11">
        <f>[2]Julho!$C$27</f>
        <v>30.5</v>
      </c>
      <c r="Y6" s="11">
        <f>[2]Julho!$C$28</f>
        <v>31.5</v>
      </c>
      <c r="Z6" s="11">
        <f>[2]Julho!$C$29</f>
        <v>20.6</v>
      </c>
      <c r="AA6" s="11">
        <f>[2]Julho!$C$30</f>
        <v>19.5</v>
      </c>
      <c r="AB6" s="11">
        <f>[2]Julho!$C$31</f>
        <v>28.8</v>
      </c>
      <c r="AC6" s="11">
        <f>[2]Julho!$C$32</f>
        <v>29.3</v>
      </c>
      <c r="AD6" s="11">
        <f>[2]Julho!$C$33</f>
        <v>20.3</v>
      </c>
      <c r="AE6" s="11">
        <f>[2]Julho!$C$34</f>
        <v>24.4</v>
      </c>
      <c r="AF6" s="11">
        <f>[2]Julho!$C$35</f>
        <v>26</v>
      </c>
      <c r="AG6" s="133">
        <f>MAX(B6:AF6)</f>
        <v>31.5</v>
      </c>
      <c r="AH6" s="94">
        <f>AVERAGE(B6:AF6)</f>
        <v>26.322580645161288</v>
      </c>
    </row>
    <row r="7" spans="1:36" x14ac:dyDescent="0.2">
      <c r="A7" s="58" t="s">
        <v>104</v>
      </c>
      <c r="B7" s="11">
        <f>[3]Julho!$C$5</f>
        <v>21.7</v>
      </c>
      <c r="C7" s="11">
        <f>[3]Julho!$C$6</f>
        <v>19.5</v>
      </c>
      <c r="D7" s="11">
        <f>[3]Julho!$C$7</f>
        <v>20.8</v>
      </c>
      <c r="E7" s="11">
        <f>[3]Julho!$C$8</f>
        <v>27.3</v>
      </c>
      <c r="F7" s="11">
        <f>[3]Julho!$C$9</f>
        <v>29.4</v>
      </c>
      <c r="G7" s="11">
        <f>[3]Julho!$C$10</f>
        <v>28</v>
      </c>
      <c r="H7" s="11">
        <f>[3]Julho!$C$11</f>
        <v>32.1</v>
      </c>
      <c r="I7" s="11">
        <f>[3]Julho!$C$12</f>
        <v>25.2</v>
      </c>
      <c r="J7" s="11">
        <f>[3]Julho!$C$13</f>
        <v>20</v>
      </c>
      <c r="K7" s="11">
        <f>[3]Julho!$C$14</f>
        <v>27.8</v>
      </c>
      <c r="L7" s="11">
        <f>[3]Julho!$C$15</f>
        <v>31.4</v>
      </c>
      <c r="M7" s="11">
        <f>[3]Julho!$C$16</f>
        <v>31.9</v>
      </c>
      <c r="N7" s="11">
        <f>[3]Julho!$C$17</f>
        <v>32</v>
      </c>
      <c r="O7" s="11">
        <f>[3]Julho!$C$18</f>
        <v>28.4</v>
      </c>
      <c r="P7" s="11">
        <f>[3]Julho!$C$19</f>
        <v>30.2</v>
      </c>
      <c r="Q7" s="11">
        <f>[3]Julho!$C$20</f>
        <v>28.5</v>
      </c>
      <c r="R7" s="11">
        <f>[3]Julho!$C$21</f>
        <v>32.299999999999997</v>
      </c>
      <c r="S7" s="11">
        <f>[3]Julho!$C$22</f>
        <v>31.3</v>
      </c>
      <c r="T7" s="11">
        <f>[3]Julho!$C$23</f>
        <v>30.5</v>
      </c>
      <c r="U7" s="11">
        <f>[3]Julho!$C$24</f>
        <v>30.7</v>
      </c>
      <c r="V7" s="11">
        <f>[3]Julho!$C$25</f>
        <v>31.1</v>
      </c>
      <c r="W7" s="11">
        <f>[3]Julho!$C$26</f>
        <v>31.6</v>
      </c>
      <c r="X7" s="11">
        <f>[3]Julho!$C$27</f>
        <v>32.200000000000003</v>
      </c>
      <c r="Y7" s="11">
        <f>[3]Julho!$C$28</f>
        <v>32.4</v>
      </c>
      <c r="Z7" s="11">
        <f>[3]Julho!$C$29</f>
        <v>26.2</v>
      </c>
      <c r="AA7" s="11">
        <f>[3]Julho!$C$30</f>
        <v>28.2</v>
      </c>
      <c r="AB7" s="11">
        <f>[3]Julho!$C$31</f>
        <v>31.3</v>
      </c>
      <c r="AC7" s="11">
        <f>[3]Julho!$C$32</f>
        <v>31.7</v>
      </c>
      <c r="AD7" s="11">
        <f>[3]Julho!$C$33</f>
        <v>24.2</v>
      </c>
      <c r="AE7" s="11">
        <f>[3]Julho!$C$34</f>
        <v>26.7</v>
      </c>
      <c r="AF7" s="11">
        <f>[3]Julho!$C$35</f>
        <v>28.4</v>
      </c>
      <c r="AG7" s="139">
        <f>MAX(B7:AF7)</f>
        <v>32.4</v>
      </c>
      <c r="AH7" s="113">
        <f>AVERAGE(B7:AF7)</f>
        <v>28.483870967741943</v>
      </c>
    </row>
    <row r="8" spans="1:36" x14ac:dyDescent="0.2">
      <c r="A8" s="58" t="s">
        <v>1</v>
      </c>
      <c r="B8" s="11" t="str">
        <f>[4]Julho!$C$5</f>
        <v>*</v>
      </c>
      <c r="C8" s="11" t="str">
        <f>[4]Julho!$C$6</f>
        <v>*</v>
      </c>
      <c r="D8" s="11">
        <f>[4]Julho!$C$7</f>
        <v>24.4</v>
      </c>
      <c r="E8" s="11">
        <f>[4]Julho!$C$8</f>
        <v>30.7</v>
      </c>
      <c r="F8" s="11">
        <f>[4]Julho!$C$9</f>
        <v>32.6</v>
      </c>
      <c r="G8" s="11">
        <f>[4]Julho!$C$10</f>
        <v>32.6</v>
      </c>
      <c r="H8" s="11" t="str">
        <f>[4]Julho!$C$11</f>
        <v>*</v>
      </c>
      <c r="I8" s="11" t="str">
        <f>[4]Julho!$C$12</f>
        <v>*</v>
      </c>
      <c r="J8" s="11" t="str">
        <f>[4]Julho!$C$13</f>
        <v>*</v>
      </c>
      <c r="K8" s="11" t="str">
        <f>[4]Julho!$C$14</f>
        <v>*</v>
      </c>
      <c r="L8" s="11" t="str">
        <f>[4]Julho!$C$15</f>
        <v>*</v>
      </c>
      <c r="M8" s="11" t="str">
        <f>[4]Julho!$C$16</f>
        <v>*</v>
      </c>
      <c r="N8" s="11" t="str">
        <f>[4]Julho!$C$17</f>
        <v>*</v>
      </c>
      <c r="O8" s="11" t="str">
        <f>[4]Julho!$C$18</f>
        <v>*</v>
      </c>
      <c r="P8" s="11">
        <f>[4]Julho!$C$19</f>
        <v>33.700000000000003</v>
      </c>
      <c r="Q8" s="11">
        <f>[4]Julho!$C$20</f>
        <v>33.700000000000003</v>
      </c>
      <c r="R8" s="11">
        <f>[4]Julho!$C$21</f>
        <v>34.6</v>
      </c>
      <c r="S8" s="11">
        <f>[4]Julho!$C$22</f>
        <v>34.1</v>
      </c>
      <c r="T8" s="11">
        <f>[4]Julho!$C$23</f>
        <v>33.799999999999997</v>
      </c>
      <c r="U8" s="11" t="str">
        <f>[4]Julho!$C$24</f>
        <v>*</v>
      </c>
      <c r="V8" s="11" t="str">
        <f>[4]Julho!$C$25</f>
        <v>*</v>
      </c>
      <c r="W8" s="11" t="str">
        <f>[4]Julho!$C$26</f>
        <v>*</v>
      </c>
      <c r="X8" s="11" t="str">
        <f>[4]Julho!$C$27</f>
        <v>*</v>
      </c>
      <c r="Y8" s="11" t="str">
        <f>[4]Julho!$C$28</f>
        <v>*</v>
      </c>
      <c r="Z8" s="11" t="str">
        <f>[4]Julho!$C$29</f>
        <v>*</v>
      </c>
      <c r="AA8" s="11" t="str">
        <f>[4]Julho!$C$30</f>
        <v>*</v>
      </c>
      <c r="AB8" s="11" t="str">
        <f>[4]Julho!$C$31</f>
        <v>*</v>
      </c>
      <c r="AC8" s="11" t="str">
        <f>[4]Julho!$C$32</f>
        <v>*</v>
      </c>
      <c r="AD8" s="11" t="str">
        <f>[4]Julho!$C$33</f>
        <v>*</v>
      </c>
      <c r="AE8" s="11" t="str">
        <f>[4]Julho!$C$34</f>
        <v>*</v>
      </c>
      <c r="AF8" s="11" t="str">
        <f>[4]Julho!$C$35</f>
        <v>*</v>
      </c>
      <c r="AG8" s="133">
        <f>MAX(B8:AF8)</f>
        <v>34.6</v>
      </c>
      <c r="AH8" s="94">
        <f>AVERAGE(B8:AF8)</f>
        <v>32.24444444444444</v>
      </c>
    </row>
    <row r="9" spans="1:36" x14ac:dyDescent="0.2">
      <c r="A9" s="58" t="s">
        <v>167</v>
      </c>
      <c r="B9" s="11">
        <f>[5]Julho!$C$5</f>
        <v>15.2</v>
      </c>
      <c r="C9" s="11">
        <f>[5]Julho!$C$6</f>
        <v>16.7</v>
      </c>
      <c r="D9" s="11">
        <f>[5]Julho!$C$7</f>
        <v>18.5</v>
      </c>
      <c r="E9" s="11">
        <f>[5]Julho!$C$8</f>
        <v>24.8</v>
      </c>
      <c r="F9" s="11">
        <f>[5]Julho!$C$9</f>
        <v>29</v>
      </c>
      <c r="G9" s="11">
        <f>[5]Julho!$C$10</f>
        <v>28</v>
      </c>
      <c r="H9" s="11">
        <f>[5]Julho!$C$11</f>
        <v>29.5</v>
      </c>
      <c r="I9" s="11">
        <f>[5]Julho!$C$12</f>
        <v>15.6</v>
      </c>
      <c r="J9" s="11">
        <f>[5]Julho!$C$13</f>
        <v>18.100000000000001</v>
      </c>
      <c r="K9" s="11">
        <f>[5]Julho!$C$14</f>
        <v>24.7</v>
      </c>
      <c r="L9" s="11">
        <f>[5]Julho!$C$15</f>
        <v>28.8</v>
      </c>
      <c r="M9" s="11">
        <f>[5]Julho!$C$16</f>
        <v>28.3</v>
      </c>
      <c r="N9" s="11">
        <f>[5]Julho!$C$17</f>
        <v>28.7</v>
      </c>
      <c r="O9" s="11">
        <f>[5]Julho!$C$18</f>
        <v>25.4</v>
      </c>
      <c r="P9" s="11">
        <f>[5]Julho!$C$19</f>
        <v>27.2</v>
      </c>
      <c r="Q9" s="11">
        <f>[5]Julho!$C$20</f>
        <v>27.7</v>
      </c>
      <c r="R9" s="11">
        <f>[5]Julho!$C$21</f>
        <v>30.3</v>
      </c>
      <c r="S9" s="11">
        <f>[5]Julho!$C$22</f>
        <v>29.1</v>
      </c>
      <c r="T9" s="11">
        <f>[5]Julho!$C$23</f>
        <v>28.4</v>
      </c>
      <c r="U9" s="11">
        <f>[5]Julho!$C$24</f>
        <v>29.1</v>
      </c>
      <c r="V9" s="11">
        <f>[5]Julho!$C$25</f>
        <v>29.3</v>
      </c>
      <c r="W9" s="11">
        <f>[5]Julho!$C$26</f>
        <v>29.3</v>
      </c>
      <c r="X9" s="11">
        <f>[5]Julho!$C$27</f>
        <v>30.1</v>
      </c>
      <c r="Y9" s="11">
        <f>[5]Julho!$C$28</f>
        <v>30.7</v>
      </c>
      <c r="Z9" s="11">
        <f>[5]Julho!$C$29</f>
        <v>16.899999999999999</v>
      </c>
      <c r="AA9" s="11">
        <f>[5]Julho!$C$30</f>
        <v>20.3</v>
      </c>
      <c r="AB9" s="11">
        <f>[5]Julho!$C$31</f>
        <v>28.7</v>
      </c>
      <c r="AC9" s="11">
        <f>[5]Julho!$C$32</f>
        <v>26.6</v>
      </c>
      <c r="AD9" s="11">
        <f>[5]Julho!$C$33</f>
        <v>17.100000000000001</v>
      </c>
      <c r="AE9" s="11">
        <f>[5]Julho!$C$34</f>
        <v>23.3</v>
      </c>
      <c r="AF9" s="11">
        <f>[5]Julho!$C$35</f>
        <v>26.7</v>
      </c>
      <c r="AG9" s="139">
        <f>MAX(B9:AF9)</f>
        <v>30.7</v>
      </c>
      <c r="AH9" s="113">
        <f>AVERAGE(B9:AF9)</f>
        <v>25.229032258064517</v>
      </c>
    </row>
    <row r="10" spans="1:36" x14ac:dyDescent="0.2">
      <c r="A10" s="58" t="s">
        <v>111</v>
      </c>
      <c r="B10" s="11" t="str">
        <f>[6]Julho!$C$5</f>
        <v>*</v>
      </c>
      <c r="C10" s="11" t="str">
        <f>[6]Julho!$C$6</f>
        <v>*</v>
      </c>
      <c r="D10" s="11" t="str">
        <f>[6]Julho!$C$7</f>
        <v>*</v>
      </c>
      <c r="E10" s="11" t="str">
        <f>[6]Julho!$C$8</f>
        <v>*</v>
      </c>
      <c r="F10" s="11" t="str">
        <f>[6]Julho!$C$9</f>
        <v>*</v>
      </c>
      <c r="G10" s="11" t="str">
        <f>[6]Julho!$C$10</f>
        <v>*</v>
      </c>
      <c r="H10" s="11" t="str">
        <f>[6]Julho!$C$11</f>
        <v>*</v>
      </c>
      <c r="I10" s="11" t="str">
        <f>[6]Julho!$C$12</f>
        <v>*</v>
      </c>
      <c r="J10" s="11" t="str">
        <f>[6]Julho!$C$13</f>
        <v>*</v>
      </c>
      <c r="K10" s="11" t="str">
        <f>[6]Julho!$C$14</f>
        <v>*</v>
      </c>
      <c r="L10" s="11" t="str">
        <f>[6]Julho!$C$15</f>
        <v>*</v>
      </c>
      <c r="M10" s="11" t="str">
        <f>[6]Julho!$C$16</f>
        <v>*</v>
      </c>
      <c r="N10" s="11" t="str">
        <f>[6]Julho!$C$17</f>
        <v>*</v>
      </c>
      <c r="O10" s="11" t="str">
        <f>[6]Julho!$C$18</f>
        <v>*</v>
      </c>
      <c r="P10" s="11" t="str">
        <f>[6]Julho!$C$19</f>
        <v>*</v>
      </c>
      <c r="Q10" s="11" t="str">
        <f>[6]Julho!$C$20</f>
        <v>*</v>
      </c>
      <c r="R10" s="11" t="str">
        <f>[6]Julho!$C$21</f>
        <v>*</v>
      </c>
      <c r="S10" s="11" t="str">
        <f>[6]Julho!$C$22</f>
        <v>*</v>
      </c>
      <c r="T10" s="11" t="str">
        <f>[6]Julho!$C$23</f>
        <v>*</v>
      </c>
      <c r="U10" s="11" t="str">
        <f>[6]Julho!$C$24</f>
        <v>*</v>
      </c>
      <c r="V10" s="11" t="str">
        <f>[6]Julho!$C$25</f>
        <v>*</v>
      </c>
      <c r="W10" s="11" t="str">
        <f>[6]Julho!$C$26</f>
        <v>*</v>
      </c>
      <c r="X10" s="11" t="str">
        <f>[6]Julho!$C$27</f>
        <v>*</v>
      </c>
      <c r="Y10" s="11" t="str">
        <f>[6]Julho!$C$28</f>
        <v>*</v>
      </c>
      <c r="Z10" s="11" t="str">
        <f>[6]Julho!$C$29</f>
        <v>*</v>
      </c>
      <c r="AA10" s="11" t="str">
        <f>[6]Julho!$C$30</f>
        <v>*</v>
      </c>
      <c r="AB10" s="11" t="str">
        <f>[6]Julho!$C$31</f>
        <v>*</v>
      </c>
      <c r="AC10" s="11" t="str">
        <f>[6]Julho!$C$32</f>
        <v>*</v>
      </c>
      <c r="AD10" s="11" t="str">
        <f>[6]Julho!$C$33</f>
        <v>*</v>
      </c>
      <c r="AE10" s="11" t="str">
        <f>[6]Julho!$C$34</f>
        <v>*</v>
      </c>
      <c r="AF10" s="11" t="str">
        <f>[6]Julho!$C$35</f>
        <v>*</v>
      </c>
      <c r="AG10" s="133" t="s">
        <v>226</v>
      </c>
      <c r="AH10" s="94" t="s">
        <v>226</v>
      </c>
    </row>
    <row r="11" spans="1:36" x14ac:dyDescent="0.2">
      <c r="A11" s="58" t="s">
        <v>64</v>
      </c>
      <c r="B11" s="11">
        <f>[7]Julho!$C$5</f>
        <v>25.8</v>
      </c>
      <c r="C11" s="11">
        <f>[7]Julho!$C$6</f>
        <v>21.5</v>
      </c>
      <c r="D11" s="11">
        <f>[7]Julho!$C$7</f>
        <v>21.7</v>
      </c>
      <c r="E11" s="11" t="str">
        <f>[7]Julho!$C$8</f>
        <v>*</v>
      </c>
      <c r="F11" s="11" t="str">
        <f>[7]Julho!$C$9</f>
        <v>*</v>
      </c>
      <c r="G11" s="11" t="str">
        <f>[7]Julho!$C$10</f>
        <v>*</v>
      </c>
      <c r="H11" s="11" t="str">
        <f>[7]Julho!$C$11</f>
        <v>*</v>
      </c>
      <c r="I11" s="11" t="str">
        <f>[7]Julho!$C$12</f>
        <v>*</v>
      </c>
      <c r="J11" s="11" t="str">
        <f>[7]Julho!$C$13</f>
        <v>*</v>
      </c>
      <c r="K11" s="11" t="str">
        <f>[7]Julho!$C$14</f>
        <v>*</v>
      </c>
      <c r="L11" s="11" t="str">
        <f>[7]Julho!$C$15</f>
        <v>*</v>
      </c>
      <c r="M11" s="11" t="str">
        <f>[7]Julho!$C$16</f>
        <v>*</v>
      </c>
      <c r="N11" s="11" t="str">
        <f>[7]Julho!$C$17</f>
        <v>*</v>
      </c>
      <c r="O11" s="11" t="str">
        <f>[7]Julho!$C$18</f>
        <v>*</v>
      </c>
      <c r="P11" s="11" t="str">
        <f>[7]Julho!$C$19</f>
        <v>*</v>
      </c>
      <c r="Q11" s="11" t="str">
        <f>[7]Julho!$C$20</f>
        <v>*</v>
      </c>
      <c r="R11" s="11" t="str">
        <f>[7]Julho!$C$21</f>
        <v>*</v>
      </c>
      <c r="S11" s="11" t="str">
        <f>[7]Julho!$C$22</f>
        <v>*</v>
      </c>
      <c r="T11" s="11" t="str">
        <f>[7]Julho!$C$23</f>
        <v>*</v>
      </c>
      <c r="U11" s="11" t="str">
        <f>[7]Julho!$C$24</f>
        <v>*</v>
      </c>
      <c r="V11" s="11" t="str">
        <f>[7]Julho!$C$25</f>
        <v>*</v>
      </c>
      <c r="W11" s="11" t="str">
        <f>[7]Julho!$C$26</f>
        <v>*</v>
      </c>
      <c r="X11" s="11" t="str">
        <f>[7]Julho!$C$27</f>
        <v>*</v>
      </c>
      <c r="Y11" s="11" t="str">
        <f>[7]Julho!$C$28</f>
        <v>*</v>
      </c>
      <c r="Z11" s="11" t="str">
        <f>[7]Julho!$C$29</f>
        <v>*</v>
      </c>
      <c r="AA11" s="11" t="str">
        <f>[7]Julho!$C$30</f>
        <v>*</v>
      </c>
      <c r="AB11" s="11" t="str">
        <f>[7]Julho!$C$31</f>
        <v>*</v>
      </c>
      <c r="AC11" s="11" t="str">
        <f>[7]Julho!$C$32</f>
        <v>*</v>
      </c>
      <c r="AD11" s="11" t="str">
        <f>[7]Julho!$C$33</f>
        <v>*</v>
      </c>
      <c r="AE11" s="11" t="str">
        <f>[7]Julho!$C$34</f>
        <v>*</v>
      </c>
      <c r="AF11" s="11" t="str">
        <f>[7]Julho!$C$35</f>
        <v>*</v>
      </c>
      <c r="AG11" s="133">
        <f>MAX(B11:AF11)</f>
        <v>25.8</v>
      </c>
      <c r="AH11" s="94">
        <f>AVERAGE(B11:AF11)</f>
        <v>23</v>
      </c>
    </row>
    <row r="12" spans="1:36" x14ac:dyDescent="0.2">
      <c r="A12" s="58" t="s">
        <v>41</v>
      </c>
      <c r="B12" s="11" t="str">
        <f>[8]Julho!$C$5</f>
        <v>*</v>
      </c>
      <c r="C12" s="11" t="str">
        <f>[8]Julho!$C$6</f>
        <v>*</v>
      </c>
      <c r="D12" s="11" t="str">
        <f>[8]Julho!$C$7</f>
        <v>*</v>
      </c>
      <c r="E12" s="11" t="str">
        <f>[8]Julho!$C$8</f>
        <v>*</v>
      </c>
      <c r="F12" s="11" t="str">
        <f>[8]Julho!$C$9</f>
        <v>*</v>
      </c>
      <c r="G12" s="11" t="str">
        <f>[8]Julho!$C$10</f>
        <v>*</v>
      </c>
      <c r="H12" s="11" t="str">
        <f>[8]Julho!$C$11</f>
        <v>*</v>
      </c>
      <c r="I12" s="11" t="str">
        <f>[8]Julho!$C$12</f>
        <v>*</v>
      </c>
      <c r="J12" s="11" t="str">
        <f>[8]Julho!$C$13</f>
        <v>*</v>
      </c>
      <c r="K12" s="11" t="str">
        <f>[8]Julho!$C$14</f>
        <v>*</v>
      </c>
      <c r="L12" s="11" t="str">
        <f>[8]Julho!$C$15</f>
        <v>*</v>
      </c>
      <c r="M12" s="11" t="str">
        <f>[8]Julho!$C$16</f>
        <v>*</v>
      </c>
      <c r="N12" s="11" t="str">
        <f>[8]Julho!$C$17</f>
        <v>*</v>
      </c>
      <c r="O12" s="11" t="str">
        <f>[8]Julho!$C$18</f>
        <v>*</v>
      </c>
      <c r="P12" s="11" t="str">
        <f>[8]Julho!$C$19</f>
        <v>*</v>
      </c>
      <c r="Q12" s="11" t="str">
        <f>[8]Julho!$C$20</f>
        <v>*</v>
      </c>
      <c r="R12" s="11" t="str">
        <f>[8]Julho!$C$21</f>
        <v>*</v>
      </c>
      <c r="S12" s="11" t="str">
        <f>[8]Julho!$C$22</f>
        <v>*</v>
      </c>
      <c r="T12" s="11" t="str">
        <f>[8]Julho!$C$23</f>
        <v>*</v>
      </c>
      <c r="U12" s="11" t="str">
        <f>[8]Julho!$C$24</f>
        <v>*</v>
      </c>
      <c r="V12" s="11" t="str">
        <f>[8]Julho!$C$25</f>
        <v>*</v>
      </c>
      <c r="W12" s="11" t="str">
        <f>[8]Julho!$C$26</f>
        <v>*</v>
      </c>
      <c r="X12" s="11" t="str">
        <f>[8]Julho!$C$27</f>
        <v>*</v>
      </c>
      <c r="Y12" s="11" t="str">
        <f>[8]Julho!$C$28</f>
        <v>*</v>
      </c>
      <c r="Z12" s="11" t="str">
        <f>[8]Julho!$C$29</f>
        <v>*</v>
      </c>
      <c r="AA12" s="11" t="str">
        <f>[8]Julho!$C$30</f>
        <v>*</v>
      </c>
      <c r="AB12" s="11" t="str">
        <f>[8]Julho!$C$31</f>
        <v>*</v>
      </c>
      <c r="AC12" s="11" t="str">
        <f>[8]Julho!$C$32</f>
        <v>*</v>
      </c>
      <c r="AD12" s="11" t="str">
        <f>[8]Julho!$C$33</f>
        <v>*</v>
      </c>
      <c r="AE12" s="11" t="str">
        <f>[8]Julho!$C$34</f>
        <v>*</v>
      </c>
      <c r="AF12" s="11" t="str">
        <f>[8]Julho!$C$35</f>
        <v>*</v>
      </c>
      <c r="AG12" s="133" t="s">
        <v>226</v>
      </c>
      <c r="AH12" s="94" t="s">
        <v>226</v>
      </c>
    </row>
    <row r="13" spans="1:36" x14ac:dyDescent="0.2">
      <c r="A13" s="58" t="s">
        <v>114</v>
      </c>
      <c r="B13" s="11" t="str">
        <f>[9]Julho!$C$5</f>
        <v>*</v>
      </c>
      <c r="C13" s="11" t="str">
        <f>[9]Julho!$C$6</f>
        <v>*</v>
      </c>
      <c r="D13" s="11" t="str">
        <f>[9]Julho!$C$7</f>
        <v>*</v>
      </c>
      <c r="E13" s="11" t="str">
        <f>[9]Julho!$C$8</f>
        <v>*</v>
      </c>
      <c r="F13" s="11" t="str">
        <f>[9]Julho!$C$9</f>
        <v>*</v>
      </c>
      <c r="G13" s="11" t="str">
        <f>[9]Julho!$C$10</f>
        <v>*</v>
      </c>
      <c r="H13" s="11" t="str">
        <f>[9]Julho!$C$11</f>
        <v>*</v>
      </c>
      <c r="I13" s="11" t="str">
        <f>[9]Julho!$C$12</f>
        <v>*</v>
      </c>
      <c r="J13" s="11" t="str">
        <f>[9]Julho!$C$13</f>
        <v>*</v>
      </c>
      <c r="K13" s="11" t="str">
        <f>[9]Julho!$C$14</f>
        <v>*</v>
      </c>
      <c r="L13" s="11" t="str">
        <f>[9]Julho!$C$15</f>
        <v>*</v>
      </c>
      <c r="M13" s="11" t="str">
        <f>[9]Julho!$C$16</f>
        <v>*</v>
      </c>
      <c r="N13" s="11" t="str">
        <f>[9]Julho!$C$17</f>
        <v>*</v>
      </c>
      <c r="O13" s="11" t="str">
        <f>[9]Julho!$C$18</f>
        <v>*</v>
      </c>
      <c r="P13" s="11" t="str">
        <f>[9]Julho!$C$19</f>
        <v>*</v>
      </c>
      <c r="Q13" s="11" t="str">
        <f>[9]Julho!$C$20</f>
        <v>*</v>
      </c>
      <c r="R13" s="11" t="str">
        <f>[9]Julho!$C$21</f>
        <v>*</v>
      </c>
      <c r="S13" s="11" t="str">
        <f>[9]Julho!$C$22</f>
        <v>*</v>
      </c>
      <c r="T13" s="11" t="str">
        <f>[9]Julho!$C$23</f>
        <v>*</v>
      </c>
      <c r="U13" s="11" t="str">
        <f>[9]Julho!$C$24</f>
        <v>*</v>
      </c>
      <c r="V13" s="11" t="str">
        <f>[9]Julho!$C$25</f>
        <v>*</v>
      </c>
      <c r="W13" s="11" t="str">
        <f>[9]Julho!$C$26</f>
        <v>*</v>
      </c>
      <c r="X13" s="11" t="str">
        <f>[9]Julho!$C$27</f>
        <v>*</v>
      </c>
      <c r="Y13" s="11" t="str">
        <f>[9]Julho!$C$28</f>
        <v>*</v>
      </c>
      <c r="Z13" s="11" t="str">
        <f>[9]Julho!$C$29</f>
        <v>*</v>
      </c>
      <c r="AA13" s="11" t="str">
        <f>[9]Julho!$C$30</f>
        <v>*</v>
      </c>
      <c r="AB13" s="11" t="str">
        <f>[9]Julho!$C$31</f>
        <v>*</v>
      </c>
      <c r="AC13" s="11" t="str">
        <f>[9]Julho!$C$32</f>
        <v>*</v>
      </c>
      <c r="AD13" s="11" t="str">
        <f>[9]Julho!$C$33</f>
        <v>*</v>
      </c>
      <c r="AE13" s="11" t="str">
        <f>[9]Julho!$C$34</f>
        <v>*</v>
      </c>
      <c r="AF13" s="11" t="str">
        <f>[9]Julho!$C$35</f>
        <v>*</v>
      </c>
      <c r="AG13" s="133" t="s">
        <v>226</v>
      </c>
      <c r="AH13" s="94" t="s">
        <v>226</v>
      </c>
    </row>
    <row r="14" spans="1:36" x14ac:dyDescent="0.2">
      <c r="A14" s="58" t="s">
        <v>118</v>
      </c>
      <c r="B14" s="11" t="str">
        <f>[10]Julho!$C$5</f>
        <v>*</v>
      </c>
      <c r="C14" s="11" t="str">
        <f>[10]Julho!$C$6</f>
        <v>*</v>
      </c>
      <c r="D14" s="11" t="str">
        <f>[10]Julho!$C$7</f>
        <v>*</v>
      </c>
      <c r="E14" s="11" t="str">
        <f>[10]Julho!$C$8</f>
        <v>*</v>
      </c>
      <c r="F14" s="11" t="str">
        <f>[10]Julho!$C$9</f>
        <v>*</v>
      </c>
      <c r="G14" s="11" t="str">
        <f>[10]Julho!$C$10</f>
        <v>*</v>
      </c>
      <c r="H14" s="11" t="str">
        <f>[10]Julho!$C$11</f>
        <v>*</v>
      </c>
      <c r="I14" s="11" t="str">
        <f>[10]Julho!$C$12</f>
        <v>*</v>
      </c>
      <c r="J14" s="11" t="str">
        <f>[10]Julho!$C$13</f>
        <v>*</v>
      </c>
      <c r="K14" s="11" t="str">
        <f>[10]Julho!$C$14</f>
        <v>*</v>
      </c>
      <c r="L14" s="11" t="str">
        <f>[10]Julho!$C$15</f>
        <v>*</v>
      </c>
      <c r="M14" s="11" t="str">
        <f>[10]Julho!$C$16</f>
        <v>*</v>
      </c>
      <c r="N14" s="11" t="str">
        <f>[10]Julho!$C$17</f>
        <v>*</v>
      </c>
      <c r="O14" s="11" t="str">
        <f>[10]Julho!$C$18</f>
        <v>*</v>
      </c>
      <c r="P14" s="11" t="str">
        <f>[10]Julho!$C$19</f>
        <v>*</v>
      </c>
      <c r="Q14" s="11" t="str">
        <f>[10]Julho!$C$20</f>
        <v>*</v>
      </c>
      <c r="R14" s="11" t="str">
        <f>[10]Julho!$C$21</f>
        <v>*</v>
      </c>
      <c r="S14" s="11" t="str">
        <f>[10]Julho!$C$22</f>
        <v>*</v>
      </c>
      <c r="T14" s="11" t="str">
        <f>[10]Julho!$C$23</f>
        <v>*</v>
      </c>
      <c r="U14" s="11" t="str">
        <f>[10]Julho!$C$24</f>
        <v>*</v>
      </c>
      <c r="V14" s="11" t="str">
        <f>[10]Julho!$C$25</f>
        <v>*</v>
      </c>
      <c r="W14" s="11" t="str">
        <f>[10]Julho!$C$26</f>
        <v>*</v>
      </c>
      <c r="X14" s="11" t="str">
        <f>[10]Julho!$C$27</f>
        <v>*</v>
      </c>
      <c r="Y14" s="11" t="str">
        <f>[10]Julho!$C$28</f>
        <v>*</v>
      </c>
      <c r="Z14" s="11" t="str">
        <f>[10]Julho!$C$29</f>
        <v>*</v>
      </c>
      <c r="AA14" s="11" t="str">
        <f>[10]Julho!$C$30</f>
        <v>*</v>
      </c>
      <c r="AB14" s="11" t="str">
        <f>[10]Julho!$C$31</f>
        <v>*</v>
      </c>
      <c r="AC14" s="11" t="str">
        <f>[10]Julho!$C$32</f>
        <v>*</v>
      </c>
      <c r="AD14" s="11" t="str">
        <f>[10]Julho!$C$33</f>
        <v>*</v>
      </c>
      <c r="AE14" s="11" t="str">
        <f>[10]Julho!$C$34</f>
        <v>*</v>
      </c>
      <c r="AF14" s="11" t="str">
        <f>[10]Julho!$C$35</f>
        <v>*</v>
      </c>
      <c r="AG14" s="133" t="s">
        <v>226</v>
      </c>
      <c r="AH14" s="94" t="s">
        <v>226</v>
      </c>
    </row>
    <row r="15" spans="1:36" x14ac:dyDescent="0.2">
      <c r="A15" s="58" t="s">
        <v>121</v>
      </c>
      <c r="B15" s="11">
        <f>[11]Julho!$C$5</f>
        <v>18.100000000000001</v>
      </c>
      <c r="C15" s="11">
        <f>[11]Julho!$C$6</f>
        <v>17.7</v>
      </c>
      <c r="D15" s="11">
        <f>[11]Julho!$C$7</f>
        <v>20.6</v>
      </c>
      <c r="E15" s="11">
        <f>[11]Julho!$C$8</f>
        <v>22.8</v>
      </c>
      <c r="F15" s="11">
        <f>[11]Julho!$C$9</f>
        <v>29.8</v>
      </c>
      <c r="G15" s="11">
        <f>[11]Julho!$C$10</f>
        <v>29.1</v>
      </c>
      <c r="H15" s="11">
        <f>[11]Julho!$C$11</f>
        <v>31</v>
      </c>
      <c r="I15" s="11">
        <f>[11]Julho!$C$12</f>
        <v>25</v>
      </c>
      <c r="J15" s="11">
        <f>[11]Julho!$C$13</f>
        <v>18.399999999999999</v>
      </c>
      <c r="K15" s="11">
        <f>[11]Julho!$C$14</f>
        <v>25.3</v>
      </c>
      <c r="L15" s="11">
        <f>[11]Julho!$C$15</f>
        <v>29.4</v>
      </c>
      <c r="M15" s="11">
        <f>[11]Julho!$C$16</f>
        <v>31.1</v>
      </c>
      <c r="N15" s="11">
        <f>[11]Julho!$C$17</f>
        <v>30.8</v>
      </c>
      <c r="O15" s="11">
        <f>[11]Julho!$C$18</f>
        <v>27.2</v>
      </c>
      <c r="P15" s="11">
        <f>[11]Julho!$C$19</f>
        <v>20.2</v>
      </c>
      <c r="Q15" s="11">
        <f>[11]Julho!$C$20</f>
        <v>27.9</v>
      </c>
      <c r="R15" s="11">
        <f>[11]Julho!$C$21</f>
        <v>31.7</v>
      </c>
      <c r="S15" s="11">
        <f>[11]Julho!$C$22</f>
        <v>30.3</v>
      </c>
      <c r="T15" s="11">
        <f>[11]Julho!$C$23</f>
        <v>29.8</v>
      </c>
      <c r="U15" s="11">
        <f>[11]Julho!$C$24</f>
        <v>30</v>
      </c>
      <c r="V15" s="11">
        <f>[11]Julho!$C$25</f>
        <v>30.1</v>
      </c>
      <c r="W15" s="11">
        <f>[11]Julho!$C$26</f>
        <v>30.5</v>
      </c>
      <c r="X15" s="11">
        <f>[11]Julho!$C$27</f>
        <v>30.9</v>
      </c>
      <c r="Y15" s="11">
        <f>[11]Julho!$C$28</f>
        <v>31.8</v>
      </c>
      <c r="Z15" s="11">
        <f>[11]Julho!$C$29</f>
        <v>25</v>
      </c>
      <c r="AA15" s="11">
        <f>[11]Julho!$C$30</f>
        <v>16.600000000000001</v>
      </c>
      <c r="AB15" s="11" t="str">
        <f>[11]Julho!$C$31</f>
        <v>*</v>
      </c>
      <c r="AC15" s="11" t="str">
        <f>[11]Julho!$C$32</f>
        <v>*</v>
      </c>
      <c r="AD15" s="11" t="str">
        <f>[11]Julho!$C$33</f>
        <v>*</v>
      </c>
      <c r="AE15" s="11" t="str">
        <f>[11]Julho!$C$34</f>
        <v>*</v>
      </c>
      <c r="AF15" s="11" t="str">
        <f>[11]Julho!$C$35</f>
        <v>*</v>
      </c>
      <c r="AG15" s="133">
        <f>MAX(B15:AF15)</f>
        <v>31.8</v>
      </c>
      <c r="AH15" s="94">
        <f>AVERAGE(B15:AF15)</f>
        <v>26.580769230769231</v>
      </c>
    </row>
    <row r="16" spans="1:36" x14ac:dyDescent="0.2">
      <c r="A16" s="58" t="s">
        <v>168</v>
      </c>
      <c r="B16" s="11" t="str">
        <f>[12]Julho!$C$5</f>
        <v>*</v>
      </c>
      <c r="C16" s="11" t="str">
        <f>[12]Julho!$C$6</f>
        <v>*</v>
      </c>
      <c r="D16" s="11" t="str">
        <f>[12]Julho!$C$7</f>
        <v>*</v>
      </c>
      <c r="E16" s="11" t="str">
        <f>[12]Julho!$C$8</f>
        <v>*</v>
      </c>
      <c r="F16" s="11" t="str">
        <f>[12]Julho!$C$9</f>
        <v>*</v>
      </c>
      <c r="G16" s="11" t="str">
        <f>[12]Julho!$C$10</f>
        <v>*</v>
      </c>
      <c r="H16" s="11" t="str">
        <f>[12]Julho!$C$11</f>
        <v>*</v>
      </c>
      <c r="I16" s="11" t="str">
        <f>[12]Julho!$C$12</f>
        <v>*</v>
      </c>
      <c r="J16" s="11" t="str">
        <f>[12]Julho!$C$13</f>
        <v>*</v>
      </c>
      <c r="K16" s="11" t="str">
        <f>[12]Julho!$C$14</f>
        <v>*</v>
      </c>
      <c r="L16" s="11" t="str">
        <f>[12]Julho!$C$15</f>
        <v>*</v>
      </c>
      <c r="M16" s="11" t="str">
        <f>[12]Julho!$C$16</f>
        <v>*</v>
      </c>
      <c r="N16" s="11" t="str">
        <f>[12]Julho!$C$17</f>
        <v>*</v>
      </c>
      <c r="O16" s="11" t="str">
        <f>[12]Julho!$C$18</f>
        <v>*</v>
      </c>
      <c r="P16" s="11" t="str">
        <f>[12]Julho!$C$19</f>
        <v>*</v>
      </c>
      <c r="Q16" s="11" t="str">
        <f>[12]Julho!$C$20</f>
        <v>*</v>
      </c>
      <c r="R16" s="11" t="str">
        <f>[12]Julho!$C$21</f>
        <v>*</v>
      </c>
      <c r="S16" s="11" t="str">
        <f>[12]Julho!$C$22</f>
        <v>*</v>
      </c>
      <c r="T16" s="11" t="str">
        <f>[12]Julho!$C$23</f>
        <v>*</v>
      </c>
      <c r="U16" s="11" t="str">
        <f>[12]Julho!$C$24</f>
        <v>*</v>
      </c>
      <c r="V16" s="11" t="str">
        <f>[12]Julho!$C$25</f>
        <v>*</v>
      </c>
      <c r="W16" s="11" t="str">
        <f>[12]Julho!$C$26</f>
        <v>*</v>
      </c>
      <c r="X16" s="11" t="str">
        <f>[12]Julho!$C$27</f>
        <v>*</v>
      </c>
      <c r="Y16" s="11" t="str">
        <f>[12]Julho!$C$28</f>
        <v>*</v>
      </c>
      <c r="Z16" s="11" t="str">
        <f>[12]Julho!$C$29</f>
        <v>*</v>
      </c>
      <c r="AA16" s="11" t="str">
        <f>[12]Julho!$C$30</f>
        <v>*</v>
      </c>
      <c r="AB16" s="11" t="str">
        <f>[12]Julho!$C$31</f>
        <v>*</v>
      </c>
      <c r="AC16" s="11" t="str">
        <f>[12]Julho!$C$32</f>
        <v>*</v>
      </c>
      <c r="AD16" s="11" t="str">
        <f>[12]Julho!$C$33</f>
        <v>*</v>
      </c>
      <c r="AE16" s="11" t="str">
        <f>[12]Julho!$C$34</f>
        <v>*</v>
      </c>
      <c r="AF16" s="11" t="str">
        <f>[12]Julho!$C$35</f>
        <v>*</v>
      </c>
      <c r="AG16" s="133" t="s">
        <v>226</v>
      </c>
      <c r="AH16" s="94" t="s">
        <v>226</v>
      </c>
      <c r="AJ16" s="12" t="s">
        <v>47</v>
      </c>
    </row>
    <row r="17" spans="1:39" x14ac:dyDescent="0.2">
      <c r="A17" s="58" t="s">
        <v>2</v>
      </c>
      <c r="B17" s="11">
        <f>[13]Julho!$C$5</f>
        <v>24.1</v>
      </c>
      <c r="C17" s="11">
        <f>[13]Julho!$C$6</f>
        <v>21</v>
      </c>
      <c r="D17" s="11">
        <f>[13]Julho!$C$7</f>
        <v>24.2</v>
      </c>
      <c r="E17" s="11">
        <f>[13]Julho!$C$8</f>
        <v>28</v>
      </c>
      <c r="F17" s="11">
        <f>[13]Julho!$C$9</f>
        <v>30.6</v>
      </c>
      <c r="G17" s="11">
        <f>[13]Julho!$C$10</f>
        <v>29.2</v>
      </c>
      <c r="H17" s="11">
        <f>[13]Julho!$C$11</f>
        <v>30.4</v>
      </c>
      <c r="I17" s="11">
        <f>[13]Julho!$C$12</f>
        <v>23.7</v>
      </c>
      <c r="J17" s="11">
        <f>[13]Julho!$C$13</f>
        <v>22.8</v>
      </c>
      <c r="K17" s="11">
        <f>[13]Julho!$C$14</f>
        <v>29.1</v>
      </c>
      <c r="L17" s="11">
        <f>[13]Julho!$C$15</f>
        <v>29.1</v>
      </c>
      <c r="M17" s="11">
        <f>[13]Julho!$C$16</f>
        <v>30.2</v>
      </c>
      <c r="N17" s="11">
        <f>[13]Julho!$C$17</f>
        <v>30.5</v>
      </c>
      <c r="O17" s="11">
        <f>[13]Julho!$C$18</f>
        <v>28.7</v>
      </c>
      <c r="P17" s="11">
        <f>[13]Julho!$C$19</f>
        <v>31</v>
      </c>
      <c r="Q17" s="11">
        <f>[13]Julho!$C$20</f>
        <v>31.1</v>
      </c>
      <c r="R17" s="11">
        <f>[13]Julho!$C$21</f>
        <v>31.5</v>
      </c>
      <c r="S17" s="11">
        <f>[13]Julho!$C$22</f>
        <v>31</v>
      </c>
      <c r="T17" s="11">
        <f>[13]Julho!$C$23</f>
        <v>30.2</v>
      </c>
      <c r="U17" s="11">
        <f>[13]Julho!$C$24</f>
        <v>29.9</v>
      </c>
      <c r="V17" s="11">
        <f>[13]Julho!$C$25</f>
        <v>29.6</v>
      </c>
      <c r="W17" s="11">
        <f>[13]Julho!$C$26</f>
        <v>30.3</v>
      </c>
      <c r="X17" s="11">
        <f>[13]Julho!$C$27</f>
        <v>31.1</v>
      </c>
      <c r="Y17" s="11">
        <f>[13]Julho!$C$28</f>
        <v>31.5</v>
      </c>
      <c r="Z17" s="11">
        <f>[13]Julho!$C$29</f>
        <v>23.5</v>
      </c>
      <c r="AA17" s="11">
        <f>[13]Julho!$C$30</f>
        <v>30.4</v>
      </c>
      <c r="AB17" s="11">
        <f>[13]Julho!$C$31</f>
        <v>30.7</v>
      </c>
      <c r="AC17" s="11">
        <f>[13]Julho!$C$32</f>
        <v>30.7</v>
      </c>
      <c r="AD17" s="11">
        <f>[13]Julho!$C$33</f>
        <v>25.1</v>
      </c>
      <c r="AE17" s="11">
        <f>[13]Julho!$C$34</f>
        <v>27.9</v>
      </c>
      <c r="AF17" s="11">
        <f>[13]Julho!$C$35</f>
        <v>28.9</v>
      </c>
      <c r="AG17" s="133">
        <f t="shared" ref="AG17:AG25" si="1">MAX(B17:AF17)</f>
        <v>31.5</v>
      </c>
      <c r="AH17" s="94">
        <f t="shared" ref="AH17:AH25" si="2">AVERAGE(B17:AF17)</f>
        <v>28.580645161290327</v>
      </c>
      <c r="AJ17" s="12" t="s">
        <v>47</v>
      </c>
    </row>
    <row r="18" spans="1:39" x14ac:dyDescent="0.2">
      <c r="A18" s="58" t="s">
        <v>3</v>
      </c>
      <c r="B18" s="11">
        <f>[14]Julho!$C$5</f>
        <v>24.1</v>
      </c>
      <c r="C18" s="11">
        <f>[14]Julho!$C$6</f>
        <v>24.6</v>
      </c>
      <c r="D18" s="11">
        <f>[14]Julho!$C$7</f>
        <v>26</v>
      </c>
      <c r="E18" s="11">
        <f>[14]Julho!$C$8</f>
        <v>31.5</v>
      </c>
      <c r="F18" s="11">
        <f>[14]Julho!$C$9</f>
        <v>33</v>
      </c>
      <c r="G18" s="11">
        <f>[14]Julho!$C$10</f>
        <v>33.299999999999997</v>
      </c>
      <c r="H18" s="11">
        <f>[14]Julho!$C$11</f>
        <v>32.5</v>
      </c>
      <c r="I18" s="11">
        <f>[14]Julho!$C$12</f>
        <v>32.9</v>
      </c>
      <c r="J18" s="11">
        <f>[14]Julho!$C$13</f>
        <v>23.2</v>
      </c>
      <c r="K18" s="11">
        <f>[14]Julho!$C$14</f>
        <v>31.2</v>
      </c>
      <c r="L18" s="11">
        <f>[14]Julho!$C$15</f>
        <v>32.700000000000003</v>
      </c>
      <c r="M18" s="11">
        <f>[14]Julho!$C$16</f>
        <v>34.299999999999997</v>
      </c>
      <c r="N18" s="11">
        <f>[14]Julho!$C$17</f>
        <v>34.1</v>
      </c>
      <c r="O18" s="11">
        <f>[14]Julho!$C$18</f>
        <v>33.700000000000003</v>
      </c>
      <c r="P18" s="11">
        <f>[14]Julho!$C$19</f>
        <v>33.1</v>
      </c>
      <c r="Q18" s="11">
        <f>[14]Julho!$C$20</f>
        <v>32.5</v>
      </c>
      <c r="R18" s="11">
        <f>[14]Julho!$C$21</f>
        <v>31.9</v>
      </c>
      <c r="S18" s="11">
        <f>[14]Julho!$C$22</f>
        <v>31.5</v>
      </c>
      <c r="T18" s="11">
        <f>[14]Julho!$C$23</f>
        <v>29.7</v>
      </c>
      <c r="U18" s="11">
        <f>[14]Julho!$C$24</f>
        <v>30.8</v>
      </c>
      <c r="V18" s="11">
        <f>[14]Julho!$C$25</f>
        <v>31.2</v>
      </c>
      <c r="W18" s="11">
        <f>[14]Julho!$C$26</f>
        <v>31.7</v>
      </c>
      <c r="X18" s="11">
        <f>[14]Julho!$C$27</f>
        <v>31.9</v>
      </c>
      <c r="Y18" s="11">
        <f>[14]Julho!$C$28</f>
        <v>31.7</v>
      </c>
      <c r="Z18" s="11">
        <f>[14]Julho!$C$29</f>
        <v>32.4</v>
      </c>
      <c r="AA18" s="11">
        <f>[14]Julho!$C$30</f>
        <v>30.7</v>
      </c>
      <c r="AB18" s="11">
        <f>[14]Julho!$C$31</f>
        <v>32.200000000000003</v>
      </c>
      <c r="AC18" s="11">
        <f>[14]Julho!$C$32</f>
        <v>33.700000000000003</v>
      </c>
      <c r="AD18" s="11">
        <f>[14]Julho!$C$33</f>
        <v>32.799999999999997</v>
      </c>
      <c r="AE18" s="11">
        <f>[14]Julho!$C$34</f>
        <v>31</v>
      </c>
      <c r="AF18" s="11">
        <f>[14]Julho!$C$35</f>
        <v>31.5</v>
      </c>
      <c r="AG18" s="133">
        <f t="shared" si="1"/>
        <v>34.299999999999997</v>
      </c>
      <c r="AH18" s="94">
        <f t="shared" si="2"/>
        <v>31.206451612903233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[15]Julho!$C$5</f>
        <v>*</v>
      </c>
      <c r="C19" s="11" t="str">
        <f>[15]Julho!$C$6</f>
        <v>*</v>
      </c>
      <c r="D19" s="11" t="str">
        <f>[15]Julho!$C$7</f>
        <v>*</v>
      </c>
      <c r="E19" s="11" t="str">
        <f>[15]Julho!$C$8</f>
        <v>*</v>
      </c>
      <c r="F19" s="11" t="str">
        <f>[15]Julho!$C$9</f>
        <v>*</v>
      </c>
      <c r="G19" s="11" t="str">
        <f>[15]Julho!$C$10</f>
        <v>*</v>
      </c>
      <c r="H19" s="11" t="str">
        <f>[15]Julho!$C$11</f>
        <v>*</v>
      </c>
      <c r="I19" s="11" t="str">
        <f>[15]Julho!$C$12</f>
        <v>*</v>
      </c>
      <c r="J19" s="11" t="str">
        <f>[15]Julho!$C$13</f>
        <v>*</v>
      </c>
      <c r="K19" s="11" t="str">
        <f>[15]Julho!$C$14</f>
        <v>*</v>
      </c>
      <c r="L19" s="11" t="str">
        <f>[15]Julho!$C$15</f>
        <v>*</v>
      </c>
      <c r="M19" s="11" t="str">
        <f>[15]Julho!$C$16</f>
        <v>*</v>
      </c>
      <c r="N19" s="11" t="str">
        <f>[15]Julho!$C$17</f>
        <v>*</v>
      </c>
      <c r="O19" s="11" t="str">
        <f>[15]Julho!$C$18</f>
        <v>*</v>
      </c>
      <c r="P19" s="11" t="str">
        <f>[15]Julho!$C$19</f>
        <v>*</v>
      </c>
      <c r="Q19" s="11" t="str">
        <f>[15]Julho!$C$20</f>
        <v>*</v>
      </c>
      <c r="R19" s="11" t="str">
        <f>[15]Julho!$C$21</f>
        <v>*</v>
      </c>
      <c r="S19" s="11" t="str">
        <f>[15]Julho!$C$22</f>
        <v>*</v>
      </c>
      <c r="T19" s="11" t="str">
        <f>[15]Julho!$C$23</f>
        <v>*</v>
      </c>
      <c r="U19" s="11" t="str">
        <f>[15]Julho!$C$24</f>
        <v>*</v>
      </c>
      <c r="V19" s="11" t="str">
        <f>[15]Julho!$C$25</f>
        <v>*</v>
      </c>
      <c r="W19" s="11" t="str">
        <f>[15]Julho!$C$26</f>
        <v>*</v>
      </c>
      <c r="X19" s="11" t="str">
        <f>[15]Julho!$C$27</f>
        <v>*</v>
      </c>
      <c r="Y19" s="11" t="str">
        <f>[15]Julho!$C$28</f>
        <v>*</v>
      </c>
      <c r="Z19" s="11" t="str">
        <f>[15]Julho!$C$29</f>
        <v>*</v>
      </c>
      <c r="AA19" s="11" t="str">
        <f>[15]Julho!$C$30</f>
        <v>*</v>
      </c>
      <c r="AB19" s="11" t="str">
        <f>[15]Julho!$C$31</f>
        <v>*</v>
      </c>
      <c r="AC19" s="11" t="str">
        <f>[15]Julho!$C$32</f>
        <v>*</v>
      </c>
      <c r="AD19" s="11" t="str">
        <f>[15]Julho!$C$33</f>
        <v>*</v>
      </c>
      <c r="AE19" s="11" t="str">
        <f>[15]Julho!$C$34</f>
        <v>*</v>
      </c>
      <c r="AF19" s="11" t="str">
        <f>[15]Julho!$C$35</f>
        <v>*</v>
      </c>
      <c r="AG19" s="133" t="s">
        <v>226</v>
      </c>
      <c r="AH19" s="94" t="s">
        <v>226</v>
      </c>
    </row>
    <row r="20" spans="1:39" x14ac:dyDescent="0.2">
      <c r="A20" s="58" t="s">
        <v>5</v>
      </c>
      <c r="B20" s="11">
        <f>[16]Julho!$C$5</f>
        <v>28.8</v>
      </c>
      <c r="C20" s="11">
        <f>[16]Julho!$C$6</f>
        <v>25</v>
      </c>
      <c r="D20" s="11">
        <f>[16]Julho!$C$7</f>
        <v>25.8</v>
      </c>
      <c r="E20" s="11">
        <f>[16]Julho!$C$8</f>
        <v>32.6</v>
      </c>
      <c r="F20" s="11">
        <f>[16]Julho!$C$9</f>
        <v>34.4</v>
      </c>
      <c r="G20" s="11">
        <f>[16]Julho!$C$10</f>
        <v>31.1</v>
      </c>
      <c r="H20" s="11">
        <f>[16]Julho!$C$11</f>
        <v>31.5</v>
      </c>
      <c r="I20" s="11">
        <f>[16]Julho!$C$12</f>
        <v>27.6</v>
      </c>
      <c r="J20" s="11">
        <f>[16]Julho!$C$13</f>
        <v>22.1</v>
      </c>
      <c r="K20" s="11">
        <f>[16]Julho!$C$14</f>
        <v>31.4</v>
      </c>
      <c r="L20" s="11">
        <f>[16]Julho!$C$15</f>
        <v>33</v>
      </c>
      <c r="M20" s="11">
        <f>[16]Julho!$C$16</f>
        <v>34.700000000000003</v>
      </c>
      <c r="N20" s="11">
        <f>[16]Julho!$C$17</f>
        <v>35.1</v>
      </c>
      <c r="O20" s="11">
        <f>[16]Julho!$C$18</f>
        <v>31.1</v>
      </c>
      <c r="P20" s="11">
        <f>[16]Julho!$C$19</f>
        <v>33.1</v>
      </c>
      <c r="Q20" s="11">
        <f>[16]Julho!$C$20</f>
        <v>34.799999999999997</v>
      </c>
      <c r="R20" s="11">
        <f>[16]Julho!$C$21</f>
        <v>34.200000000000003</v>
      </c>
      <c r="S20" s="11">
        <f>[16]Julho!$C$22</f>
        <v>35.1</v>
      </c>
      <c r="T20" s="11">
        <f>[16]Julho!$C$23</f>
        <v>34.799999999999997</v>
      </c>
      <c r="U20" s="11">
        <f>[16]Julho!$C$24</f>
        <v>34.4</v>
      </c>
      <c r="V20" s="11">
        <f>[16]Julho!$C$25</f>
        <v>33.799999999999997</v>
      </c>
      <c r="W20" s="11">
        <f>[16]Julho!$C$26</f>
        <v>34.200000000000003</v>
      </c>
      <c r="X20" s="11">
        <f>[16]Julho!$C$27</f>
        <v>35.299999999999997</v>
      </c>
      <c r="Y20" s="11">
        <f>[16]Julho!$C$28</f>
        <v>31.4</v>
      </c>
      <c r="Z20" s="11">
        <f>[16]Julho!$C$29</f>
        <v>27.9</v>
      </c>
      <c r="AA20" s="11">
        <f>[16]Julho!$C$30</f>
        <v>28.7</v>
      </c>
      <c r="AB20" s="11">
        <f>[16]Julho!$C$31</f>
        <v>33.299999999999997</v>
      </c>
      <c r="AC20" s="11">
        <f>[16]Julho!$C$32</f>
        <v>32.5</v>
      </c>
      <c r="AD20" s="11">
        <f>[16]Julho!$C$33</f>
        <v>26.8</v>
      </c>
      <c r="AE20" s="11">
        <f>[16]Julho!$C$34</f>
        <v>27.4</v>
      </c>
      <c r="AF20" s="11">
        <f>[16]Julho!$C$35</f>
        <v>31.3</v>
      </c>
      <c r="AG20" s="133">
        <f t="shared" si="1"/>
        <v>35.299999999999997</v>
      </c>
      <c r="AH20" s="94">
        <f t="shared" si="2"/>
        <v>31.393548387096768</v>
      </c>
      <c r="AI20" s="12" t="s">
        <v>47</v>
      </c>
      <c r="AJ20" t="s">
        <v>47</v>
      </c>
      <c r="AL20" t="s">
        <v>47</v>
      </c>
    </row>
    <row r="21" spans="1:39" x14ac:dyDescent="0.2">
      <c r="A21" s="58" t="s">
        <v>43</v>
      </c>
      <c r="B21" s="11">
        <f>[17]Julho!$C$5</f>
        <v>24</v>
      </c>
      <c r="C21" s="11">
        <f>[17]Julho!$C$6</f>
        <v>25.4</v>
      </c>
      <c r="D21" s="11">
        <f>[17]Julho!$C$7</f>
        <v>27.3</v>
      </c>
      <c r="E21" s="11">
        <f>[17]Julho!$C$8</f>
        <v>30.8</v>
      </c>
      <c r="F21" s="11">
        <f>[17]Julho!$C$9</f>
        <v>32.4</v>
      </c>
      <c r="G21" s="11">
        <f>[17]Julho!$C$10</f>
        <v>32.5</v>
      </c>
      <c r="H21" s="11">
        <f>[17]Julho!$C$11</f>
        <v>31.7</v>
      </c>
      <c r="I21" s="11">
        <f>[17]Julho!$C$12</f>
        <v>28.8</v>
      </c>
      <c r="J21" s="11">
        <f>[17]Julho!$C$13</f>
        <v>22.4</v>
      </c>
      <c r="K21" s="11">
        <f>[17]Julho!$C$14</f>
        <v>30.6</v>
      </c>
      <c r="L21" s="11">
        <f>[17]Julho!$C$15</f>
        <v>30.8</v>
      </c>
      <c r="M21" s="11">
        <f>[17]Julho!$C$16</f>
        <v>31.6</v>
      </c>
      <c r="N21" s="11">
        <f>[17]Julho!$C$17</f>
        <v>32.6</v>
      </c>
      <c r="O21" s="11">
        <f>[17]Julho!$C$18</f>
        <v>32</v>
      </c>
      <c r="P21" s="11">
        <f>[17]Julho!$C$19</f>
        <v>32</v>
      </c>
      <c r="Q21" s="11">
        <f>[17]Julho!$C$20</f>
        <v>31.3</v>
      </c>
      <c r="R21" s="11">
        <f>[17]Julho!$C$21</f>
        <v>30.5</v>
      </c>
      <c r="S21" s="11">
        <f>[17]Julho!$C$22</f>
        <v>30.1</v>
      </c>
      <c r="T21" s="11">
        <f>[17]Julho!$C$23</f>
        <v>29.2</v>
      </c>
      <c r="U21" s="11">
        <f>[17]Julho!$C$24</f>
        <v>29.5</v>
      </c>
      <c r="V21" s="11">
        <f>[17]Julho!$C$25</f>
        <v>30.8</v>
      </c>
      <c r="W21" s="11">
        <f>[17]Julho!$C$26</f>
        <v>31.1</v>
      </c>
      <c r="X21" s="11">
        <f>[17]Julho!$C$27</f>
        <v>31.3</v>
      </c>
      <c r="Y21" s="11">
        <f>[17]Julho!$C$28</f>
        <v>30.9</v>
      </c>
      <c r="Z21" s="11">
        <f>[17]Julho!$C$29</f>
        <v>30.3</v>
      </c>
      <c r="AA21" s="11">
        <f>[17]Julho!$C$30</f>
        <v>30</v>
      </c>
      <c r="AB21" s="11">
        <f>[17]Julho!$C$31</f>
        <v>31.4</v>
      </c>
      <c r="AC21" s="11">
        <f>[17]Julho!$C$32</f>
        <v>31.8</v>
      </c>
      <c r="AD21" s="11">
        <f>[17]Julho!$C$33</f>
        <v>31.8</v>
      </c>
      <c r="AE21" s="11">
        <f>[17]Julho!$C$34</f>
        <v>30.6</v>
      </c>
      <c r="AF21" s="11">
        <f>[17]Julho!$C$35</f>
        <v>30.9</v>
      </c>
      <c r="AG21" s="133">
        <f>MAX(B21:AF21)</f>
        <v>32.6</v>
      </c>
      <c r="AH21" s="94">
        <f>AVERAGE(B21:AF21)</f>
        <v>30.206451612903223</v>
      </c>
      <c r="AJ21" t="s">
        <v>229</v>
      </c>
      <c r="AL21" t="s">
        <v>47</v>
      </c>
    </row>
    <row r="22" spans="1:39" x14ac:dyDescent="0.2">
      <c r="A22" s="58" t="s">
        <v>6</v>
      </c>
      <c r="B22" s="11">
        <f>[18]Julho!$C$5</f>
        <v>25.7</v>
      </c>
      <c r="C22" s="11">
        <f>[18]Julho!$C$6</f>
        <v>26.3</v>
      </c>
      <c r="D22" s="11">
        <f>[18]Julho!$C$7</f>
        <v>27.1</v>
      </c>
      <c r="E22" s="11">
        <f>[18]Julho!$C$8</f>
        <v>32.799999999999997</v>
      </c>
      <c r="F22" s="11">
        <f>[18]Julho!$C$9</f>
        <v>35.5</v>
      </c>
      <c r="G22" s="11">
        <f>[18]Julho!$C$10</f>
        <v>34.299999999999997</v>
      </c>
      <c r="H22" s="11">
        <f>[18]Julho!$C$11</f>
        <v>34.4</v>
      </c>
      <c r="I22" s="11">
        <f>[18]Julho!$C$12</f>
        <v>26.4</v>
      </c>
      <c r="J22" s="11">
        <f>[18]Julho!$C$13</f>
        <v>25.5</v>
      </c>
      <c r="K22" s="11">
        <f>[18]Julho!$C$14</f>
        <v>33.200000000000003</v>
      </c>
      <c r="L22" s="11">
        <f>[18]Julho!$C$15</f>
        <v>33</v>
      </c>
      <c r="M22" s="11">
        <f>[18]Julho!$C$16</f>
        <v>33.1</v>
      </c>
      <c r="N22" s="11">
        <f>[18]Julho!$C$17</f>
        <v>35</v>
      </c>
      <c r="O22" s="11">
        <f>[18]Julho!$C$18</f>
        <v>34.1</v>
      </c>
      <c r="P22" s="11">
        <f>[18]Julho!$C$19</f>
        <v>35.1</v>
      </c>
      <c r="Q22" s="11">
        <f>[18]Julho!$C$20</f>
        <v>34.700000000000003</v>
      </c>
      <c r="R22" s="11">
        <f>[18]Julho!$C$21</f>
        <v>34.4</v>
      </c>
      <c r="S22" s="11">
        <f>[18]Julho!$C$22</f>
        <v>34.5</v>
      </c>
      <c r="T22" s="11">
        <f>[18]Julho!$C$23</f>
        <v>33.799999999999997</v>
      </c>
      <c r="U22" s="11">
        <f>[18]Julho!$C$24</f>
        <v>33.6</v>
      </c>
      <c r="V22" s="11">
        <f>[18]Julho!$C$25</f>
        <v>33.5</v>
      </c>
      <c r="W22" s="11">
        <f>[18]Julho!$C$26</f>
        <v>33.200000000000003</v>
      </c>
      <c r="X22" s="11">
        <f>[18]Julho!$C$27</f>
        <v>34.299999999999997</v>
      </c>
      <c r="Y22" s="11">
        <f>[18]Julho!$C$28</f>
        <v>34.700000000000003</v>
      </c>
      <c r="Z22" s="11">
        <f>[18]Julho!$C$29</f>
        <v>30</v>
      </c>
      <c r="AA22" s="11">
        <f>[18]Julho!$C$30</f>
        <v>33</v>
      </c>
      <c r="AB22" s="11">
        <f>[18]Julho!$C$31</f>
        <v>34.5</v>
      </c>
      <c r="AC22" s="11">
        <f>[18]Julho!$C$32</f>
        <v>33.799999999999997</v>
      </c>
      <c r="AD22" s="11">
        <f>[18]Julho!$C$33</f>
        <v>30.4</v>
      </c>
      <c r="AE22" s="11">
        <f>[18]Julho!$C$34</f>
        <v>31.8</v>
      </c>
      <c r="AF22" s="11">
        <f>[18]Julho!$C$35</f>
        <v>33.6</v>
      </c>
      <c r="AG22" s="133">
        <f t="shared" si="1"/>
        <v>35.5</v>
      </c>
      <c r="AH22" s="94">
        <f t="shared" si="2"/>
        <v>32.429032258064517</v>
      </c>
      <c r="AJ22" t="s">
        <v>47</v>
      </c>
    </row>
    <row r="23" spans="1:39" x14ac:dyDescent="0.2">
      <c r="A23" s="58" t="s">
        <v>7</v>
      </c>
      <c r="B23" s="11" t="str">
        <f>[19]Julho!$C$5</f>
        <v>*</v>
      </c>
      <c r="C23" s="11" t="str">
        <f>[19]Julho!$C$6</f>
        <v>*</v>
      </c>
      <c r="D23" s="11" t="str">
        <f>[19]Julho!$C$7</f>
        <v>*</v>
      </c>
      <c r="E23" s="11" t="str">
        <f>[19]Julho!$C$8</f>
        <v>*</v>
      </c>
      <c r="F23" s="11" t="str">
        <f>[19]Julho!$C$9</f>
        <v>*</v>
      </c>
      <c r="G23" s="11" t="str">
        <f>[19]Julho!$C$10</f>
        <v>*</v>
      </c>
      <c r="H23" s="11" t="str">
        <f>[19]Julho!$C$11</f>
        <v>*</v>
      </c>
      <c r="I23" s="11" t="str">
        <f>[19]Julho!$C$12</f>
        <v>*</v>
      </c>
      <c r="J23" s="11" t="str">
        <f>[19]Julho!$C$13</f>
        <v>*</v>
      </c>
      <c r="K23" s="11" t="str">
        <f>[19]Julho!$C$14</f>
        <v>*</v>
      </c>
      <c r="L23" s="11" t="str">
        <f>[19]Julho!$C$15</f>
        <v>*</v>
      </c>
      <c r="M23" s="11" t="str">
        <f>[19]Julho!$C$16</f>
        <v>*</v>
      </c>
      <c r="N23" s="11" t="str">
        <f>[19]Julho!$C$17</f>
        <v>*</v>
      </c>
      <c r="O23" s="11" t="str">
        <f>[19]Julho!$C$18</f>
        <v>*</v>
      </c>
      <c r="P23" s="11" t="str">
        <f>[19]Julho!$C$19</f>
        <v>*</v>
      </c>
      <c r="Q23" s="11" t="str">
        <f>[19]Julho!$C$20</f>
        <v>*</v>
      </c>
      <c r="R23" s="11" t="str">
        <f>[19]Julho!$C$21</f>
        <v>*</v>
      </c>
      <c r="S23" s="11" t="str">
        <f>[19]Julho!$C$22</f>
        <v>*</v>
      </c>
      <c r="T23" s="11">
        <f>[19]Julho!$C$23</f>
        <v>29.8</v>
      </c>
      <c r="U23" s="11" t="str">
        <f>[19]Julho!$C$24</f>
        <v>*</v>
      </c>
      <c r="V23" s="11" t="str">
        <f>[19]Julho!$C$25</f>
        <v>*</v>
      </c>
      <c r="W23" s="11" t="str">
        <f>[19]Julho!$C$26</f>
        <v>*</v>
      </c>
      <c r="X23" s="11" t="str">
        <f>[19]Julho!$C$27</f>
        <v>*</v>
      </c>
      <c r="Y23" s="11" t="str">
        <f>[19]Julho!$C$28</f>
        <v>*</v>
      </c>
      <c r="Z23" s="11" t="str">
        <f>[19]Julho!$C$29</f>
        <v>*</v>
      </c>
      <c r="AA23" s="11" t="str">
        <f>[19]Julho!$C$30</f>
        <v>*</v>
      </c>
      <c r="AB23" s="11" t="str">
        <f>[19]Julho!$C$31</f>
        <v>*</v>
      </c>
      <c r="AC23" s="11" t="str">
        <f>[19]Julho!$C$32</f>
        <v>*</v>
      </c>
      <c r="AD23" s="11" t="str">
        <f>[19]Julho!$C$33</f>
        <v>*</v>
      </c>
      <c r="AE23" s="11" t="str">
        <f>[19]Julho!$C$34</f>
        <v>*</v>
      </c>
      <c r="AF23" s="11" t="str">
        <f>[19]Julho!$C$35</f>
        <v>*</v>
      </c>
      <c r="AG23" s="133">
        <f t="shared" ref="AG23" si="3">MAX(B23:AF23)</f>
        <v>29.8</v>
      </c>
      <c r="AH23" s="94">
        <f t="shared" ref="AH23" si="4">AVERAGE(B23:AF23)</f>
        <v>29.8</v>
      </c>
      <c r="AJ23" t="s">
        <v>47</v>
      </c>
      <c r="AL23" t="s">
        <v>47</v>
      </c>
    </row>
    <row r="24" spans="1:39" x14ac:dyDescent="0.2">
      <c r="A24" s="58" t="s">
        <v>169</v>
      </c>
      <c r="B24" s="11" t="str">
        <f>[20]Julho!$C$5</f>
        <v>*</v>
      </c>
      <c r="C24" s="11" t="str">
        <f>[20]Julho!$C$6</f>
        <v>*</v>
      </c>
      <c r="D24" s="11" t="str">
        <f>[20]Julho!$C$7</f>
        <v>*</v>
      </c>
      <c r="E24" s="11" t="str">
        <f>[20]Julho!$C$8</f>
        <v>*</v>
      </c>
      <c r="F24" s="11" t="str">
        <f>[20]Julho!$C$9</f>
        <v>*</v>
      </c>
      <c r="G24" s="11" t="str">
        <f>[20]Julho!$C$10</f>
        <v>*</v>
      </c>
      <c r="H24" s="11" t="str">
        <f>[20]Julho!$C$11</f>
        <v>*</v>
      </c>
      <c r="I24" s="11" t="str">
        <f>[20]Julho!$C$12</f>
        <v>*</v>
      </c>
      <c r="J24" s="11" t="str">
        <f>[20]Julho!$C$13</f>
        <v>*</v>
      </c>
      <c r="K24" s="11" t="str">
        <f>[20]Julho!$C$14</f>
        <v>*</v>
      </c>
      <c r="L24" s="11" t="str">
        <f>[20]Julho!$C$15</f>
        <v>*</v>
      </c>
      <c r="M24" s="11" t="str">
        <f>[20]Julho!$C$16</f>
        <v>*</v>
      </c>
      <c r="N24" s="11" t="str">
        <f>[20]Julho!$C$17</f>
        <v>*</v>
      </c>
      <c r="O24" s="11" t="str">
        <f>[20]Julho!$C$18</f>
        <v>*</v>
      </c>
      <c r="P24" s="11" t="str">
        <f>[20]Julho!$C$19</f>
        <v>*</v>
      </c>
      <c r="Q24" s="11" t="str">
        <f>[20]Julho!$C$20</f>
        <v>*</v>
      </c>
      <c r="R24" s="11" t="str">
        <f>[20]Julho!$C$21</f>
        <v>*</v>
      </c>
      <c r="S24" s="11" t="str">
        <f>[20]Julho!$C$22</f>
        <v>*</v>
      </c>
      <c r="T24" s="11" t="str">
        <f>[20]Julho!$C$23</f>
        <v>*</v>
      </c>
      <c r="U24" s="11" t="str">
        <f>[20]Julho!$C$24</f>
        <v>*</v>
      </c>
      <c r="V24" s="11" t="str">
        <f>[20]Julho!$C$25</f>
        <v>*</v>
      </c>
      <c r="W24" s="11" t="str">
        <f>[20]Julho!$C$26</f>
        <v>*</v>
      </c>
      <c r="X24" s="11" t="str">
        <f>[20]Julho!$C$27</f>
        <v>*</v>
      </c>
      <c r="Y24" s="11" t="str">
        <f>[20]Julho!$C$28</f>
        <v>*</v>
      </c>
      <c r="Z24" s="11" t="str">
        <f>[20]Julho!$C$29</f>
        <v>*</v>
      </c>
      <c r="AA24" s="11" t="str">
        <f>[20]Julho!$C$30</f>
        <v>*</v>
      </c>
      <c r="AB24" s="11" t="str">
        <f>[20]Julho!$C$31</f>
        <v>*</v>
      </c>
      <c r="AC24" s="11" t="str">
        <f>[20]Julho!$C$32</f>
        <v>*</v>
      </c>
      <c r="AD24" s="11" t="str">
        <f>[20]Julho!$C$33</f>
        <v>*</v>
      </c>
      <c r="AE24" s="11" t="str">
        <f>[20]Julho!$C$34</f>
        <v>*</v>
      </c>
      <c r="AF24" s="11" t="str">
        <f>[20]Julho!$C$35</f>
        <v>*</v>
      </c>
      <c r="AG24" s="133" t="s">
        <v>226</v>
      </c>
      <c r="AH24" s="94" t="s">
        <v>226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8" t="s">
        <v>170</v>
      </c>
      <c r="B25" s="11">
        <f>[21]Julho!$C$5</f>
        <v>17.8</v>
      </c>
      <c r="C25" s="11">
        <f>[21]Julho!$C$6</f>
        <v>18.100000000000001</v>
      </c>
      <c r="D25" s="11">
        <f>[21]Julho!$C$7</f>
        <v>20</v>
      </c>
      <c r="E25" s="11">
        <f>[21]Julho!$C$8</f>
        <v>26.4</v>
      </c>
      <c r="F25" s="11">
        <f>[21]Julho!$C$9</f>
        <v>28.5</v>
      </c>
      <c r="G25" s="11">
        <f>[21]Julho!$C$10</f>
        <v>28.6</v>
      </c>
      <c r="H25" s="11">
        <f>[21]Julho!$C$11</f>
        <v>30.6</v>
      </c>
      <c r="I25" s="11">
        <f>[21]Julho!$C$12</f>
        <v>18.8</v>
      </c>
      <c r="J25" s="11">
        <f>[21]Julho!$C$13</f>
        <v>19.100000000000001</v>
      </c>
      <c r="K25" s="11">
        <f>[21]Julho!$C$14</f>
        <v>25.9</v>
      </c>
      <c r="L25" s="11">
        <f>[21]Julho!$C$15</f>
        <v>30.1</v>
      </c>
      <c r="M25" s="11">
        <f>[21]Julho!$C$16</f>
        <v>30.9</v>
      </c>
      <c r="N25" s="11">
        <f>[21]Julho!$C$17</f>
        <v>31.3</v>
      </c>
      <c r="O25" s="11">
        <f>[21]Julho!$C$18</f>
        <v>25.3</v>
      </c>
      <c r="P25" s="11">
        <f>[21]Julho!$C$19</f>
        <v>28.1</v>
      </c>
      <c r="Q25" s="11">
        <f>[21]Julho!$C$20</f>
        <v>26.3</v>
      </c>
      <c r="R25" s="11">
        <f>[21]Julho!$C$21</f>
        <v>31.6</v>
      </c>
      <c r="S25" s="11">
        <f>[21]Julho!$C$22</f>
        <v>30.6</v>
      </c>
      <c r="T25" s="11">
        <f>[21]Julho!$C$23</f>
        <v>30.2</v>
      </c>
      <c r="U25" s="11">
        <f>[21]Julho!$C$24</f>
        <v>30.2</v>
      </c>
      <c r="V25" s="11">
        <f>[21]Julho!$C$25</f>
        <v>30.7</v>
      </c>
      <c r="W25" s="11">
        <f>[21]Julho!$C$26</f>
        <v>31.2</v>
      </c>
      <c r="X25" s="11">
        <f>[21]Julho!$C$27</f>
        <v>31.2</v>
      </c>
      <c r="Y25" s="11">
        <f>[21]Julho!$C$28</f>
        <v>31.5</v>
      </c>
      <c r="Z25" s="11">
        <f>[21]Julho!$C$29</f>
        <v>23.1</v>
      </c>
      <c r="AA25" s="11">
        <f>[21]Julho!$C$30</f>
        <v>20.9</v>
      </c>
      <c r="AB25" s="11">
        <f>[21]Julho!$C$31</f>
        <v>29.3</v>
      </c>
      <c r="AC25" s="11">
        <f>[21]Julho!$C$32</f>
        <v>27.2</v>
      </c>
      <c r="AD25" s="11">
        <f>[21]Julho!$C$33</f>
        <v>18.7</v>
      </c>
      <c r="AE25" s="11">
        <f>[21]Julho!$C$34</f>
        <v>23.4</v>
      </c>
      <c r="AF25" s="11">
        <f>[21]Julho!$C$35</f>
        <v>26.4</v>
      </c>
      <c r="AG25" s="133">
        <f t="shared" si="1"/>
        <v>31.6</v>
      </c>
      <c r="AH25" s="94">
        <f t="shared" si="2"/>
        <v>26.516129032258071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8" t="s">
        <v>171</v>
      </c>
      <c r="B26" s="11">
        <f>[22]Julho!$C$5</f>
        <v>21.5</v>
      </c>
      <c r="C26" s="11">
        <f>[22]Julho!$C$6</f>
        <v>20</v>
      </c>
      <c r="D26" s="11">
        <f>[22]Julho!$C$7</f>
        <v>20.7</v>
      </c>
      <c r="E26" s="11">
        <f>[22]Julho!$C$8</f>
        <v>27.5</v>
      </c>
      <c r="F26" s="11">
        <f>[22]Julho!$C$9</f>
        <v>29.7</v>
      </c>
      <c r="G26" s="11">
        <f>[22]Julho!$C$10</f>
        <v>29</v>
      </c>
      <c r="H26" s="11">
        <f>[22]Julho!$C$11</f>
        <v>32.4</v>
      </c>
      <c r="I26" s="11">
        <f>[22]Julho!$C$12</f>
        <v>24.1</v>
      </c>
      <c r="J26" s="11">
        <f>[22]Julho!$C$13</f>
        <v>16.899999999999999</v>
      </c>
      <c r="K26" s="11">
        <f>[22]Julho!$C$14</f>
        <v>27.2</v>
      </c>
      <c r="L26" s="11">
        <f>[22]Julho!$C$15</f>
        <v>30.8</v>
      </c>
      <c r="M26" s="11">
        <f>[22]Julho!$C$16</f>
        <v>31.6</v>
      </c>
      <c r="N26" s="11">
        <f>[22]Julho!$C$17</f>
        <v>31.6</v>
      </c>
      <c r="O26" s="11">
        <f>[22]Julho!$C$18</f>
        <v>26.5</v>
      </c>
      <c r="P26" s="11">
        <f>[22]Julho!$C$19</f>
        <v>29.2</v>
      </c>
      <c r="Q26" s="11">
        <f>[22]Julho!$C$20</f>
        <v>29.2</v>
      </c>
      <c r="R26" s="11">
        <f>[22]Julho!$C$21</f>
        <v>32.700000000000003</v>
      </c>
      <c r="S26" s="11">
        <f>[22]Julho!$C$22</f>
        <v>31.5</v>
      </c>
      <c r="T26" s="11">
        <f>[22]Julho!$C$23</f>
        <v>30.9</v>
      </c>
      <c r="U26" s="11">
        <f>[22]Julho!$C$24</f>
        <v>31.2</v>
      </c>
      <c r="V26" s="11">
        <f>[22]Julho!$C$25</f>
        <v>31.1</v>
      </c>
      <c r="W26" s="11">
        <f>[22]Julho!$C$26</f>
        <v>31</v>
      </c>
      <c r="X26" s="11">
        <f>[22]Julho!$C$27</f>
        <v>31.7</v>
      </c>
      <c r="Y26" s="11">
        <f>[22]Julho!$C$28</f>
        <v>32.9</v>
      </c>
      <c r="Z26" s="11">
        <f>[22]Julho!$C$29</f>
        <v>23.8</v>
      </c>
      <c r="AA26" s="11">
        <f>[22]Julho!$C$30</f>
        <v>27.3</v>
      </c>
      <c r="AB26" s="11">
        <f>[22]Julho!$C$31</f>
        <v>30.9</v>
      </c>
      <c r="AC26" s="11">
        <f>[22]Julho!$C$32</f>
        <v>30.9</v>
      </c>
      <c r="AD26" s="11">
        <f>[22]Julho!$C$33</f>
        <v>20.7</v>
      </c>
      <c r="AE26" s="11">
        <f>[22]Julho!$C$34</f>
        <v>24.5</v>
      </c>
      <c r="AF26" s="11">
        <f>[22]Julho!$C$35</f>
        <v>28.3</v>
      </c>
      <c r="AG26" s="133">
        <f t="shared" ref="AG26:AG31" si="5">MAX(B26:AF26)</f>
        <v>32.9</v>
      </c>
      <c r="AH26" s="94">
        <f t="shared" ref="AH26:AH31" si="6">AVERAGE(B26:AF26)</f>
        <v>27.977419354838709</v>
      </c>
      <c r="AJ26" t="s">
        <v>47</v>
      </c>
      <c r="AL26" t="s">
        <v>47</v>
      </c>
    </row>
    <row r="27" spans="1:39" x14ac:dyDescent="0.2">
      <c r="A27" s="58" t="s">
        <v>8</v>
      </c>
      <c r="B27" s="11">
        <f>[23]Julho!$C$5</f>
        <v>17.399999999999999</v>
      </c>
      <c r="C27" s="11">
        <f>[23]Julho!$C$6</f>
        <v>17.7</v>
      </c>
      <c r="D27" s="11">
        <f>[23]Julho!$C$7</f>
        <v>20</v>
      </c>
      <c r="E27" s="11">
        <f>[23]Julho!$C$8</f>
        <v>24.8</v>
      </c>
      <c r="F27" s="11">
        <f>[23]Julho!$C$9</f>
        <v>27.8</v>
      </c>
      <c r="G27" s="11">
        <f>[23]Julho!$C$10</f>
        <v>26.7</v>
      </c>
      <c r="H27" s="11">
        <f>[23]Julho!$C$11</f>
        <v>30.5</v>
      </c>
      <c r="I27" s="11">
        <f>[23]Julho!$C$12</f>
        <v>20.8</v>
      </c>
      <c r="J27" s="11">
        <f>[23]Julho!$C$13</f>
        <v>18.7</v>
      </c>
      <c r="K27" s="11">
        <f>[23]Julho!$C$14</f>
        <v>24.6</v>
      </c>
      <c r="L27" s="11">
        <f>[23]Julho!$C$15</f>
        <v>29.9</v>
      </c>
      <c r="M27" s="11">
        <f>[23]Julho!$C$16</f>
        <v>30.4</v>
      </c>
      <c r="N27" s="11">
        <f>[23]Julho!$C$17</f>
        <v>30.5</v>
      </c>
      <c r="O27" s="11">
        <f>[23]Julho!$C$18</f>
        <v>26.5</v>
      </c>
      <c r="P27" s="11">
        <f>[23]Julho!$C$19</f>
        <v>26.7</v>
      </c>
      <c r="Q27" s="11">
        <f>[23]Julho!$C$20</f>
        <v>24.8</v>
      </c>
      <c r="R27" s="11">
        <f>[23]Julho!$C$21</f>
        <v>30.3</v>
      </c>
      <c r="S27" s="11">
        <f>[23]Julho!$C$22</f>
        <v>29.6</v>
      </c>
      <c r="T27" s="11">
        <f>[23]Julho!$C$23</f>
        <v>29</v>
      </c>
      <c r="U27" s="11">
        <f>[23]Julho!$C$24</f>
        <v>29.1</v>
      </c>
      <c r="V27" s="11">
        <f>[23]Julho!$C$25</f>
        <v>30</v>
      </c>
      <c r="W27" s="11">
        <f>[23]Julho!$C$26</f>
        <v>30.4</v>
      </c>
      <c r="X27" s="11">
        <f>[23]Julho!$C$27</f>
        <v>30.4</v>
      </c>
      <c r="Y27" s="11">
        <f>[23]Julho!$C$28</f>
        <v>30.7</v>
      </c>
      <c r="Z27" s="11">
        <f>[23]Julho!$C$29</f>
        <v>24.1</v>
      </c>
      <c r="AA27" s="11">
        <f>[23]Julho!$C$30</f>
        <v>20.7</v>
      </c>
      <c r="AB27" s="11">
        <f>[23]Julho!$C$31</f>
        <v>27.6</v>
      </c>
      <c r="AC27" s="11">
        <f>[23]Julho!$C$32</f>
        <v>28.6</v>
      </c>
      <c r="AD27" s="11">
        <f>[23]Julho!$C$33</f>
        <v>18.7</v>
      </c>
      <c r="AE27" s="11">
        <f>[23]Julho!$C$34</f>
        <v>23.1</v>
      </c>
      <c r="AF27" s="11">
        <f>[23]Julho!$C$35</f>
        <v>25.5</v>
      </c>
      <c r="AG27" s="133">
        <f t="shared" si="5"/>
        <v>30.7</v>
      </c>
      <c r="AH27" s="94">
        <f t="shared" si="6"/>
        <v>25.987096774193553</v>
      </c>
      <c r="AJ27" t="s">
        <v>47</v>
      </c>
    </row>
    <row r="28" spans="1:39" x14ac:dyDescent="0.2">
      <c r="A28" s="58" t="s">
        <v>9</v>
      </c>
      <c r="B28" s="11">
        <f>[24]Julho!$C$5</f>
        <v>21.2</v>
      </c>
      <c r="C28" s="11">
        <f>[24]Julho!$C$6</f>
        <v>19</v>
      </c>
      <c r="D28" s="11">
        <f>[24]Julho!$C$7</f>
        <v>21</v>
      </c>
      <c r="E28" s="11">
        <f>[24]Julho!$C$8</f>
        <v>26.9</v>
      </c>
      <c r="F28" s="11">
        <f>[24]Julho!$C$9</f>
        <v>28.7</v>
      </c>
      <c r="G28" s="11">
        <f>[24]Julho!$C$10</f>
        <v>28</v>
      </c>
      <c r="H28" s="11">
        <f>[24]Julho!$C$11</f>
        <v>31.8</v>
      </c>
      <c r="I28" s="11">
        <f>[24]Julho!$C$12</f>
        <v>24.8</v>
      </c>
      <c r="J28" s="11">
        <f>[24]Julho!$C$13</f>
        <v>19.2</v>
      </c>
      <c r="K28" s="11">
        <f>[24]Julho!$C$14</f>
        <v>27.7</v>
      </c>
      <c r="L28" s="11">
        <f>[24]Julho!$C$15</f>
        <v>31</v>
      </c>
      <c r="M28" s="11">
        <f>[24]Julho!$C$16</f>
        <v>31.4</v>
      </c>
      <c r="N28" s="11">
        <f>[24]Julho!$C$17</f>
        <v>31.4</v>
      </c>
      <c r="O28" s="11">
        <f>[24]Julho!$C$18</f>
        <v>28.4</v>
      </c>
      <c r="P28" s="11">
        <f>[24]Julho!$C$19</f>
        <v>29</v>
      </c>
      <c r="Q28" s="11">
        <f>[24]Julho!$C$20</f>
        <v>28.1</v>
      </c>
      <c r="R28" s="11">
        <f>[24]Julho!$C$21</f>
        <v>31.8</v>
      </c>
      <c r="S28" s="11">
        <f>[24]Julho!$C$22</f>
        <v>30.9</v>
      </c>
      <c r="T28" s="11">
        <f>[24]Julho!$C$23</f>
        <v>30.2</v>
      </c>
      <c r="U28" s="11">
        <f>[24]Julho!$C$24</f>
        <v>30.3</v>
      </c>
      <c r="V28" s="11">
        <f>[24]Julho!$C$25</f>
        <v>30.6</v>
      </c>
      <c r="W28" s="11">
        <f>[24]Julho!$C$26</f>
        <v>31.2</v>
      </c>
      <c r="X28" s="11">
        <f>[24]Julho!$C$27</f>
        <v>31.6</v>
      </c>
      <c r="Y28" s="11">
        <f>[24]Julho!$C$28</f>
        <v>31.8</v>
      </c>
      <c r="Z28" s="11">
        <f>[24]Julho!$C$29</f>
        <v>25.4</v>
      </c>
      <c r="AA28" s="11">
        <f>[24]Julho!$C$30</f>
        <v>27.7</v>
      </c>
      <c r="AB28" s="11">
        <f>[24]Julho!$C$31</f>
        <v>30.4</v>
      </c>
      <c r="AC28" s="11">
        <f>[24]Julho!$C$32</f>
        <v>31.8</v>
      </c>
      <c r="AD28" s="11">
        <f>[24]Julho!$C$33</f>
        <v>14.2</v>
      </c>
      <c r="AE28" s="11">
        <f>[24]Julho!$C$34</f>
        <v>25.1</v>
      </c>
      <c r="AF28" s="11">
        <f>[24]Julho!$C$35</f>
        <v>27.5</v>
      </c>
      <c r="AG28" s="133">
        <f t="shared" si="5"/>
        <v>31.8</v>
      </c>
      <c r="AH28" s="94">
        <f t="shared" si="6"/>
        <v>27.680645161290322</v>
      </c>
      <c r="AL28" t="s">
        <v>47</v>
      </c>
    </row>
    <row r="29" spans="1:39" x14ac:dyDescent="0.2">
      <c r="A29" s="58" t="s">
        <v>42</v>
      </c>
      <c r="B29" s="11">
        <f>[25]Julho!$C$5</f>
        <v>24</v>
      </c>
      <c r="C29" s="11">
        <f>[25]Julho!$C$6</f>
        <v>21.6</v>
      </c>
      <c r="D29" s="11">
        <f>[25]Julho!$C$7</f>
        <v>23.2</v>
      </c>
      <c r="E29" s="11">
        <f>[25]Julho!$C$8</f>
        <v>28.1</v>
      </c>
      <c r="F29" s="11">
        <f>[25]Julho!$C$9</f>
        <v>29.6</v>
      </c>
      <c r="G29" s="11">
        <f>[25]Julho!$C$10</f>
        <v>29.4</v>
      </c>
      <c r="H29" s="11">
        <f>[25]Julho!$C$11</f>
        <v>30.6</v>
      </c>
      <c r="I29" s="11">
        <f>[25]Julho!$C$12</f>
        <v>21.4</v>
      </c>
      <c r="J29" s="11">
        <f>[25]Julho!$C$13</f>
        <v>16.600000000000001</v>
      </c>
      <c r="K29" s="11">
        <f>[25]Julho!$C$14</f>
        <v>27.6</v>
      </c>
      <c r="L29" s="11">
        <f>[25]Julho!$C$15</f>
        <v>29.7</v>
      </c>
      <c r="M29" s="11">
        <f>[25]Julho!$C$16</f>
        <v>31.1</v>
      </c>
      <c r="N29" s="11">
        <f>[25]Julho!$C$17</f>
        <v>31.9</v>
      </c>
      <c r="O29" s="11">
        <f>[25]Julho!$C$18</f>
        <v>27</v>
      </c>
      <c r="P29" s="11">
        <f>[25]Julho!$C$19</f>
        <v>31.4</v>
      </c>
      <c r="Q29" s="11">
        <f>[25]Julho!$C$20</f>
        <v>31.3</v>
      </c>
      <c r="R29" s="11">
        <f>[25]Julho!$C$21</f>
        <v>32.5</v>
      </c>
      <c r="S29" s="11">
        <f>[25]Julho!$C$22</f>
        <v>31.9</v>
      </c>
      <c r="T29" s="11">
        <f>[25]Julho!$C$23</f>
        <v>31.4</v>
      </c>
      <c r="U29" s="11">
        <f>[25]Julho!$C$24</f>
        <v>31.1</v>
      </c>
      <c r="V29" s="11">
        <f>[25]Julho!$C$25</f>
        <v>31</v>
      </c>
      <c r="W29" s="11">
        <f>[25]Julho!$C$26</f>
        <v>31.4</v>
      </c>
      <c r="X29" s="11">
        <f>[25]Julho!$C$27</f>
        <v>32.6</v>
      </c>
      <c r="Y29" s="11">
        <f>[25]Julho!$C$28</f>
        <v>31.4</v>
      </c>
      <c r="Z29" s="11">
        <f>[25]Julho!$C$29</f>
        <v>26.2</v>
      </c>
      <c r="AA29" s="11">
        <f>[25]Julho!$C$30</f>
        <v>26.7</v>
      </c>
      <c r="AB29" s="11">
        <f>[25]Julho!$C$31</f>
        <v>31</v>
      </c>
      <c r="AC29" s="11">
        <f>[25]Julho!$C$32</f>
        <v>31.4</v>
      </c>
      <c r="AD29" s="11">
        <f>[25]Julho!$C$33</f>
        <v>20.7</v>
      </c>
      <c r="AE29" s="11">
        <f>[25]Julho!$C$34</f>
        <v>24.7</v>
      </c>
      <c r="AF29" s="11">
        <f>[25]Julho!$C$35</f>
        <v>30.9</v>
      </c>
      <c r="AG29" s="133">
        <f t="shared" si="5"/>
        <v>32.6</v>
      </c>
      <c r="AH29" s="94">
        <f t="shared" si="6"/>
        <v>28.367741935483874</v>
      </c>
      <c r="AL29" t="s">
        <v>47</v>
      </c>
      <c r="AM29" t="s">
        <v>47</v>
      </c>
    </row>
    <row r="30" spans="1:39" x14ac:dyDescent="0.2">
      <c r="A30" s="58" t="s">
        <v>10</v>
      </c>
      <c r="B30" s="11">
        <f>[26]Julho!$C$5</f>
        <v>19.100000000000001</v>
      </c>
      <c r="C30" s="11">
        <f>[26]Julho!$C$6</f>
        <v>17.7</v>
      </c>
      <c r="D30" s="11">
        <f>[26]Julho!$C$7</f>
        <v>20</v>
      </c>
      <c r="E30" s="11">
        <f>[26]Julho!$C$8</f>
        <v>26.1</v>
      </c>
      <c r="F30" s="11">
        <f>[26]Julho!$C$9</f>
        <v>29</v>
      </c>
      <c r="G30" s="11">
        <f>[26]Julho!$C$10</f>
        <v>28.7</v>
      </c>
      <c r="H30" s="11">
        <f>[26]Julho!$C$11</f>
        <v>30.7</v>
      </c>
      <c r="I30" s="11">
        <f>[26]Julho!$C$12</f>
        <v>25.2</v>
      </c>
      <c r="J30" s="11">
        <f>[26]Julho!$C$13</f>
        <v>19</v>
      </c>
      <c r="K30" s="11">
        <f>[26]Julho!$C$14</f>
        <v>26</v>
      </c>
      <c r="L30" s="11">
        <f>[26]Julho!$C$15</f>
        <v>28.8</v>
      </c>
      <c r="M30" s="11">
        <f>[26]Julho!$C$16</f>
        <v>30.8</v>
      </c>
      <c r="N30" s="11">
        <f>[26]Julho!$C$17</f>
        <v>30.7</v>
      </c>
      <c r="O30" s="11">
        <f>[26]Julho!$C$18</f>
        <v>27.3</v>
      </c>
      <c r="P30" s="11">
        <f>[26]Julho!$C$19</f>
        <v>28.1</v>
      </c>
      <c r="Q30" s="11">
        <f>[26]Julho!$C$20</f>
        <v>27.8</v>
      </c>
      <c r="R30" s="11">
        <f>[26]Julho!$C$21</f>
        <v>31.5</v>
      </c>
      <c r="S30" s="11">
        <f>[26]Julho!$C$22</f>
        <v>30.7</v>
      </c>
      <c r="T30" s="11">
        <f>[26]Julho!$C$23</f>
        <v>29.9</v>
      </c>
      <c r="U30" s="11">
        <f>[26]Julho!$C$24</f>
        <v>30</v>
      </c>
      <c r="V30" s="11">
        <f>[26]Julho!$C$25</f>
        <v>30.1</v>
      </c>
      <c r="W30" s="11">
        <f>[26]Julho!$C$26</f>
        <v>30.5</v>
      </c>
      <c r="X30" s="11">
        <f>[26]Julho!$C$27</f>
        <v>30.7</v>
      </c>
      <c r="Y30" s="11">
        <f>[26]Julho!$C$28</f>
        <v>31.5</v>
      </c>
      <c r="Z30" s="11">
        <f>[26]Julho!$C$29</f>
        <v>25.1</v>
      </c>
      <c r="AA30" s="11">
        <f>[26]Julho!$C$30</f>
        <v>24.4</v>
      </c>
      <c r="AB30" s="11">
        <f>[26]Julho!$C$31</f>
        <v>29.5</v>
      </c>
      <c r="AC30" s="11">
        <f>[26]Julho!$C$32</f>
        <v>29.6</v>
      </c>
      <c r="AD30" s="11">
        <f>[26]Julho!$C$33</f>
        <v>19.3</v>
      </c>
      <c r="AE30" s="11">
        <f>[26]Julho!$C$34</f>
        <v>23.3</v>
      </c>
      <c r="AF30" s="11">
        <f>[26]Julho!$C$35</f>
        <v>26.7</v>
      </c>
      <c r="AG30" s="133">
        <f t="shared" si="5"/>
        <v>31.5</v>
      </c>
      <c r="AH30" s="94">
        <f t="shared" si="6"/>
        <v>27.025806451612901</v>
      </c>
      <c r="AL30" t="s">
        <v>47</v>
      </c>
      <c r="AM30" t="s">
        <v>47</v>
      </c>
    </row>
    <row r="31" spans="1:39" x14ac:dyDescent="0.2">
      <c r="A31" s="58" t="s">
        <v>172</v>
      </c>
      <c r="B31" s="11">
        <f>[27]Julho!$C$5</f>
        <v>17.899999999999999</v>
      </c>
      <c r="C31" s="11">
        <f>[27]Julho!$C$6</f>
        <v>17.600000000000001</v>
      </c>
      <c r="D31" s="11">
        <f>[27]Julho!$C$7</f>
        <v>19.3</v>
      </c>
      <c r="E31" s="11">
        <f>[27]Julho!$C$8</f>
        <v>23.9</v>
      </c>
      <c r="F31" s="11">
        <f>[27]Julho!$C$9</f>
        <v>28.1</v>
      </c>
      <c r="G31" s="11">
        <f>[27]Julho!$C$10</f>
        <v>27.3</v>
      </c>
      <c r="H31" s="11">
        <f>[27]Julho!$C$11</f>
        <v>28.8</v>
      </c>
      <c r="I31" s="11">
        <f>[27]Julho!$C$12</f>
        <v>22.3</v>
      </c>
      <c r="J31" s="11">
        <f>[27]Julho!$C$13</f>
        <v>18.5</v>
      </c>
      <c r="K31" s="11">
        <f>[27]Julho!$C$14</f>
        <v>23.8</v>
      </c>
      <c r="L31" s="11">
        <f>[27]Julho!$C$15</f>
        <v>26.8</v>
      </c>
      <c r="M31" s="11">
        <f>[27]Julho!$C$16</f>
        <v>29.9</v>
      </c>
      <c r="N31" s="11">
        <f>[27]Julho!$C$17</f>
        <v>30.2</v>
      </c>
      <c r="O31" s="11">
        <f>[27]Julho!$C$18</f>
        <v>25.9</v>
      </c>
      <c r="P31" s="11">
        <f>[27]Julho!$C$19</f>
        <v>26.7</v>
      </c>
      <c r="Q31" s="11">
        <f>[27]Julho!$C$20</f>
        <v>26.1</v>
      </c>
      <c r="R31" s="11">
        <f>[27]Julho!$C$21</f>
        <v>29.4</v>
      </c>
      <c r="S31" s="11">
        <f>[27]Julho!$C$22</f>
        <v>28.6</v>
      </c>
      <c r="T31" s="11">
        <f>[27]Julho!$C$23</f>
        <v>28.3</v>
      </c>
      <c r="U31" s="11">
        <f>[27]Julho!$C$24</f>
        <v>28.3</v>
      </c>
      <c r="V31" s="11">
        <f>[27]Julho!$C$25</f>
        <v>29.1</v>
      </c>
      <c r="W31" s="11">
        <f>[27]Julho!$C$26</f>
        <v>29.2</v>
      </c>
      <c r="X31" s="11">
        <f>[27]Julho!$C$27</f>
        <v>29.4</v>
      </c>
      <c r="Y31" s="11">
        <f>[27]Julho!$C$28</f>
        <v>30.9</v>
      </c>
      <c r="Z31" s="11">
        <f>[27]Julho!$C$29</f>
        <v>22.3</v>
      </c>
      <c r="AA31" s="11">
        <f>[27]Julho!$C$30</f>
        <v>22.8</v>
      </c>
      <c r="AB31" s="11">
        <f>[27]Julho!$C$31</f>
        <v>28.4</v>
      </c>
      <c r="AC31" s="11">
        <f>[27]Julho!$C$32</f>
        <v>29.1</v>
      </c>
      <c r="AD31" s="11">
        <f>[27]Julho!$C$33</f>
        <v>19.3</v>
      </c>
      <c r="AE31" s="11">
        <f>[27]Julho!$C$34</f>
        <v>22.4</v>
      </c>
      <c r="AF31" s="11">
        <f>[27]Julho!$C$35</f>
        <v>27</v>
      </c>
      <c r="AG31" s="133">
        <f t="shared" si="5"/>
        <v>30.9</v>
      </c>
      <c r="AH31" s="94">
        <f t="shared" si="6"/>
        <v>25.729032258064514</v>
      </c>
      <c r="AI31" s="12" t="s">
        <v>47</v>
      </c>
      <c r="AL31" t="s">
        <v>47</v>
      </c>
    </row>
    <row r="32" spans="1:39" x14ac:dyDescent="0.2">
      <c r="A32" s="58" t="s">
        <v>11</v>
      </c>
      <c r="B32" s="11" t="str">
        <f>[28]Julho!$C$5</f>
        <v>*</v>
      </c>
      <c r="C32" s="11" t="str">
        <f>[28]Julho!$C$6</f>
        <v>*</v>
      </c>
      <c r="D32" s="11" t="str">
        <f>[28]Julho!$C$7</f>
        <v>*</v>
      </c>
      <c r="E32" s="11" t="str">
        <f>[28]Julho!$C$8</f>
        <v>*</v>
      </c>
      <c r="F32" s="11" t="str">
        <f>[28]Julho!$C$9</f>
        <v>*</v>
      </c>
      <c r="G32" s="11" t="str">
        <f>[28]Julho!$C$10</f>
        <v>*</v>
      </c>
      <c r="H32" s="11" t="str">
        <f>[28]Julho!$C$11</f>
        <v>*</v>
      </c>
      <c r="I32" s="11" t="str">
        <f>[28]Julho!$C$12</f>
        <v>*</v>
      </c>
      <c r="J32" s="11" t="str">
        <f>[28]Julho!$C$13</f>
        <v>*</v>
      </c>
      <c r="K32" s="11" t="str">
        <f>[28]Julho!$C$14</f>
        <v>*</v>
      </c>
      <c r="L32" s="11" t="str">
        <f>[28]Julho!$C$15</f>
        <v>*</v>
      </c>
      <c r="M32" s="11" t="str">
        <f>[28]Julho!$C$16</f>
        <v>*</v>
      </c>
      <c r="N32" s="11" t="str">
        <f>[28]Julho!$C$17</f>
        <v>*</v>
      </c>
      <c r="O32" s="11" t="str">
        <f>[28]Julho!$C$18</f>
        <v>*</v>
      </c>
      <c r="P32" s="11" t="str">
        <f>[28]Julho!$C$19</f>
        <v>*</v>
      </c>
      <c r="Q32" s="11" t="str">
        <f>[28]Julho!$C$20</f>
        <v>*</v>
      </c>
      <c r="R32" s="11" t="str">
        <f>[28]Julho!$C$21</f>
        <v>*</v>
      </c>
      <c r="S32" s="11" t="str">
        <f>[28]Julho!$C$22</f>
        <v>*</v>
      </c>
      <c r="T32" s="11" t="str">
        <f>[28]Julho!$C$23</f>
        <v>*</v>
      </c>
      <c r="U32" s="11" t="str">
        <f>[28]Julho!$C$24</f>
        <v>*</v>
      </c>
      <c r="V32" s="11" t="str">
        <f>[28]Julho!$C$25</f>
        <v>*</v>
      </c>
      <c r="W32" s="11" t="str">
        <f>[28]Julho!$C$26</f>
        <v>*</v>
      </c>
      <c r="X32" s="11" t="str">
        <f>[28]Julho!$C$27</f>
        <v>*</v>
      </c>
      <c r="Y32" s="11" t="str">
        <f>[28]Julho!$C$28</f>
        <v>*</v>
      </c>
      <c r="Z32" s="11" t="str">
        <f>[28]Julho!$C$29</f>
        <v>*</v>
      </c>
      <c r="AA32" s="11" t="str">
        <f>[28]Julho!$C$30</f>
        <v>*</v>
      </c>
      <c r="AB32" s="11" t="str">
        <f>[28]Julho!$C$31</f>
        <v>*</v>
      </c>
      <c r="AC32" s="11" t="str">
        <f>[28]Julho!$C$32</f>
        <v>*</v>
      </c>
      <c r="AD32" s="11" t="str">
        <f>[28]Julho!$C$33</f>
        <v>*</v>
      </c>
      <c r="AE32" s="11" t="str">
        <f>[28]Julho!$C$34</f>
        <v>*</v>
      </c>
      <c r="AF32" s="11" t="str">
        <f>[28]Julho!$C$35</f>
        <v>*</v>
      </c>
      <c r="AG32" s="133" t="s">
        <v>226</v>
      </c>
      <c r="AH32" s="94" t="s">
        <v>226</v>
      </c>
      <c r="AM32" t="s">
        <v>47</v>
      </c>
    </row>
    <row r="33" spans="1:39" s="5" customFormat="1" x14ac:dyDescent="0.2">
      <c r="A33" s="58" t="s">
        <v>12</v>
      </c>
      <c r="B33" s="11">
        <f>[29]Julho!$C$5</f>
        <v>25.6</v>
      </c>
      <c r="C33" s="11">
        <f>[29]Julho!$C$6</f>
        <v>19</v>
      </c>
      <c r="D33" s="11">
        <f>[29]Julho!$C$7</f>
        <v>23.2</v>
      </c>
      <c r="E33" s="11">
        <f>[29]Julho!$C$8</f>
        <v>28.9</v>
      </c>
      <c r="F33" s="11">
        <f>[29]Julho!$C$9</f>
        <v>30.2</v>
      </c>
      <c r="G33" s="11">
        <f>[29]Julho!$C$10</f>
        <v>31.3</v>
      </c>
      <c r="H33" s="11">
        <f>[29]Julho!$C$11</f>
        <v>30.5</v>
      </c>
      <c r="I33" s="11">
        <f>[29]Julho!$C$12</f>
        <v>22.3</v>
      </c>
      <c r="J33" s="11" t="str">
        <f>[29]Julho!$C$13</f>
        <v>*</v>
      </c>
      <c r="K33" s="11" t="str">
        <f>[29]Julho!$C$14</f>
        <v>*</v>
      </c>
      <c r="L33" s="11" t="str">
        <f>[29]Julho!$C$15</f>
        <v>*</v>
      </c>
      <c r="M33" s="11">
        <f>[29]Julho!$C$16</f>
        <v>31.7</v>
      </c>
      <c r="N33" s="11">
        <f>[29]Julho!$C$17</f>
        <v>32.700000000000003</v>
      </c>
      <c r="O33" s="11">
        <f>[29]Julho!$C$18</f>
        <v>28.4</v>
      </c>
      <c r="P33" s="11">
        <f>[29]Julho!$C$19</f>
        <v>31.9</v>
      </c>
      <c r="Q33" s="11">
        <f>[29]Julho!$C$20</f>
        <v>32.9</v>
      </c>
      <c r="R33" s="11">
        <f>[29]Julho!$C$21</f>
        <v>24.4</v>
      </c>
      <c r="S33" s="11" t="str">
        <f>[29]Julho!$C$22</f>
        <v>*</v>
      </c>
      <c r="T33" s="11" t="str">
        <f>[29]Julho!$C$23</f>
        <v>*</v>
      </c>
      <c r="U33" s="11" t="str">
        <f>[29]Julho!$C$24</f>
        <v>*</v>
      </c>
      <c r="V33" s="11" t="str">
        <f>[29]Julho!$C$25</f>
        <v>*</v>
      </c>
      <c r="W33" s="11" t="str">
        <f>[29]Julho!$C$26</f>
        <v>*</v>
      </c>
      <c r="X33" s="11">
        <f>[29]Julho!$C$27</f>
        <v>33.299999999999997</v>
      </c>
      <c r="Y33" s="11">
        <f>[29]Julho!$C$28</f>
        <v>31.6</v>
      </c>
      <c r="Z33" s="11">
        <f>[29]Julho!$C$29</f>
        <v>22.7</v>
      </c>
      <c r="AA33" s="11">
        <f>[29]Julho!$C$30</f>
        <v>27.3</v>
      </c>
      <c r="AB33" s="11">
        <f>[29]Julho!$C$31</f>
        <v>31.7</v>
      </c>
      <c r="AC33" s="11">
        <f>[29]Julho!$C$32</f>
        <v>23.6</v>
      </c>
      <c r="AD33" s="11" t="str">
        <f>[29]Julho!$C$33</f>
        <v>*</v>
      </c>
      <c r="AE33" s="11" t="str">
        <f>[29]Julho!$C$34</f>
        <v>*</v>
      </c>
      <c r="AF33" s="11" t="str">
        <f>[29]Julho!$C$35</f>
        <v>*</v>
      </c>
      <c r="AG33" s="133">
        <f>MAX(B33:AF33)</f>
        <v>33.299999999999997</v>
      </c>
      <c r="AH33" s="94">
        <f>AVERAGE(B33:AF33)</f>
        <v>28.159999999999997</v>
      </c>
      <c r="AL33" s="5" t="s">
        <v>47</v>
      </c>
      <c r="AM33" s="5" t="s">
        <v>47</v>
      </c>
    </row>
    <row r="34" spans="1:39" x14ac:dyDescent="0.2">
      <c r="A34" s="58" t="s">
        <v>13</v>
      </c>
      <c r="B34" s="11" t="str">
        <f>[30]Julho!$C$5</f>
        <v>*</v>
      </c>
      <c r="C34" s="11" t="str">
        <f>[30]Julho!$C$6</f>
        <v>*</v>
      </c>
      <c r="D34" s="11" t="str">
        <f>[30]Julho!$C$7</f>
        <v>*</v>
      </c>
      <c r="E34" s="11" t="str">
        <f>[30]Julho!$C$8</f>
        <v>*</v>
      </c>
      <c r="F34" s="11" t="str">
        <f>[30]Julho!$C$9</f>
        <v>*</v>
      </c>
      <c r="G34" s="11" t="str">
        <f>[30]Julho!$C$10</f>
        <v>*</v>
      </c>
      <c r="H34" s="11" t="str">
        <f>[30]Julho!$C$11</f>
        <v>*</v>
      </c>
      <c r="I34" s="11" t="str">
        <f>[30]Julho!$C$12</f>
        <v>*</v>
      </c>
      <c r="J34" s="11" t="str">
        <f>[30]Julho!$C$13</f>
        <v>*</v>
      </c>
      <c r="K34" s="11" t="str">
        <f>[30]Julho!$C$14</f>
        <v>*</v>
      </c>
      <c r="L34" s="11" t="str">
        <f>[30]Julho!$C$15</f>
        <v>*</v>
      </c>
      <c r="M34" s="11" t="str">
        <f>[30]Julho!$C$16</f>
        <v>*</v>
      </c>
      <c r="N34" s="11" t="str">
        <f>[30]Julho!$C$17</f>
        <v>*</v>
      </c>
      <c r="O34" s="11" t="str">
        <f>[30]Julho!$C$18</f>
        <v>*</v>
      </c>
      <c r="P34" s="11" t="str">
        <f>[30]Julho!$C$19</f>
        <v>*</v>
      </c>
      <c r="Q34" s="11" t="str">
        <f>[30]Julho!$C$20</f>
        <v>*</v>
      </c>
      <c r="R34" s="11" t="str">
        <f>[30]Julho!$C$21</f>
        <v>*</v>
      </c>
      <c r="S34" s="11" t="str">
        <f>[30]Julho!$C$22</f>
        <v>*</v>
      </c>
      <c r="T34" s="11" t="str">
        <f>[30]Julho!$C$23</f>
        <v>*</v>
      </c>
      <c r="U34" s="11" t="str">
        <f>[30]Julho!$C$24</f>
        <v>*</v>
      </c>
      <c r="V34" s="11" t="str">
        <f>[30]Julho!$C$25</f>
        <v>*</v>
      </c>
      <c r="W34" s="11" t="str">
        <f>[30]Julho!$C$26</f>
        <v>*</v>
      </c>
      <c r="X34" s="11" t="str">
        <f>[30]Julho!$C$27</f>
        <v>*</v>
      </c>
      <c r="Y34" s="11" t="str">
        <f>[30]Julho!$C$28</f>
        <v>*</v>
      </c>
      <c r="Z34" s="11" t="str">
        <f>[30]Julho!$C$29</f>
        <v>*</v>
      </c>
      <c r="AA34" s="11" t="str">
        <f>[30]Julho!$C$30</f>
        <v>*</v>
      </c>
      <c r="AB34" s="11" t="str">
        <f>[30]Julho!$C$31</f>
        <v>*</v>
      </c>
      <c r="AC34" s="11" t="str">
        <f>[30]Julho!$C$32</f>
        <v>*</v>
      </c>
      <c r="AD34" s="11" t="str">
        <f>[30]Julho!$C$33</f>
        <v>*</v>
      </c>
      <c r="AE34" s="11" t="str">
        <f>[30]Julho!$C$34</f>
        <v>*</v>
      </c>
      <c r="AF34" s="11" t="str">
        <f>[30]Julho!$C$35</f>
        <v>*</v>
      </c>
      <c r="AG34" s="133" t="s">
        <v>226</v>
      </c>
      <c r="AH34" s="94" t="s">
        <v>226</v>
      </c>
    </row>
    <row r="35" spans="1:39" x14ac:dyDescent="0.2">
      <c r="A35" s="58" t="s">
        <v>173</v>
      </c>
      <c r="B35" s="11">
        <f>[31]Julho!$C$5</f>
        <v>23.7</v>
      </c>
      <c r="C35" s="11">
        <f>[31]Julho!$C$6</f>
        <v>20.5</v>
      </c>
      <c r="D35" s="11">
        <f>[31]Julho!$C$7</f>
        <v>22.1</v>
      </c>
      <c r="E35" s="11">
        <f>[31]Julho!$C$8</f>
        <v>27.8</v>
      </c>
      <c r="F35" s="11">
        <f>[31]Julho!$C$9</f>
        <v>30.8</v>
      </c>
      <c r="G35" s="11">
        <f>[31]Julho!$C$10</f>
        <v>30.3</v>
      </c>
      <c r="H35" s="11">
        <f>[31]Julho!$C$11</f>
        <v>31.4</v>
      </c>
      <c r="I35" s="11">
        <f>[31]Julho!$C$12</f>
        <v>23.2</v>
      </c>
      <c r="J35" s="11">
        <f>[31]Julho!$C$13</f>
        <v>19.399999999999999</v>
      </c>
      <c r="K35" s="11">
        <f>[31]Julho!$C$14</f>
        <v>28.5</v>
      </c>
      <c r="L35" s="11">
        <f>[31]Julho!$C$15</f>
        <v>30.8</v>
      </c>
      <c r="M35" s="11">
        <f>[31]Julho!$C$16</f>
        <v>32</v>
      </c>
      <c r="N35" s="11">
        <f>[31]Julho!$C$17</f>
        <v>32.700000000000003</v>
      </c>
      <c r="O35" s="11">
        <f>[31]Julho!$C$18</f>
        <v>28</v>
      </c>
      <c r="P35" s="11">
        <f>[31]Julho!$C$19</f>
        <v>30.9</v>
      </c>
      <c r="Q35" s="11">
        <f>[31]Julho!$C$20</f>
        <v>30.3</v>
      </c>
      <c r="R35" s="11">
        <f>[31]Julho!$C$21</f>
        <v>32.5</v>
      </c>
      <c r="S35" s="11">
        <f>[31]Julho!$C$22</f>
        <v>31.4</v>
      </c>
      <c r="T35" s="11">
        <f>[31]Julho!$C$23</f>
        <v>30.7</v>
      </c>
      <c r="U35" s="11">
        <f>[31]Julho!$C$24</f>
        <v>30.9</v>
      </c>
      <c r="V35" s="11">
        <f>[31]Julho!$C$25</f>
        <v>31.2</v>
      </c>
      <c r="W35" s="11">
        <f>[31]Julho!$C$26</f>
        <v>31.6</v>
      </c>
      <c r="X35" s="11">
        <f>[31]Julho!$C$27</f>
        <v>32</v>
      </c>
      <c r="Y35" s="11">
        <f>[31]Julho!$C$28</f>
        <v>33.200000000000003</v>
      </c>
      <c r="Z35" s="11">
        <f>[31]Julho!$C$29</f>
        <v>22.8</v>
      </c>
      <c r="AA35" s="11">
        <f>[31]Julho!$C$30</f>
        <v>27.7</v>
      </c>
      <c r="AB35" s="11">
        <f>[31]Julho!$C$31</f>
        <v>30.6</v>
      </c>
      <c r="AC35" s="11">
        <f>[31]Julho!$C$32</f>
        <v>32.5</v>
      </c>
      <c r="AD35" s="11">
        <f>[31]Julho!$C$33</f>
        <v>23.5</v>
      </c>
      <c r="AE35" s="11">
        <f>[31]Julho!$C$34</f>
        <v>26.8</v>
      </c>
      <c r="AF35" s="11">
        <f>[31]Julho!$C$35</f>
        <v>29.4</v>
      </c>
      <c r="AG35" s="133">
        <f>MAX(B35:AF35)</f>
        <v>33.200000000000003</v>
      </c>
      <c r="AH35" s="94">
        <f>AVERAGE(B35:AF35)</f>
        <v>28.683870967741935</v>
      </c>
    </row>
    <row r="36" spans="1:39" x14ac:dyDescent="0.2">
      <c r="A36" s="58" t="s">
        <v>144</v>
      </c>
      <c r="B36" s="11" t="str">
        <f>[32]Julho!$C$5</f>
        <v>*</v>
      </c>
      <c r="C36" s="11" t="str">
        <f>[32]Julho!$C$6</f>
        <v>*</v>
      </c>
      <c r="D36" s="11" t="str">
        <f>[32]Julho!$C$7</f>
        <v>*</v>
      </c>
      <c r="E36" s="11" t="str">
        <f>[32]Julho!$C$8</f>
        <v>*</v>
      </c>
      <c r="F36" s="11" t="str">
        <f>[32]Julho!$C$9</f>
        <v>*</v>
      </c>
      <c r="G36" s="11" t="str">
        <f>[32]Julho!$C$10</f>
        <v>*</v>
      </c>
      <c r="H36" s="11" t="str">
        <f>[32]Julho!$C$11</f>
        <v>*</v>
      </c>
      <c r="I36" s="11" t="str">
        <f>[32]Julho!$C$12</f>
        <v>*</v>
      </c>
      <c r="J36" s="11" t="str">
        <f>[32]Julho!$C$13</f>
        <v>*</v>
      </c>
      <c r="K36" s="11" t="str">
        <f>[32]Julho!$C$14</f>
        <v>*</v>
      </c>
      <c r="L36" s="11" t="str">
        <f>[32]Julho!$C$15</f>
        <v>*</v>
      </c>
      <c r="M36" s="11" t="str">
        <f>[32]Julho!$C$16</f>
        <v>*</v>
      </c>
      <c r="N36" s="11" t="str">
        <f>[32]Julho!$C$17</f>
        <v>*</v>
      </c>
      <c r="O36" s="11" t="str">
        <f>[32]Julho!$C$18</f>
        <v>*</v>
      </c>
      <c r="P36" s="11" t="str">
        <f>[32]Julho!$C$19</f>
        <v>*</v>
      </c>
      <c r="Q36" s="11" t="str">
        <f>[32]Julho!$C$20</f>
        <v>*</v>
      </c>
      <c r="R36" s="11" t="str">
        <f>[32]Julho!$C$21</f>
        <v>*</v>
      </c>
      <c r="S36" s="11" t="str">
        <f>[32]Julho!$C$22</f>
        <v>*</v>
      </c>
      <c r="T36" s="11" t="str">
        <f>[32]Julho!$C$23</f>
        <v>*</v>
      </c>
      <c r="U36" s="11" t="str">
        <f>[32]Julho!$C$24</f>
        <v>*</v>
      </c>
      <c r="V36" s="11" t="str">
        <f>[32]Julho!$C$25</f>
        <v>*</v>
      </c>
      <c r="W36" s="11" t="str">
        <f>[32]Julho!$C$26</f>
        <v>*</v>
      </c>
      <c r="X36" s="11" t="str">
        <f>[32]Julho!$C$27</f>
        <v>*</v>
      </c>
      <c r="Y36" s="11" t="str">
        <f>[32]Julho!$C$28</f>
        <v>*</v>
      </c>
      <c r="Z36" s="11" t="str">
        <f>[32]Julho!$C$29</f>
        <v>*</v>
      </c>
      <c r="AA36" s="11" t="str">
        <f>[32]Julho!$C$30</f>
        <v>*</v>
      </c>
      <c r="AB36" s="11" t="str">
        <f>[32]Julho!$C$31</f>
        <v>*</v>
      </c>
      <c r="AC36" s="11" t="str">
        <f>[32]Julho!$C$32</f>
        <v>*</v>
      </c>
      <c r="AD36" s="11" t="str">
        <f>[32]Julho!$C$33</f>
        <v>*</v>
      </c>
      <c r="AE36" s="11" t="str">
        <f>[32]Julho!$C$34</f>
        <v>*</v>
      </c>
      <c r="AF36" s="11" t="str">
        <f>[32]Julho!$C$35</f>
        <v>*</v>
      </c>
      <c r="AG36" s="133" t="s">
        <v>226</v>
      </c>
      <c r="AH36" s="94" t="s">
        <v>226</v>
      </c>
      <c r="AL36" t="s">
        <v>47</v>
      </c>
      <c r="AM36" s="12" t="s">
        <v>47</v>
      </c>
    </row>
    <row r="37" spans="1:39" x14ac:dyDescent="0.2">
      <c r="A37" s="58" t="s">
        <v>14</v>
      </c>
      <c r="B37" s="11" t="str">
        <f>[33]Julho!$C$5</f>
        <v>*</v>
      </c>
      <c r="C37" s="11" t="str">
        <f>[33]Julho!$C$6</f>
        <v>*</v>
      </c>
      <c r="D37" s="11" t="str">
        <f>[33]Julho!$C$7</f>
        <v>*</v>
      </c>
      <c r="E37" s="11" t="str">
        <f>[33]Julho!$C$8</f>
        <v>*</v>
      </c>
      <c r="F37" s="11" t="str">
        <f>[33]Julho!$C$9</f>
        <v>*</v>
      </c>
      <c r="G37" s="11" t="str">
        <f>[33]Julho!$C$10</f>
        <v>*</v>
      </c>
      <c r="H37" s="11" t="str">
        <f>[33]Julho!$C$11</f>
        <v>*</v>
      </c>
      <c r="I37" s="11" t="str">
        <f>[33]Julho!$C$12</f>
        <v>*</v>
      </c>
      <c r="J37" s="11" t="str">
        <f>[33]Julho!$C$13</f>
        <v>*</v>
      </c>
      <c r="K37" s="11" t="str">
        <f>[33]Julho!$C$14</f>
        <v>*</v>
      </c>
      <c r="L37" s="11" t="str">
        <f>[33]Julho!$C$15</f>
        <v>*</v>
      </c>
      <c r="M37" s="11" t="str">
        <f>[33]Julho!$C$16</f>
        <v>*</v>
      </c>
      <c r="N37" s="11" t="str">
        <f>[33]Julho!$C$17</f>
        <v>*</v>
      </c>
      <c r="O37" s="11" t="str">
        <f>[33]Julho!$C$18</f>
        <v>*</v>
      </c>
      <c r="P37" s="11" t="str">
        <f>[33]Julho!$C$19</f>
        <v>*</v>
      </c>
      <c r="Q37" s="11" t="str">
        <f>[33]Julho!$C$20</f>
        <v>*</v>
      </c>
      <c r="R37" s="11" t="str">
        <f>[33]Julho!$C$21</f>
        <v>*</v>
      </c>
      <c r="S37" s="11" t="str">
        <f>[33]Julho!$C$22</f>
        <v>*</v>
      </c>
      <c r="T37" s="11" t="str">
        <f>[33]Julho!$C$23</f>
        <v>*</v>
      </c>
      <c r="U37" s="11" t="str">
        <f>[33]Julho!$C$24</f>
        <v>*</v>
      </c>
      <c r="V37" s="11">
        <f>[33]Julho!$C$25</f>
        <v>31.6</v>
      </c>
      <c r="W37" s="11">
        <f>[33]Julho!$C$26</f>
        <v>31.9</v>
      </c>
      <c r="X37" s="11">
        <f>[33]Julho!$C$27</f>
        <v>31.6</v>
      </c>
      <c r="Y37" s="11">
        <f>[33]Julho!$C$28</f>
        <v>31.8</v>
      </c>
      <c r="Z37" s="11">
        <f>[33]Julho!$C$29</f>
        <v>33.4</v>
      </c>
      <c r="AA37" s="11">
        <f>[33]Julho!$C$30</f>
        <v>31.2</v>
      </c>
      <c r="AB37" s="11">
        <f>[33]Julho!$C$31</f>
        <v>32.4</v>
      </c>
      <c r="AC37" s="11">
        <f>[33]Julho!$C$32</f>
        <v>33.5</v>
      </c>
      <c r="AD37" s="11">
        <f>[33]Julho!$C$33</f>
        <v>33.5</v>
      </c>
      <c r="AE37" s="11">
        <f>[33]Julho!$C$34</f>
        <v>29.7</v>
      </c>
      <c r="AF37" s="11">
        <f>[33]Julho!$C$35</f>
        <v>32.299999999999997</v>
      </c>
      <c r="AG37" s="133">
        <f>MAX(B37:AF37)</f>
        <v>33.5</v>
      </c>
      <c r="AH37" s="94">
        <f>AVERAGE(B37:AF37)</f>
        <v>32.081818181818178</v>
      </c>
      <c r="AJ37" t="s">
        <v>47</v>
      </c>
      <c r="AL37" t="s">
        <v>47</v>
      </c>
    </row>
    <row r="38" spans="1:39" x14ac:dyDescent="0.2">
      <c r="A38" s="58" t="s">
        <v>174</v>
      </c>
      <c r="B38" s="11">
        <f>[34]Julho!$C$5</f>
        <v>26.6</v>
      </c>
      <c r="C38" s="11">
        <f>[34]Julho!$C$6</f>
        <v>27.2</v>
      </c>
      <c r="D38" s="11">
        <f>[34]Julho!$C$7</f>
        <v>26.3</v>
      </c>
      <c r="E38" s="11">
        <f>[34]Julho!$C$8</f>
        <v>25.7</v>
      </c>
      <c r="F38" s="11">
        <f>[34]Julho!$C$9</f>
        <v>29.5</v>
      </c>
      <c r="G38" s="11">
        <f>[34]Julho!$C$10</f>
        <v>32</v>
      </c>
      <c r="H38" s="11">
        <f>[34]Julho!$C$11</f>
        <v>29</v>
      </c>
      <c r="I38" s="11">
        <f>[34]Julho!$C$12</f>
        <v>26.8</v>
      </c>
      <c r="J38" s="11">
        <f>[34]Julho!$C$13</f>
        <v>26.7</v>
      </c>
      <c r="K38" s="11">
        <f>[34]Julho!$C$14</f>
        <v>25.6</v>
      </c>
      <c r="L38" s="11">
        <f>[34]Julho!$C$15</f>
        <v>30.7</v>
      </c>
      <c r="M38" s="11">
        <f>[34]Julho!$C$16</f>
        <v>28.4</v>
      </c>
      <c r="N38" s="11">
        <f>[34]Julho!$C$17</f>
        <v>28.2</v>
      </c>
      <c r="O38" s="11">
        <f>[34]Julho!$C$18</f>
        <v>29.3</v>
      </c>
      <c r="P38" s="11">
        <f>[34]Julho!$C$19</f>
        <v>27.2</v>
      </c>
      <c r="Q38" s="11">
        <f>[34]Julho!$C$20</f>
        <v>28.6</v>
      </c>
      <c r="R38" s="11">
        <f>[34]Julho!$C$21</f>
        <v>28</v>
      </c>
      <c r="S38" s="11">
        <f>[34]Julho!$C$22</f>
        <v>29.8</v>
      </c>
      <c r="T38" s="11">
        <f>[34]Julho!$C$23</f>
        <v>29.3</v>
      </c>
      <c r="U38" s="11">
        <f>[34]Julho!$C$24</f>
        <v>29.2</v>
      </c>
      <c r="V38" s="11">
        <f>[34]Julho!$C$25</f>
        <v>28.8</v>
      </c>
      <c r="W38" s="11">
        <f>[34]Julho!$C$26</f>
        <v>28.9</v>
      </c>
      <c r="X38" s="11">
        <f>[34]Julho!$C$27</f>
        <v>28.1</v>
      </c>
      <c r="Y38" s="11">
        <f>[34]Julho!$C$28</f>
        <v>32.299999999999997</v>
      </c>
      <c r="Z38" s="11">
        <f>[34]Julho!$C$29</f>
        <v>25.4</v>
      </c>
      <c r="AA38" s="11">
        <f>[34]Julho!$C$30</f>
        <v>28</v>
      </c>
      <c r="AB38" s="11">
        <f>[34]Julho!$C$31</f>
        <v>28.7</v>
      </c>
      <c r="AC38" s="11">
        <f>[34]Julho!$C$32</f>
        <v>29.1</v>
      </c>
      <c r="AD38" s="11">
        <f>[34]Julho!$C$33</f>
        <v>27.6</v>
      </c>
      <c r="AE38" s="11">
        <f>[34]Julho!$C$34</f>
        <v>27.3</v>
      </c>
      <c r="AF38" s="11">
        <f>[34]Julho!$C$35</f>
        <v>27.6</v>
      </c>
      <c r="AG38" s="133">
        <f t="shared" ref="AG38:AG44" si="7">MAX(B38:AF38)</f>
        <v>32.299999999999997</v>
      </c>
      <c r="AH38" s="94">
        <f t="shared" ref="AH38:AH44" si="8">AVERAGE(B38:AF38)</f>
        <v>28.254838709677419</v>
      </c>
    </row>
    <row r="39" spans="1:39" x14ac:dyDescent="0.2">
      <c r="A39" s="58" t="s">
        <v>15</v>
      </c>
      <c r="B39" s="11">
        <f>[35]Julho!$C$5</f>
        <v>16.399999999999999</v>
      </c>
      <c r="C39" s="11">
        <f>[35]Julho!$C$6</f>
        <v>17.600000000000001</v>
      </c>
      <c r="D39" s="11">
        <f>[35]Julho!$C$7</f>
        <v>19.3</v>
      </c>
      <c r="E39" s="11">
        <f>[35]Julho!$C$8</f>
        <v>23.9</v>
      </c>
      <c r="F39" s="11">
        <f>[35]Julho!$C$9</f>
        <v>28.1</v>
      </c>
      <c r="G39" s="11">
        <f>[35]Julho!$C$10</f>
        <v>28.1</v>
      </c>
      <c r="H39" s="11">
        <f>[35]Julho!$C$11</f>
        <v>28.7</v>
      </c>
      <c r="I39" s="11">
        <f>[35]Julho!$C$12</f>
        <v>18</v>
      </c>
      <c r="J39" s="11">
        <f>[35]Julho!$C$13</f>
        <v>18.899999999999999</v>
      </c>
      <c r="K39" s="11">
        <f>[35]Julho!$C$14</f>
        <v>24.2</v>
      </c>
      <c r="L39" s="11">
        <f>[35]Julho!$C$15</f>
        <v>27.7</v>
      </c>
      <c r="M39" s="11">
        <f>[35]Julho!$C$16</f>
        <v>27.8</v>
      </c>
      <c r="N39" s="11">
        <f>[35]Julho!$C$17</f>
        <v>28.4</v>
      </c>
      <c r="O39" s="11">
        <f>[35]Julho!$C$18</f>
        <v>24.8</v>
      </c>
      <c r="P39" s="11">
        <f>[35]Julho!$C$19</f>
        <v>26.5</v>
      </c>
      <c r="Q39" s="11">
        <f>[35]Julho!$C$20</f>
        <v>26.4</v>
      </c>
      <c r="R39" s="11">
        <f>[35]Julho!$C$21</f>
        <v>29.3</v>
      </c>
      <c r="S39" s="11">
        <f>[35]Julho!$C$22</f>
        <v>28.7</v>
      </c>
      <c r="T39" s="11">
        <f>[35]Julho!$C$23</f>
        <v>28.5</v>
      </c>
      <c r="U39" s="11">
        <f>[35]Julho!$C$24</f>
        <v>28.3</v>
      </c>
      <c r="V39" s="11">
        <f>[35]Julho!$C$25</f>
        <v>28.7</v>
      </c>
      <c r="W39" s="11">
        <f>[35]Julho!$C$26</f>
        <v>28.9</v>
      </c>
      <c r="X39" s="11">
        <f>[35]Julho!$C$27</f>
        <v>29.5</v>
      </c>
      <c r="Y39" s="11">
        <f>[35]Julho!$C$28</f>
        <v>29.6</v>
      </c>
      <c r="Z39" s="11">
        <f>[35]Julho!$C$29</f>
        <v>22.2</v>
      </c>
      <c r="AA39" s="11">
        <f>[35]Julho!$C$30</f>
        <v>20.7</v>
      </c>
      <c r="AB39" s="11">
        <f>[35]Julho!$C$31</f>
        <v>28.4</v>
      </c>
      <c r="AC39" s="11">
        <f>[35]Julho!$C$32</f>
        <v>26.9</v>
      </c>
      <c r="AD39" s="11">
        <f>[35]Julho!$C$33</f>
        <v>17.5</v>
      </c>
      <c r="AE39" s="11">
        <f>[35]Julho!$C$34</f>
        <v>20.7</v>
      </c>
      <c r="AF39" s="11">
        <f>[35]Julho!$C$35</f>
        <v>26.6</v>
      </c>
      <c r="AG39" s="133">
        <f t="shared" si="7"/>
        <v>29.6</v>
      </c>
      <c r="AH39" s="94">
        <f t="shared" si="8"/>
        <v>25.138709677419357</v>
      </c>
      <c r="AI39" s="12" t="s">
        <v>47</v>
      </c>
      <c r="AL39" t="s">
        <v>47</v>
      </c>
    </row>
    <row r="40" spans="1:39" x14ac:dyDescent="0.2">
      <c r="A40" s="58" t="s">
        <v>16</v>
      </c>
      <c r="B40" s="11">
        <f>[36]Julho!$C$5</f>
        <v>21.8</v>
      </c>
      <c r="C40" s="11">
        <f>[36]Julho!$C$6</f>
        <v>20.6</v>
      </c>
      <c r="D40" s="11">
        <f>[36]Julho!$C$7</f>
        <v>15.1</v>
      </c>
      <c r="E40" s="11" t="str">
        <f>[36]Julho!$C$8</f>
        <v>*</v>
      </c>
      <c r="F40" s="11" t="str">
        <f>[36]Julho!$C$9</f>
        <v>*</v>
      </c>
      <c r="G40" s="11">
        <f>[36]Julho!$C$10</f>
        <v>27.8</v>
      </c>
      <c r="H40" s="11">
        <f>[36]Julho!$C$11</f>
        <v>23.4</v>
      </c>
      <c r="I40" s="11">
        <f>[36]Julho!$C$12</f>
        <v>16.100000000000001</v>
      </c>
      <c r="J40" s="11">
        <f>[36]Julho!$C$13</f>
        <v>12.1</v>
      </c>
      <c r="K40" s="11">
        <f>[36]Julho!$C$14</f>
        <v>29.8</v>
      </c>
      <c r="L40" s="11">
        <f>[36]Julho!$C$15</f>
        <v>32.1</v>
      </c>
      <c r="M40" s="11">
        <f>[36]Julho!$C$16</f>
        <v>33.4</v>
      </c>
      <c r="N40" s="11">
        <f>[36]Julho!$C$17</f>
        <v>27</v>
      </c>
      <c r="O40" s="11" t="str">
        <f>[36]Julho!$C$18</f>
        <v>*</v>
      </c>
      <c r="P40" s="11" t="str">
        <f>[36]Julho!$C$19</f>
        <v>*</v>
      </c>
      <c r="Q40" s="11">
        <f>[36]Julho!$C$20</f>
        <v>34</v>
      </c>
      <c r="R40" s="11">
        <f>[36]Julho!$C$21</f>
        <v>34.299999999999997</v>
      </c>
      <c r="S40" s="11">
        <f>[36]Julho!$C$22</f>
        <v>35.5</v>
      </c>
      <c r="T40" s="11" t="str">
        <f>[36]Julho!$C$23</f>
        <v>*</v>
      </c>
      <c r="U40" s="11" t="str">
        <f>[36]Julho!$C$24</f>
        <v>*</v>
      </c>
      <c r="V40" s="11" t="str">
        <f>[36]Julho!$C$25</f>
        <v>*</v>
      </c>
      <c r="W40" s="11" t="str">
        <f>[36]Julho!$C$26</f>
        <v>*</v>
      </c>
      <c r="X40" s="11" t="str">
        <f>[36]Julho!$C$27</f>
        <v>*</v>
      </c>
      <c r="Y40" s="11">
        <f>[36]Julho!$C$28</f>
        <v>26.5</v>
      </c>
      <c r="Z40" s="11">
        <f>[36]Julho!$C$29</f>
        <v>19.399999999999999</v>
      </c>
      <c r="AA40" s="11">
        <f>[36]Julho!$C$30</f>
        <v>13.9</v>
      </c>
      <c r="AB40" s="11" t="str">
        <f>[36]Julho!$C$31</f>
        <v>*</v>
      </c>
      <c r="AC40" s="11" t="str">
        <f>[36]Julho!$C$32</f>
        <v>*</v>
      </c>
      <c r="AD40" s="11">
        <f>[36]Julho!$C$33</f>
        <v>19.100000000000001</v>
      </c>
      <c r="AE40" s="11">
        <f>[36]Julho!$C$34</f>
        <v>23.1</v>
      </c>
      <c r="AF40" s="11">
        <f>[36]Julho!$C$35</f>
        <v>18.3</v>
      </c>
      <c r="AG40" s="133">
        <f t="shared" si="7"/>
        <v>35.5</v>
      </c>
      <c r="AH40" s="94">
        <f t="shared" si="8"/>
        <v>24.165000000000003</v>
      </c>
      <c r="AK40" t="s">
        <v>47</v>
      </c>
      <c r="AL40" t="s">
        <v>47</v>
      </c>
      <c r="AM40" t="s">
        <v>47</v>
      </c>
    </row>
    <row r="41" spans="1:39" x14ac:dyDescent="0.2">
      <c r="A41" s="58" t="s">
        <v>175</v>
      </c>
      <c r="B41" s="11">
        <f>[37]Julho!$C$5</f>
        <v>24.5</v>
      </c>
      <c r="C41" s="11">
        <f>[37]Julho!$C$6</f>
        <v>21.1</v>
      </c>
      <c r="D41" s="11">
        <f>[37]Julho!$C$7</f>
        <v>22.8</v>
      </c>
      <c r="E41" s="11">
        <f>[37]Julho!$C$8</f>
        <v>28</v>
      </c>
      <c r="F41" s="11">
        <f>[37]Julho!$C$9</f>
        <v>32.6</v>
      </c>
      <c r="G41" s="11">
        <f>[37]Julho!$C$10</f>
        <v>32.1</v>
      </c>
      <c r="H41" s="11">
        <f>[37]Julho!$C$11</f>
        <v>32.299999999999997</v>
      </c>
      <c r="I41" s="11">
        <f>[37]Julho!$C$12</f>
        <v>24</v>
      </c>
      <c r="J41" s="11">
        <f>[37]Julho!$C$13</f>
        <v>21.3</v>
      </c>
      <c r="K41" s="11">
        <f>[37]Julho!$C$14</f>
        <v>29.7</v>
      </c>
      <c r="L41" s="11">
        <f>[37]Julho!$C$15</f>
        <v>31.4</v>
      </c>
      <c r="M41" s="11">
        <f>[37]Julho!$C$16</f>
        <v>32.5</v>
      </c>
      <c r="N41" s="11">
        <f>[37]Julho!$C$17</f>
        <v>33.200000000000003</v>
      </c>
      <c r="O41" s="11">
        <f>[37]Julho!$C$18</f>
        <v>30</v>
      </c>
      <c r="P41" s="11">
        <f>[37]Julho!$C$19</f>
        <v>32.1</v>
      </c>
      <c r="Q41" s="11">
        <f>[37]Julho!$C$20</f>
        <v>31.1</v>
      </c>
      <c r="R41" s="11">
        <f>[37]Julho!$C$21</f>
        <v>32.9</v>
      </c>
      <c r="S41" s="11">
        <f>[37]Julho!$C$22</f>
        <v>31.5</v>
      </c>
      <c r="T41" s="11">
        <f>[37]Julho!$C$23</f>
        <v>30.8</v>
      </c>
      <c r="U41" s="11">
        <f>[37]Julho!$C$24</f>
        <v>31.4</v>
      </c>
      <c r="V41" s="11">
        <f>[37]Julho!$C$25</f>
        <v>31.5</v>
      </c>
      <c r="W41" s="11">
        <f>[37]Julho!$C$26</f>
        <v>32</v>
      </c>
      <c r="X41" s="11">
        <f>[37]Julho!$C$27</f>
        <v>32.5</v>
      </c>
      <c r="Y41" s="11">
        <f>[37]Julho!$C$28</f>
        <v>33.1</v>
      </c>
      <c r="Z41" s="11">
        <f>[37]Julho!$C$29</f>
        <v>25.8</v>
      </c>
      <c r="AA41" s="11">
        <f>[37]Julho!$C$30</f>
        <v>30.5</v>
      </c>
      <c r="AB41" s="11">
        <f>[37]Julho!$C$31</f>
        <v>32.5</v>
      </c>
      <c r="AC41" s="11">
        <f>[37]Julho!$C$32</f>
        <v>32.6</v>
      </c>
      <c r="AD41" s="11">
        <f>[37]Julho!$C$33</f>
        <v>27</v>
      </c>
      <c r="AE41" s="11">
        <f>[37]Julho!$C$34</f>
        <v>26.5</v>
      </c>
      <c r="AF41" s="11">
        <f>[37]Julho!$C$35</f>
        <v>29.3</v>
      </c>
      <c r="AG41" s="133">
        <f t="shared" si="7"/>
        <v>33.200000000000003</v>
      </c>
      <c r="AH41" s="94">
        <f t="shared" si="8"/>
        <v>29.632258064516122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[38]Julho!$C$5</f>
        <v>22.1</v>
      </c>
      <c r="C42" s="11">
        <f>[38]Julho!$C$6</f>
        <v>19.7</v>
      </c>
      <c r="D42" s="11">
        <f>[38]Julho!$C$7</f>
        <v>21.2</v>
      </c>
      <c r="E42" s="11">
        <f>[38]Julho!$C$8</f>
        <v>28.3</v>
      </c>
      <c r="F42" s="11">
        <f>[38]Julho!$C$9</f>
        <v>31.5</v>
      </c>
      <c r="G42" s="11">
        <f>[38]Julho!$C$10</f>
        <v>29.8</v>
      </c>
      <c r="H42" s="11">
        <f>[38]Julho!$C$11</f>
        <v>32.9</v>
      </c>
      <c r="I42" s="11">
        <f>[38]Julho!$C$12</f>
        <v>22.5</v>
      </c>
      <c r="J42" s="11">
        <f>[38]Julho!$C$13</f>
        <v>18.600000000000001</v>
      </c>
      <c r="K42" s="11">
        <f>[38]Julho!$C$14</f>
        <v>28.8</v>
      </c>
      <c r="L42" s="11">
        <f>[38]Julho!$C$15</f>
        <v>31.5</v>
      </c>
      <c r="M42" s="11">
        <f>[38]Julho!$C$16</f>
        <v>32.1</v>
      </c>
      <c r="N42" s="11">
        <f>[38]Julho!$C$17</f>
        <v>32.299999999999997</v>
      </c>
      <c r="O42" s="11">
        <f>[38]Julho!$C$18</f>
        <v>27.4</v>
      </c>
      <c r="P42" s="11">
        <f>[38]Julho!$C$19</f>
        <v>30.4</v>
      </c>
      <c r="Q42" s="11">
        <f>[38]Julho!$C$20</f>
        <v>29.9</v>
      </c>
      <c r="R42" s="11">
        <f>[38]Julho!$C$21</f>
        <v>33.1</v>
      </c>
      <c r="S42" s="11">
        <f>[38]Julho!$C$22</f>
        <v>31.6</v>
      </c>
      <c r="T42" s="11">
        <f>[38]Julho!$C$23</f>
        <v>30.9</v>
      </c>
      <c r="U42" s="11">
        <f>[38]Julho!$C$24</f>
        <v>31.3</v>
      </c>
      <c r="V42" s="11">
        <f>[38]Julho!$C$25</f>
        <v>31.4</v>
      </c>
      <c r="W42" s="11">
        <f>[38]Julho!$C$26</f>
        <v>31.9</v>
      </c>
      <c r="X42" s="11">
        <f>[38]Julho!$C$27</f>
        <v>32.4</v>
      </c>
      <c r="Y42" s="11">
        <f>[38]Julho!$C$28</f>
        <v>33.5</v>
      </c>
      <c r="Z42" s="11">
        <f>[38]Julho!$C$29</f>
        <v>21.6</v>
      </c>
      <c r="AA42" s="11">
        <f>[38]Julho!$C$30</f>
        <v>27.4</v>
      </c>
      <c r="AB42" s="11">
        <f>[38]Julho!$C$31</f>
        <v>31.5</v>
      </c>
      <c r="AC42" s="11">
        <f>[38]Julho!$C$32</f>
        <v>32.4</v>
      </c>
      <c r="AD42" s="11">
        <f>[38]Julho!$C$33</f>
        <v>24</v>
      </c>
      <c r="AE42" s="11">
        <f>[38]Julho!$C$34</f>
        <v>26.6</v>
      </c>
      <c r="AF42" s="11">
        <f>[38]Julho!$C$35</f>
        <v>29.4</v>
      </c>
      <c r="AG42" s="133">
        <f t="shared" si="7"/>
        <v>33.5</v>
      </c>
      <c r="AH42" s="94">
        <f t="shared" si="8"/>
        <v>28.645161290322577</v>
      </c>
      <c r="AM42" t="s">
        <v>47</v>
      </c>
    </row>
    <row r="43" spans="1:39" x14ac:dyDescent="0.2">
      <c r="A43" s="58" t="s">
        <v>157</v>
      </c>
      <c r="B43" s="11">
        <f>[39]Julho!$C$5</f>
        <v>25.4</v>
      </c>
      <c r="C43" s="11">
        <f>[39]Julho!$C$6</f>
        <v>21.4</v>
      </c>
      <c r="D43" s="11">
        <f>[39]Julho!$C$7</f>
        <v>22.7</v>
      </c>
      <c r="E43" s="11">
        <f>[39]Julho!$C$8</f>
        <v>27.9</v>
      </c>
      <c r="F43" s="11">
        <f>[39]Julho!$C$9</f>
        <v>32.4</v>
      </c>
      <c r="G43" s="11">
        <f>[39]Julho!$C$10</f>
        <v>30</v>
      </c>
      <c r="H43" s="11">
        <f>[39]Julho!$C$11</f>
        <v>32.1</v>
      </c>
      <c r="I43" s="11">
        <f>[39]Julho!$C$12</f>
        <v>23</v>
      </c>
      <c r="J43" s="11">
        <f>[39]Julho!$C$13</f>
        <v>21.7</v>
      </c>
      <c r="K43" s="11">
        <f>[39]Julho!$C$14</f>
        <v>28.8</v>
      </c>
      <c r="L43" s="11">
        <f>[39]Julho!$C$15</f>
        <v>31.2</v>
      </c>
      <c r="M43" s="11">
        <f>[39]Julho!$C$16</f>
        <v>32.4</v>
      </c>
      <c r="N43" s="11">
        <f>[39]Julho!$C$17</f>
        <v>32.1</v>
      </c>
      <c r="O43" s="11">
        <f>[39]Julho!$C$18</f>
        <v>30</v>
      </c>
      <c r="P43" s="11">
        <f>[39]Julho!$C$19</f>
        <v>30.2</v>
      </c>
      <c r="Q43" s="11">
        <f>[39]Julho!$C$20</f>
        <v>30</v>
      </c>
      <c r="R43" s="11">
        <f>[39]Julho!$C$21</f>
        <v>32</v>
      </c>
      <c r="S43" s="11">
        <f>[39]Julho!$C$22</f>
        <v>31.3</v>
      </c>
      <c r="T43" s="11">
        <f>[39]Julho!$C$23</f>
        <v>30.5</v>
      </c>
      <c r="U43" s="11">
        <f>[39]Julho!$C$24</f>
        <v>30.5</v>
      </c>
      <c r="V43" s="11">
        <f>[39]Julho!$C$25</f>
        <v>30.9</v>
      </c>
      <c r="W43" s="11">
        <f>[39]Julho!$C$26</f>
        <v>31.6</v>
      </c>
      <c r="X43" s="11">
        <f>[39]Julho!$C$27</f>
        <v>32</v>
      </c>
      <c r="Y43" s="11">
        <f>[39]Julho!$C$28</f>
        <v>32.200000000000003</v>
      </c>
      <c r="Z43" s="11">
        <f>[39]Julho!$C$29</f>
        <v>23.3</v>
      </c>
      <c r="AA43" s="11">
        <f>[39]Julho!$C$30</f>
        <v>30.1</v>
      </c>
      <c r="AB43" s="11">
        <f>[39]Julho!$C$31</f>
        <v>31.6</v>
      </c>
      <c r="AC43" s="11">
        <f>[39]Julho!$C$32</f>
        <v>32.5</v>
      </c>
      <c r="AD43" s="11">
        <f>[39]Julho!$C$33</f>
        <v>26.3</v>
      </c>
      <c r="AE43" s="11">
        <f>[39]Julho!$C$34</f>
        <v>26.8</v>
      </c>
      <c r="AF43" s="11">
        <f>[39]Julho!$C$35</f>
        <v>28.6</v>
      </c>
      <c r="AG43" s="133">
        <f t="shared" si="7"/>
        <v>32.5</v>
      </c>
      <c r="AH43" s="94">
        <f t="shared" si="8"/>
        <v>29.08064516129032</v>
      </c>
      <c r="AJ43" s="12" t="s">
        <v>47</v>
      </c>
      <c r="AL43" t="s">
        <v>47</v>
      </c>
    </row>
    <row r="44" spans="1:39" x14ac:dyDescent="0.2">
      <c r="A44" s="58" t="s">
        <v>18</v>
      </c>
      <c r="B44" s="11">
        <f>[40]Julho!$C$5</f>
        <v>22.2</v>
      </c>
      <c r="C44" s="11">
        <f>[40]Julho!$C$6</f>
        <v>22.3</v>
      </c>
      <c r="D44" s="11">
        <f>[40]Julho!$C$7</f>
        <v>23.7</v>
      </c>
      <c r="E44" s="11">
        <f>[40]Julho!$C$8</f>
        <v>29</v>
      </c>
      <c r="F44" s="11">
        <f>[40]Julho!$C$9</f>
        <v>30.5</v>
      </c>
      <c r="G44" s="11">
        <f>[40]Julho!$C$10</f>
        <v>30.8</v>
      </c>
      <c r="H44" s="11">
        <f>[40]Julho!$C$11</f>
        <v>30.4</v>
      </c>
      <c r="I44" s="11">
        <f>[40]Julho!$C$12</f>
        <v>21.2</v>
      </c>
      <c r="J44" s="11">
        <f>[40]Julho!$C$13</f>
        <v>22.7</v>
      </c>
      <c r="K44" s="11">
        <f>[40]Julho!$C$14</f>
        <v>28.8</v>
      </c>
      <c r="L44" s="11">
        <f>[40]Julho!$C$15</f>
        <v>28.8</v>
      </c>
      <c r="M44" s="11">
        <f>[40]Julho!$C$16</f>
        <v>30.3</v>
      </c>
      <c r="N44" s="11">
        <f>[40]Julho!$C$17</f>
        <v>32.1</v>
      </c>
      <c r="O44" s="11">
        <f>[40]Julho!$C$18</f>
        <v>30.5</v>
      </c>
      <c r="P44" s="11">
        <f>[40]Julho!$C$19</f>
        <v>31</v>
      </c>
      <c r="Q44" s="11">
        <f>[40]Julho!$C$20</f>
        <v>31</v>
      </c>
      <c r="R44" s="11">
        <f>[40]Julho!$C$21</f>
        <v>30.9</v>
      </c>
      <c r="S44" s="11">
        <f>[40]Julho!$C$22</f>
        <v>30.4</v>
      </c>
      <c r="T44" s="11">
        <f>[40]Julho!$C$23</f>
        <v>29.5</v>
      </c>
      <c r="U44" s="11">
        <f>[40]Julho!$C$24</f>
        <v>29.3</v>
      </c>
      <c r="V44" s="11">
        <f>[40]Julho!$C$25</f>
        <v>29</v>
      </c>
      <c r="W44" s="11">
        <f>[40]Julho!$C$26</f>
        <v>29.5</v>
      </c>
      <c r="X44" s="11">
        <f>[40]Julho!$C$27</f>
        <v>30.9</v>
      </c>
      <c r="Y44" s="11">
        <f>[40]Julho!$C$28</f>
        <v>30.8</v>
      </c>
      <c r="Z44" s="11">
        <f>[40]Julho!$C$29</f>
        <v>26.2</v>
      </c>
      <c r="AA44" s="11">
        <f>[40]Julho!$C$30</f>
        <v>29.4</v>
      </c>
      <c r="AB44" s="11">
        <f>[40]Julho!$C$31</f>
        <v>30.5</v>
      </c>
      <c r="AC44" s="11">
        <f>[40]Julho!$C$32</f>
        <v>31.4</v>
      </c>
      <c r="AD44" s="11">
        <f>[40]Julho!$C$33</f>
        <v>28.5</v>
      </c>
      <c r="AE44" s="11">
        <f>[40]Julho!$C$34</f>
        <v>28.6</v>
      </c>
      <c r="AF44" s="11">
        <f>[40]Julho!$C$35</f>
        <v>28</v>
      </c>
      <c r="AG44" s="133">
        <f t="shared" si="7"/>
        <v>32.1</v>
      </c>
      <c r="AH44" s="94">
        <f t="shared" si="8"/>
        <v>28.6516129032258</v>
      </c>
      <c r="AJ44" s="12" t="s">
        <v>47</v>
      </c>
      <c r="AL44" t="s">
        <v>47</v>
      </c>
    </row>
    <row r="45" spans="1:39" x14ac:dyDescent="0.2">
      <c r="A45" s="58" t="s">
        <v>162</v>
      </c>
      <c r="B45" s="11" t="str">
        <f>[41]Julho!$C$5</f>
        <v>*</v>
      </c>
      <c r="C45" s="11" t="str">
        <f>[41]Julho!$C$6</f>
        <v>*</v>
      </c>
      <c r="D45" s="11" t="str">
        <f>[41]Julho!$C$7</f>
        <v>*</v>
      </c>
      <c r="E45" s="11" t="str">
        <f>[41]Julho!$C$8</f>
        <v>*</v>
      </c>
      <c r="F45" s="11" t="str">
        <f>[41]Julho!$C$9</f>
        <v>*</v>
      </c>
      <c r="G45" s="11" t="str">
        <f>[41]Julho!$C$10</f>
        <v>*</v>
      </c>
      <c r="H45" s="11" t="str">
        <f>[41]Julho!$C$11</f>
        <v>*</v>
      </c>
      <c r="I45" s="11" t="str">
        <f>[41]Julho!$C$12</f>
        <v>*</v>
      </c>
      <c r="J45" s="11" t="str">
        <f>[41]Julho!$C$13</f>
        <v>*</v>
      </c>
      <c r="K45" s="11" t="str">
        <f>[41]Julho!$C$14</f>
        <v>*</v>
      </c>
      <c r="L45" s="11" t="str">
        <f>[41]Julho!$C$15</f>
        <v>*</v>
      </c>
      <c r="M45" s="11" t="str">
        <f>[41]Julho!$C$16</f>
        <v>*</v>
      </c>
      <c r="N45" s="11" t="str">
        <f>[41]Julho!$C$17</f>
        <v>*</v>
      </c>
      <c r="O45" s="11" t="str">
        <f>[41]Julho!$C$18</f>
        <v>*</v>
      </c>
      <c r="P45" s="11" t="str">
        <f>[41]Julho!$C$19</f>
        <v>*</v>
      </c>
      <c r="Q45" s="11" t="str">
        <f>[41]Julho!$C$20</f>
        <v>*</v>
      </c>
      <c r="R45" s="11" t="str">
        <f>[41]Julho!$C$21</f>
        <v>*</v>
      </c>
      <c r="S45" s="11" t="str">
        <f>[41]Julho!$C$22</f>
        <v>*</v>
      </c>
      <c r="T45" s="11" t="str">
        <f>[41]Julho!$C$23</f>
        <v>*</v>
      </c>
      <c r="U45" s="11" t="str">
        <f>[41]Julho!$C$24</f>
        <v>*</v>
      </c>
      <c r="V45" s="11" t="str">
        <f>[41]Julho!$C$25</f>
        <v>*</v>
      </c>
      <c r="W45" s="11" t="str">
        <f>[41]Julho!$C$26</f>
        <v>*</v>
      </c>
      <c r="X45" s="11" t="str">
        <f>[41]Julho!$C$27</f>
        <v>*</v>
      </c>
      <c r="Y45" s="11" t="str">
        <f>[41]Julho!$C$28</f>
        <v>*</v>
      </c>
      <c r="Z45" s="11" t="str">
        <f>[41]Julho!$C$29</f>
        <v>*</v>
      </c>
      <c r="AA45" s="11" t="str">
        <f>[41]Julho!$C$30</f>
        <v>*</v>
      </c>
      <c r="AB45" s="11" t="str">
        <f>[41]Julho!$C$31</f>
        <v>*</v>
      </c>
      <c r="AC45" s="11" t="str">
        <f>[41]Julho!$C$32</f>
        <v>*</v>
      </c>
      <c r="AD45" s="11" t="str">
        <f>[41]Julho!$C$33</f>
        <v>*</v>
      </c>
      <c r="AE45" s="11" t="str">
        <f>[41]Julho!$C$34</f>
        <v>*</v>
      </c>
      <c r="AF45" s="11" t="str">
        <f>[41]Julho!$C$35</f>
        <v>*</v>
      </c>
      <c r="AG45" s="133" t="s">
        <v>226</v>
      </c>
      <c r="AH45" s="94" t="s">
        <v>226</v>
      </c>
      <c r="AL45" t="s">
        <v>47</v>
      </c>
    </row>
    <row r="46" spans="1:39" x14ac:dyDescent="0.2">
      <c r="A46" s="58" t="s">
        <v>19</v>
      </c>
      <c r="B46" s="11">
        <f>[42]Julho!$C$5</f>
        <v>16.8</v>
      </c>
      <c r="C46" s="11">
        <f>[42]Julho!$C$6</f>
        <v>17.3</v>
      </c>
      <c r="D46" s="11">
        <f>[42]Julho!$C$7</f>
        <v>18.899999999999999</v>
      </c>
      <c r="E46" s="11">
        <f>[42]Julho!$C$8</f>
        <v>25.5</v>
      </c>
      <c r="F46" s="11">
        <f>[42]Julho!$C$9</f>
        <v>27.3</v>
      </c>
      <c r="G46" s="11">
        <f>[42]Julho!$C$10</f>
        <v>27.4</v>
      </c>
      <c r="H46" s="11">
        <f>[42]Julho!$C$11</f>
        <v>27.9</v>
      </c>
      <c r="I46" s="11">
        <f>[42]Julho!$C$12</f>
        <v>16.3</v>
      </c>
      <c r="J46" s="11">
        <f>[42]Julho!$C$13</f>
        <v>17.7</v>
      </c>
      <c r="K46" s="11">
        <f>[42]Julho!$C$14</f>
        <v>25.1</v>
      </c>
      <c r="L46" s="11">
        <f>[42]Julho!$C$15</f>
        <v>29.1</v>
      </c>
      <c r="M46" s="11">
        <f>[42]Julho!$C$16</f>
        <v>29</v>
      </c>
      <c r="N46" s="11">
        <f>[42]Julho!$C$17</f>
        <v>30.1</v>
      </c>
      <c r="O46" s="11">
        <f>[42]Julho!$C$18</f>
        <v>24.7</v>
      </c>
      <c r="P46" s="11">
        <f>[42]Julho!$C$19</f>
        <v>27.2</v>
      </c>
      <c r="Q46" s="11">
        <f>[42]Julho!$C$20</f>
        <v>26.7</v>
      </c>
      <c r="R46" s="11">
        <f>[42]Julho!$C$21</f>
        <v>30.7</v>
      </c>
      <c r="S46" s="11">
        <f>[42]Julho!$C$22</f>
        <v>29.7</v>
      </c>
      <c r="T46" s="11">
        <f>[42]Julho!$C$23</f>
        <v>29.3</v>
      </c>
      <c r="U46" s="11">
        <f>[42]Julho!$C$24</f>
        <v>29.1</v>
      </c>
      <c r="V46" s="11">
        <f>[42]Julho!$C$25</f>
        <v>29.6</v>
      </c>
      <c r="W46" s="11">
        <f>[42]Julho!$C$26</f>
        <v>30</v>
      </c>
      <c r="X46" s="11">
        <f>[42]Julho!$C$27</f>
        <v>29.9</v>
      </c>
      <c r="Y46" s="11">
        <f>[42]Julho!$C$28</f>
        <v>30.4</v>
      </c>
      <c r="Z46" s="11">
        <f>[42]Julho!$C$29</f>
        <v>19.8</v>
      </c>
      <c r="AA46" s="11">
        <f>[42]Julho!$C$30</f>
        <v>21</v>
      </c>
      <c r="AB46" s="11">
        <f>[42]Julho!$C$31</f>
        <v>28.6</v>
      </c>
      <c r="AC46" s="11">
        <f>[42]Julho!$C$32</f>
        <v>24.9</v>
      </c>
      <c r="AD46" s="11">
        <f>[42]Julho!$C$33</f>
        <v>19.600000000000001</v>
      </c>
      <c r="AE46" s="11">
        <f>[42]Julho!$C$34</f>
        <v>22.4</v>
      </c>
      <c r="AF46" s="11">
        <f>[42]Julho!$C$35</f>
        <v>23.7</v>
      </c>
      <c r="AG46" s="133">
        <f>MAX(B46:AF46)</f>
        <v>30.7</v>
      </c>
      <c r="AH46" s="94">
        <f>AVERAGE(B46:AF46)</f>
        <v>25.345161290322579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8" t="s">
        <v>31</v>
      </c>
      <c r="B47" s="11">
        <f>[43]Julho!$C$5</f>
        <v>22.8</v>
      </c>
      <c r="C47" s="11">
        <f>[43]Julho!$C$6</f>
        <v>20.3</v>
      </c>
      <c r="D47" s="11">
        <f>[43]Julho!$C$7</f>
        <v>22.6</v>
      </c>
      <c r="E47" s="11">
        <f>[43]Julho!$C$8</f>
        <v>28.2</v>
      </c>
      <c r="F47" s="11">
        <f>[43]Julho!$C$9</f>
        <v>30.1</v>
      </c>
      <c r="G47" s="11">
        <f>[43]Julho!$C$10</f>
        <v>30.1</v>
      </c>
      <c r="H47" s="11">
        <f>[43]Julho!$C$11</f>
        <v>31.1</v>
      </c>
      <c r="I47" s="11">
        <f>[43]Julho!$C$12</f>
        <v>22.8</v>
      </c>
      <c r="J47" s="11">
        <f>[43]Julho!$C$13</f>
        <v>19.3</v>
      </c>
      <c r="K47" s="11">
        <f>[43]Julho!$C$14</f>
        <v>29.6</v>
      </c>
      <c r="L47" s="11">
        <f>[43]Julho!$C$15</f>
        <v>29.8</v>
      </c>
      <c r="M47" s="11">
        <f>[43]Julho!$C$16</f>
        <v>30.2</v>
      </c>
      <c r="N47" s="11">
        <f>[43]Julho!$C$17</f>
        <v>30.8</v>
      </c>
      <c r="O47" s="11">
        <f>[43]Julho!$C$18</f>
        <v>26.4</v>
      </c>
      <c r="P47" s="11">
        <f>[43]Julho!$C$19</f>
        <v>31.1</v>
      </c>
      <c r="Q47" s="11">
        <f>[43]Julho!$C$20</f>
        <v>31.2</v>
      </c>
      <c r="R47" s="11">
        <f>[43]Julho!$C$21</f>
        <v>31.8</v>
      </c>
      <c r="S47" s="11">
        <f>[43]Julho!$C$22</f>
        <v>32</v>
      </c>
      <c r="T47" s="11">
        <f>[43]Julho!$C$23</f>
        <v>31.3</v>
      </c>
      <c r="U47" s="11">
        <f>[43]Julho!$C$24</f>
        <v>31.1</v>
      </c>
      <c r="V47" s="11">
        <f>[43]Julho!$C$25</f>
        <v>30.3</v>
      </c>
      <c r="W47" s="11">
        <f>[43]Julho!$C$26</f>
        <v>31.1</v>
      </c>
      <c r="X47" s="11">
        <f>[43]Julho!$C$27</f>
        <v>31.9</v>
      </c>
      <c r="Y47" s="11">
        <f>[43]Julho!$C$28</f>
        <v>32</v>
      </c>
      <c r="Z47" s="11">
        <f>[43]Julho!$C$29</f>
        <v>22.6</v>
      </c>
      <c r="AA47" s="11">
        <f>[43]Julho!$C$30</f>
        <v>28.4</v>
      </c>
      <c r="AB47" s="11">
        <f>[43]Julho!$C$31</f>
        <v>31.6</v>
      </c>
      <c r="AC47" s="11">
        <f>[43]Julho!$C$32</f>
        <v>31.2</v>
      </c>
      <c r="AD47" s="11">
        <f>[43]Julho!$C$33</f>
        <v>23.5</v>
      </c>
      <c r="AE47" s="11">
        <f>[43]Julho!$C$34</f>
        <v>27.1</v>
      </c>
      <c r="AF47" s="11">
        <f>[43]Julho!$C$35</f>
        <v>29.3</v>
      </c>
      <c r="AG47" s="133">
        <f>MAX(B47:AF47)</f>
        <v>32</v>
      </c>
      <c r="AH47" s="94">
        <f>AVERAGE(B47:AF47)</f>
        <v>28.438709677419357</v>
      </c>
      <c r="AJ47" s="12" t="s">
        <v>47</v>
      </c>
      <c r="AK47" t="s">
        <v>47</v>
      </c>
      <c r="AL47" t="s">
        <v>47</v>
      </c>
    </row>
    <row r="48" spans="1:39" x14ac:dyDescent="0.2">
      <c r="A48" s="58" t="s">
        <v>44</v>
      </c>
      <c r="B48" s="11">
        <f>[44]Julho!$C$5</f>
        <v>25</v>
      </c>
      <c r="C48" s="11">
        <f>[44]Julho!$C$6</f>
        <v>26.7</v>
      </c>
      <c r="D48" s="11">
        <f>[44]Julho!$C$7</f>
        <v>27.5</v>
      </c>
      <c r="E48" s="11">
        <f>[44]Julho!$C$8</f>
        <v>32.299999999999997</v>
      </c>
      <c r="F48" s="11">
        <f>[44]Julho!$C$9</f>
        <v>33.6</v>
      </c>
      <c r="G48" s="11">
        <f>[44]Julho!$C$10</f>
        <v>32.799999999999997</v>
      </c>
      <c r="H48" s="11">
        <f>[44]Julho!$C$11</f>
        <v>31.7</v>
      </c>
      <c r="I48" s="11">
        <f>[44]Julho!$C$12</f>
        <v>24.1</v>
      </c>
      <c r="J48" s="11">
        <f>[44]Julho!$C$13</f>
        <v>25.1</v>
      </c>
      <c r="K48" s="11">
        <f>[44]Julho!$C$14</f>
        <v>31.8</v>
      </c>
      <c r="L48" s="11">
        <f>[44]Julho!$C$15</f>
        <v>32</v>
      </c>
      <c r="M48" s="11">
        <f>[44]Julho!$C$16</f>
        <v>32.299999999999997</v>
      </c>
      <c r="N48" s="11">
        <f>[44]Julho!$C$17</f>
        <v>33.700000000000003</v>
      </c>
      <c r="O48" s="11">
        <f>[44]Julho!$C$18</f>
        <v>33.299999999999997</v>
      </c>
      <c r="P48" s="11">
        <f>[44]Julho!$C$19</f>
        <v>33.200000000000003</v>
      </c>
      <c r="Q48" s="11">
        <f>[44]Julho!$C$20</f>
        <v>32.6</v>
      </c>
      <c r="R48" s="11">
        <f>[44]Julho!$C$21</f>
        <v>32.700000000000003</v>
      </c>
      <c r="S48" s="11">
        <f>[44]Julho!$C$22</f>
        <v>32.700000000000003</v>
      </c>
      <c r="T48" s="11">
        <f>[44]Julho!$C$23</f>
        <v>31.7</v>
      </c>
      <c r="U48" s="11">
        <f>[44]Julho!$C$24</f>
        <v>31.2</v>
      </c>
      <c r="V48" s="11">
        <f>[44]Julho!$C$25</f>
        <v>31.3</v>
      </c>
      <c r="W48" s="11">
        <f>[44]Julho!$C$26</f>
        <v>31.6</v>
      </c>
      <c r="X48" s="11">
        <f>[44]Julho!$C$27</f>
        <v>32.5</v>
      </c>
      <c r="Y48" s="11">
        <f>[44]Julho!$C$28</f>
        <v>32.1</v>
      </c>
      <c r="Z48" s="11">
        <f>[44]Julho!$C$29</f>
        <v>28.4</v>
      </c>
      <c r="AA48" s="11">
        <f>[44]Julho!$C$30</f>
        <v>31.4</v>
      </c>
      <c r="AB48" s="11">
        <f>[44]Julho!$C$31</f>
        <v>31.8</v>
      </c>
      <c r="AC48" s="11">
        <f>[44]Julho!$C$32</f>
        <v>32.4</v>
      </c>
      <c r="AD48" s="11">
        <f>[44]Julho!$C$33</f>
        <v>29.5</v>
      </c>
      <c r="AE48" s="11">
        <f>[44]Julho!$C$34</f>
        <v>30.6</v>
      </c>
      <c r="AF48" s="11">
        <f>[44]Julho!$C$35</f>
        <v>32.5</v>
      </c>
      <c r="AG48" s="133">
        <f>MAX(B48:AF48)</f>
        <v>33.700000000000003</v>
      </c>
      <c r="AH48" s="94">
        <f>AVERAGE(B48:AF48)</f>
        <v>30.970967741935485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x14ac:dyDescent="0.2">
      <c r="A49" s="58" t="s">
        <v>20</v>
      </c>
      <c r="B49" s="11" t="str">
        <f>[45]Julho!$C$5</f>
        <v>*</v>
      </c>
      <c r="C49" s="11" t="str">
        <f>[45]Julho!$C$6</f>
        <v>*</v>
      </c>
      <c r="D49" s="11" t="str">
        <f>[45]Julho!$C$7</f>
        <v>*</v>
      </c>
      <c r="E49" s="11" t="str">
        <f>[45]Julho!$C$8</f>
        <v>*</v>
      </c>
      <c r="F49" s="11" t="str">
        <f>[45]Julho!$C$9</f>
        <v>*</v>
      </c>
      <c r="G49" s="11" t="str">
        <f>[45]Julho!$C$10</f>
        <v>*</v>
      </c>
      <c r="H49" s="11" t="str">
        <f>[45]Julho!$C$11</f>
        <v>*</v>
      </c>
      <c r="I49" s="11" t="str">
        <f>[45]Julho!$C$12</f>
        <v>*</v>
      </c>
      <c r="J49" s="11" t="str">
        <f>[45]Julho!$C$13</f>
        <v>*</v>
      </c>
      <c r="K49" s="11" t="str">
        <f>[45]Julho!$C$14</f>
        <v>*</v>
      </c>
      <c r="L49" s="11" t="str">
        <f>[45]Julho!$C$15</f>
        <v>*</v>
      </c>
      <c r="M49" s="11" t="str">
        <f>[45]Julho!$C$16</f>
        <v>*</v>
      </c>
      <c r="N49" s="11" t="str">
        <f>[45]Julho!$C$17</f>
        <v>*</v>
      </c>
      <c r="O49" s="11" t="str">
        <f>[45]Julho!$C$18</f>
        <v>*</v>
      </c>
      <c r="P49" s="11" t="str">
        <f>[45]Julho!$C$19</f>
        <v>*</v>
      </c>
      <c r="Q49" s="11" t="str">
        <f>[45]Julho!$C$20</f>
        <v>*</v>
      </c>
      <c r="R49" s="11" t="str">
        <f>[45]Julho!$C$21</f>
        <v>*</v>
      </c>
      <c r="S49" s="11" t="str">
        <f>[45]Julho!$C$22</f>
        <v>*</v>
      </c>
      <c r="T49" s="11" t="str">
        <f>[45]Julho!$C$23</f>
        <v>*</v>
      </c>
      <c r="U49" s="11" t="str">
        <f>[45]Julho!$C$24</f>
        <v>*</v>
      </c>
      <c r="V49" s="11" t="str">
        <f>[45]Julho!$C$25</f>
        <v>*</v>
      </c>
      <c r="W49" s="11" t="str">
        <f>[45]Julho!$C$26</f>
        <v>*</v>
      </c>
      <c r="X49" s="11" t="str">
        <f>[45]Julho!$C$27</f>
        <v>*</v>
      </c>
      <c r="Y49" s="11" t="str">
        <f>[45]Julho!$C$28</f>
        <v>*</v>
      </c>
      <c r="Z49" s="11" t="str">
        <f>[45]Julho!$C$29</f>
        <v>*</v>
      </c>
      <c r="AA49" s="11" t="str">
        <f>[45]Julho!$C$30</f>
        <v>*</v>
      </c>
      <c r="AB49" s="11" t="str">
        <f>[45]Julho!$C$31</f>
        <v>*</v>
      </c>
      <c r="AC49" s="11" t="str">
        <f>[45]Julho!$C$32</f>
        <v>*</v>
      </c>
      <c r="AD49" s="11" t="str">
        <f>[45]Julho!$C$33</f>
        <v>*</v>
      </c>
      <c r="AE49" s="11" t="str">
        <f>[45]Julho!$C$34</f>
        <v>*</v>
      </c>
      <c r="AF49" s="11" t="str">
        <f>[45]Julho!$C$35</f>
        <v>*</v>
      </c>
      <c r="AG49" s="133" t="s">
        <v>226</v>
      </c>
      <c r="AH49" s="94" t="s">
        <v>226</v>
      </c>
      <c r="AL49" t="s">
        <v>47</v>
      </c>
    </row>
    <row r="50" spans="1:39" s="5" customFormat="1" ht="17.100000000000001" customHeight="1" x14ac:dyDescent="0.2">
      <c r="A50" s="59" t="s">
        <v>33</v>
      </c>
      <c r="B50" s="13">
        <f t="shared" ref="B50:AG50" si="9">MAX(B5:B49)</f>
        <v>28.8</v>
      </c>
      <c r="C50" s="13">
        <f t="shared" si="9"/>
        <v>27.2</v>
      </c>
      <c r="D50" s="13">
        <f t="shared" si="9"/>
        <v>27.5</v>
      </c>
      <c r="E50" s="13">
        <f t="shared" si="9"/>
        <v>32.799999999999997</v>
      </c>
      <c r="F50" s="13">
        <f t="shared" si="9"/>
        <v>35.5</v>
      </c>
      <c r="G50" s="13">
        <f t="shared" si="9"/>
        <v>34.299999999999997</v>
      </c>
      <c r="H50" s="13">
        <f t="shared" si="9"/>
        <v>34.4</v>
      </c>
      <c r="I50" s="13">
        <f t="shared" si="9"/>
        <v>32.9</v>
      </c>
      <c r="J50" s="13">
        <f t="shared" si="9"/>
        <v>26.7</v>
      </c>
      <c r="K50" s="13">
        <f t="shared" si="9"/>
        <v>33.200000000000003</v>
      </c>
      <c r="L50" s="13">
        <f t="shared" si="9"/>
        <v>33</v>
      </c>
      <c r="M50" s="13">
        <f t="shared" si="9"/>
        <v>34.700000000000003</v>
      </c>
      <c r="N50" s="13">
        <f t="shared" si="9"/>
        <v>35.1</v>
      </c>
      <c r="O50" s="13">
        <f t="shared" si="9"/>
        <v>34.1</v>
      </c>
      <c r="P50" s="13">
        <f t="shared" si="9"/>
        <v>35.1</v>
      </c>
      <c r="Q50" s="13">
        <f t="shared" si="9"/>
        <v>34.799999999999997</v>
      </c>
      <c r="R50" s="13">
        <f t="shared" si="9"/>
        <v>34.6</v>
      </c>
      <c r="S50" s="13">
        <f t="shared" si="9"/>
        <v>35.5</v>
      </c>
      <c r="T50" s="13">
        <f t="shared" si="9"/>
        <v>34.799999999999997</v>
      </c>
      <c r="U50" s="13">
        <f t="shared" si="9"/>
        <v>34.4</v>
      </c>
      <c r="V50" s="13">
        <f t="shared" si="9"/>
        <v>33.799999999999997</v>
      </c>
      <c r="W50" s="13">
        <f t="shared" si="9"/>
        <v>34.200000000000003</v>
      </c>
      <c r="X50" s="13">
        <f t="shared" si="9"/>
        <v>35.299999999999997</v>
      </c>
      <c r="Y50" s="13">
        <f t="shared" si="9"/>
        <v>34.700000000000003</v>
      </c>
      <c r="Z50" s="13">
        <f t="shared" si="9"/>
        <v>33.4</v>
      </c>
      <c r="AA50" s="13">
        <f t="shared" si="9"/>
        <v>33</v>
      </c>
      <c r="AB50" s="13">
        <f t="shared" si="9"/>
        <v>34.5</v>
      </c>
      <c r="AC50" s="13">
        <f t="shared" si="9"/>
        <v>33.799999999999997</v>
      </c>
      <c r="AD50" s="13">
        <f t="shared" si="9"/>
        <v>33.5</v>
      </c>
      <c r="AE50" s="13">
        <f t="shared" si="9"/>
        <v>31.8</v>
      </c>
      <c r="AF50" s="13">
        <f t="shared" si="9"/>
        <v>33.6</v>
      </c>
      <c r="AG50" s="15">
        <f t="shared" si="9"/>
        <v>35.5</v>
      </c>
      <c r="AH50" s="94">
        <f>AVERAGE(AH5:AH49)</f>
        <v>28.266855315315727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  <c r="AK51" t="s">
        <v>47</v>
      </c>
      <c r="AL51" t="s">
        <v>47</v>
      </c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9" t="s">
        <v>97</v>
      </c>
      <c r="U52" s="159"/>
      <c r="V52" s="159"/>
      <c r="W52" s="159"/>
      <c r="X52" s="159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60" t="s">
        <v>98</v>
      </c>
      <c r="U53" s="160"/>
      <c r="V53" s="160"/>
      <c r="W53" s="160"/>
      <c r="X53" s="160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J55" s="12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9" x14ac:dyDescent="0.2">
      <c r="AH58" s="1"/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  <c r="AM63" s="12" t="s">
        <v>47</v>
      </c>
    </row>
    <row r="64" spans="1:39" x14ac:dyDescent="0.2">
      <c r="V64" s="2" t="s">
        <v>47</v>
      </c>
      <c r="AI64" t="s">
        <v>47</v>
      </c>
    </row>
    <row r="66" spans="19:40" x14ac:dyDescent="0.2">
      <c r="S66" s="2" t="s">
        <v>47</v>
      </c>
    </row>
    <row r="67" spans="19:40" x14ac:dyDescent="0.2">
      <c r="U67" s="2" t="s">
        <v>47</v>
      </c>
      <c r="AG67" s="7" t="s">
        <v>47</v>
      </c>
    </row>
    <row r="69" spans="19:40" x14ac:dyDescent="0.2">
      <c r="AN69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L53" sqref="AL53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52" t="s">
        <v>24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36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1"/>
    </row>
    <row r="3" spans="1:36" s="5" customFormat="1" ht="20.100000000000001" customHeight="1" x14ac:dyDescent="0.2">
      <c r="A3" s="155"/>
      <c r="B3" s="156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72">
        <f t="shared" si="0"/>
        <v>29</v>
      </c>
      <c r="AE3" s="171">
        <v>30</v>
      </c>
      <c r="AF3" s="171">
        <v>31</v>
      </c>
      <c r="AG3" s="46" t="s">
        <v>38</v>
      </c>
      <c r="AH3" s="60" t="s">
        <v>36</v>
      </c>
    </row>
    <row r="4" spans="1:36" s="5" customFormat="1" ht="20.100000000000001" customHeight="1" x14ac:dyDescent="0.2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72"/>
      <c r="AE4" s="171"/>
      <c r="AF4" s="171"/>
      <c r="AG4" s="46" t="s">
        <v>35</v>
      </c>
      <c r="AH4" s="60" t="s">
        <v>35</v>
      </c>
    </row>
    <row r="5" spans="1:36" s="5" customFormat="1" x14ac:dyDescent="0.2">
      <c r="A5" s="58" t="s">
        <v>40</v>
      </c>
      <c r="B5" s="129">
        <f>[1]Julho!$D$5</f>
        <v>15.8</v>
      </c>
      <c r="C5" s="129">
        <f>[1]Julho!$D$6</f>
        <v>7.5</v>
      </c>
      <c r="D5" s="129">
        <f>[1]Julho!$D$7</f>
        <v>11.3</v>
      </c>
      <c r="E5" s="129">
        <f>[1]Julho!$D$8</f>
        <v>9.5</v>
      </c>
      <c r="F5" s="129">
        <f>[1]Julho!$D$9</f>
        <v>13.7</v>
      </c>
      <c r="G5" s="129">
        <f>[1]Julho!$D$10</f>
        <v>14</v>
      </c>
      <c r="H5" s="129">
        <f>[1]Julho!$D$11</f>
        <v>14</v>
      </c>
      <c r="I5" s="129">
        <f>[1]Julho!$D$12</f>
        <v>13.9</v>
      </c>
      <c r="J5" s="129">
        <f>[1]Julho!$D$13</f>
        <v>13.5</v>
      </c>
      <c r="K5" s="129">
        <f>[1]Julho!$D$14</f>
        <v>10.6</v>
      </c>
      <c r="L5" s="129">
        <f>[1]Julho!$D$15</f>
        <v>13.6</v>
      </c>
      <c r="M5" s="129">
        <f>[1]Julho!$D$16</f>
        <v>13.7</v>
      </c>
      <c r="N5" s="129">
        <f>[1]Julho!$D$17</f>
        <v>15.4</v>
      </c>
      <c r="O5" s="129">
        <f>[1]Julho!$D$18</f>
        <v>16.5</v>
      </c>
      <c r="P5" s="129">
        <f>[1]Julho!$D$19</f>
        <v>16.2</v>
      </c>
      <c r="Q5" s="129">
        <f>[1]Julho!$D$20</f>
        <v>16.2</v>
      </c>
      <c r="R5" s="129">
        <f>[1]Julho!$D$21</f>
        <v>13.1</v>
      </c>
      <c r="S5" s="129">
        <f>[1]Julho!$D$22</f>
        <v>12.3</v>
      </c>
      <c r="T5" s="129">
        <f>[1]Julho!$D$23</f>
        <v>13.1</v>
      </c>
      <c r="U5" s="129">
        <f>[1]Julho!$D$24</f>
        <v>11.1</v>
      </c>
      <c r="V5" s="129">
        <f>[1]Julho!$D$25</f>
        <v>12</v>
      </c>
      <c r="W5" s="129">
        <f>[1]Julho!$D$26</f>
        <v>11.2</v>
      </c>
      <c r="X5" s="129">
        <f>[1]Julho!$D$27</f>
        <v>11.5</v>
      </c>
      <c r="Y5" s="129">
        <f>[1]Julho!$D$28</f>
        <v>12.6</v>
      </c>
      <c r="Z5" s="129">
        <f>[1]Julho!$D$29</f>
        <v>11.3</v>
      </c>
      <c r="AA5" s="129">
        <f>[1]Julho!$D$30</f>
        <v>10.3</v>
      </c>
      <c r="AB5" s="129">
        <f>[1]Julho!$D$31</f>
        <v>12.6</v>
      </c>
      <c r="AC5" s="129">
        <f>[1]Julho!$D$32</f>
        <v>14.4</v>
      </c>
      <c r="AD5" s="129">
        <f>[1]Julho!$D$33</f>
        <v>15.8</v>
      </c>
      <c r="AE5" s="129">
        <f>[1]Julho!$D$34</f>
        <v>13.7</v>
      </c>
      <c r="AF5" s="129">
        <f>[1]Julho!$D$35</f>
        <v>16.899999999999999</v>
      </c>
      <c r="AG5" s="15">
        <f>MIN(B5:AF5)</f>
        <v>7.5</v>
      </c>
      <c r="AH5" s="94">
        <f>AVERAGE(B5:AF5)</f>
        <v>13.138709677419355</v>
      </c>
    </row>
    <row r="6" spans="1:36" x14ac:dyDescent="0.2">
      <c r="A6" s="58" t="s">
        <v>0</v>
      </c>
      <c r="B6" s="11">
        <f>[2]Julho!$D$5</f>
        <v>8</v>
      </c>
      <c r="C6" s="11">
        <f>[2]Julho!$D$6</f>
        <v>1.9</v>
      </c>
      <c r="D6" s="11">
        <f>[2]Julho!$D$7</f>
        <v>2.7</v>
      </c>
      <c r="E6" s="11">
        <f>[2]Julho!$D$8</f>
        <v>5.7</v>
      </c>
      <c r="F6" s="11">
        <f>[2]Julho!$D$9</f>
        <v>15.4</v>
      </c>
      <c r="G6" s="11">
        <f>[2]Julho!$D$10</f>
        <v>16.100000000000001</v>
      </c>
      <c r="H6" s="11">
        <f>[2]Julho!$D$11</f>
        <v>16.7</v>
      </c>
      <c r="I6" s="11">
        <f>[2]Julho!$D$12</f>
        <v>10.199999999999999</v>
      </c>
      <c r="J6" s="11">
        <f>[2]Julho!$D$13</f>
        <v>9.3000000000000007</v>
      </c>
      <c r="K6" s="11">
        <f>[2]Julho!$D$14</f>
        <v>6.2</v>
      </c>
      <c r="L6" s="11">
        <f>[2]Julho!$D$15</f>
        <v>12.8</v>
      </c>
      <c r="M6" s="11">
        <f>[2]Julho!$D$16</f>
        <v>16.899999999999999</v>
      </c>
      <c r="N6" s="11">
        <f>[2]Julho!$D$17</f>
        <v>16.600000000000001</v>
      </c>
      <c r="O6" s="11">
        <f>[2]Julho!$D$18</f>
        <v>14.5</v>
      </c>
      <c r="P6" s="11">
        <f>[2]Julho!$D$19</f>
        <v>9.9</v>
      </c>
      <c r="Q6" s="11">
        <f>[2]Julho!$D$20</f>
        <v>15.5</v>
      </c>
      <c r="R6" s="11">
        <f>[2]Julho!$D$21</f>
        <v>13.6</v>
      </c>
      <c r="S6" s="11">
        <f>[2]Julho!$D$22</f>
        <v>10.8</v>
      </c>
      <c r="T6" s="11">
        <f>[2]Julho!$D$23</f>
        <v>12</v>
      </c>
      <c r="U6" s="11">
        <f>[2]Julho!$D$24</f>
        <v>9.8000000000000007</v>
      </c>
      <c r="V6" s="11">
        <f>[2]Julho!$D$25</f>
        <v>9.9</v>
      </c>
      <c r="W6" s="11">
        <f>[2]Julho!$D$26</f>
        <v>10.199999999999999</v>
      </c>
      <c r="X6" s="11">
        <f>[2]Julho!$D$27</f>
        <v>8.8000000000000007</v>
      </c>
      <c r="Y6" s="11">
        <f>[2]Julho!$D$28</f>
        <v>10.5</v>
      </c>
      <c r="Z6" s="11">
        <f>[2]Julho!$D$29</f>
        <v>9</v>
      </c>
      <c r="AA6" s="11">
        <f>[2]Julho!$D$30</f>
        <v>8</v>
      </c>
      <c r="AB6" s="11">
        <f>[2]Julho!$D$31</f>
        <v>13</v>
      </c>
      <c r="AC6" s="11">
        <f>[2]Julho!$D$32</f>
        <v>13.3</v>
      </c>
      <c r="AD6" s="11">
        <f>[2]Julho!$D$33</f>
        <v>9.4</v>
      </c>
      <c r="AE6" s="11">
        <f>[2]Julho!$D$34</f>
        <v>6.3</v>
      </c>
      <c r="AF6" s="11">
        <f>[2]Julho!$D$35</f>
        <v>14.5</v>
      </c>
      <c r="AG6" s="15">
        <f>MIN(B6:AF6)</f>
        <v>1.9</v>
      </c>
      <c r="AH6" s="94">
        <f>AVERAGE(B6:AF6)</f>
        <v>10.887096774193548</v>
      </c>
    </row>
    <row r="7" spans="1:36" x14ac:dyDescent="0.2">
      <c r="A7" s="58" t="s">
        <v>104</v>
      </c>
      <c r="B7" s="11">
        <f>[3]Julho!$D$5</f>
        <v>13</v>
      </c>
      <c r="C7" s="11">
        <f>[3]Julho!$D$6</f>
        <v>7.7</v>
      </c>
      <c r="D7" s="11">
        <f>[3]Julho!$D$7</f>
        <v>7.8</v>
      </c>
      <c r="E7" s="11">
        <f>[3]Julho!$D$8</f>
        <v>9.9</v>
      </c>
      <c r="F7" s="11">
        <f>[3]Julho!$D$9</f>
        <v>16.7</v>
      </c>
      <c r="G7" s="11">
        <f>[3]Julho!$D$10</f>
        <v>18.7</v>
      </c>
      <c r="H7" s="11">
        <f>[3]Julho!$D$11</f>
        <v>17.7</v>
      </c>
      <c r="I7" s="11">
        <f>[3]Julho!$D$12</f>
        <v>13.4</v>
      </c>
      <c r="J7" s="11">
        <f>[3]Julho!$D$13</f>
        <v>11.5</v>
      </c>
      <c r="K7" s="11">
        <f>[3]Julho!$D$14</f>
        <v>9.6999999999999993</v>
      </c>
      <c r="L7" s="11">
        <f>[3]Julho!$D$15</f>
        <v>15.8</v>
      </c>
      <c r="M7" s="11">
        <f>[3]Julho!$D$16</f>
        <v>16.399999999999999</v>
      </c>
      <c r="N7" s="11">
        <f>[3]Julho!$D$17</f>
        <v>17</v>
      </c>
      <c r="O7" s="11">
        <f>[3]Julho!$D$18</f>
        <v>19.600000000000001</v>
      </c>
      <c r="P7" s="11">
        <f>[3]Julho!$D$19</f>
        <v>15.2</v>
      </c>
      <c r="Q7" s="11">
        <f>[3]Julho!$D$20</f>
        <v>16.3</v>
      </c>
      <c r="R7" s="11">
        <f>[3]Julho!$D$21</f>
        <v>16.600000000000001</v>
      </c>
      <c r="S7" s="11">
        <f>[3]Julho!$D$22</f>
        <v>16.5</v>
      </c>
      <c r="T7" s="11">
        <f>[3]Julho!$D$23</f>
        <v>16</v>
      </c>
      <c r="U7" s="11">
        <f>[3]Julho!$D$24</f>
        <v>15.2</v>
      </c>
      <c r="V7" s="11">
        <f>[3]Julho!$D$25</f>
        <v>15.1</v>
      </c>
      <c r="W7" s="11">
        <f>[3]Julho!$D$26</f>
        <v>14.9</v>
      </c>
      <c r="X7" s="11">
        <f>[3]Julho!$D$27</f>
        <v>15.6</v>
      </c>
      <c r="Y7" s="11">
        <f>[3]Julho!$D$28</f>
        <v>16.3</v>
      </c>
      <c r="Z7" s="11">
        <f>[3]Julho!$D$29</f>
        <v>12</v>
      </c>
      <c r="AA7" s="11">
        <f>[3]Julho!$D$30</f>
        <v>9.8000000000000007</v>
      </c>
      <c r="AB7" s="11">
        <f>[3]Julho!$D$31</f>
        <v>17.100000000000001</v>
      </c>
      <c r="AC7" s="11">
        <f>[3]Julho!$D$32</f>
        <v>13.6</v>
      </c>
      <c r="AD7" s="11">
        <f>[3]Julho!$D$33</f>
        <v>12.5</v>
      </c>
      <c r="AE7" s="11">
        <f>[3]Julho!$D$34</f>
        <v>10.6</v>
      </c>
      <c r="AF7" s="11">
        <f>[3]Julho!$D$35</f>
        <v>15.6</v>
      </c>
      <c r="AG7" s="14">
        <f>MIN(B7:AF7)</f>
        <v>7.7</v>
      </c>
      <c r="AH7" s="113">
        <f>AVERAGE(B7:AF7)</f>
        <v>14.316129032258068</v>
      </c>
    </row>
    <row r="8" spans="1:36" x14ac:dyDescent="0.2">
      <c r="A8" s="58" t="s">
        <v>1</v>
      </c>
      <c r="B8" s="11" t="str">
        <f>[4]Julho!$D$5</f>
        <v>*</v>
      </c>
      <c r="C8" s="11" t="str">
        <f>[4]Julho!$D$6</f>
        <v>*</v>
      </c>
      <c r="D8" s="11">
        <f>[4]Julho!$D$7</f>
        <v>12.5</v>
      </c>
      <c r="E8" s="11">
        <f>[4]Julho!$D$8</f>
        <v>13</v>
      </c>
      <c r="F8" s="11">
        <f>[4]Julho!$D$9</f>
        <v>17.600000000000001</v>
      </c>
      <c r="G8" s="11">
        <f>[4]Julho!$D$10</f>
        <v>19.3</v>
      </c>
      <c r="H8" s="11" t="str">
        <f>[4]Julho!$D$11</f>
        <v>*</v>
      </c>
      <c r="I8" s="11" t="str">
        <f>[4]Julho!$D$12</f>
        <v>*</v>
      </c>
      <c r="J8" s="11" t="str">
        <f>[4]Julho!$D$13</f>
        <v>*</v>
      </c>
      <c r="K8" s="11" t="str">
        <f>[4]Julho!$D$14</f>
        <v>*</v>
      </c>
      <c r="L8" s="11" t="str">
        <f>[4]Julho!$D$15</f>
        <v>*</v>
      </c>
      <c r="M8" s="11" t="str">
        <f>[4]Julho!$D$16</f>
        <v>*</v>
      </c>
      <c r="N8" s="11" t="str">
        <f>[4]Julho!$D$17</f>
        <v>*</v>
      </c>
      <c r="O8" s="11" t="str">
        <f>[4]Julho!$D$18</f>
        <v>*</v>
      </c>
      <c r="P8" s="11">
        <f>[4]Julho!$D$19</f>
        <v>23.1</v>
      </c>
      <c r="Q8" s="11">
        <f>[4]Julho!$D$20</f>
        <v>20.399999999999999</v>
      </c>
      <c r="R8" s="11">
        <f>[4]Julho!$D$21</f>
        <v>16.3</v>
      </c>
      <c r="S8" s="11">
        <f>[4]Julho!$D$22</f>
        <v>15.3</v>
      </c>
      <c r="T8" s="11">
        <f>[4]Julho!$D$23</f>
        <v>16.5</v>
      </c>
      <c r="U8" s="11" t="str">
        <f>[4]Julho!$D$24</f>
        <v>*</v>
      </c>
      <c r="V8" s="11" t="str">
        <f>[4]Julho!$D$25</f>
        <v>*</v>
      </c>
      <c r="W8" s="11" t="str">
        <f>[4]Julho!$D$26</f>
        <v>*</v>
      </c>
      <c r="X8" s="11" t="str">
        <f>[4]Julho!$D$27</f>
        <v>*</v>
      </c>
      <c r="Y8" s="11" t="str">
        <f>[4]Julho!$D$28</f>
        <v>*</v>
      </c>
      <c r="Z8" s="11" t="str">
        <f>[4]Julho!$D$29</f>
        <v>*</v>
      </c>
      <c r="AA8" s="11" t="str">
        <f>[4]Julho!$D$30</f>
        <v>*</v>
      </c>
      <c r="AB8" s="11" t="str">
        <f>[4]Julho!$D$31</f>
        <v>*</v>
      </c>
      <c r="AC8" s="11" t="str">
        <f>[4]Julho!$D$32</f>
        <v>*</v>
      </c>
      <c r="AD8" s="11" t="str">
        <f>[4]Julho!$D$33</f>
        <v>*</v>
      </c>
      <c r="AE8" s="11" t="str">
        <f>[4]Julho!$D$34</f>
        <v>*</v>
      </c>
      <c r="AF8" s="11" t="str">
        <f>[4]Julho!$D$35</f>
        <v>*</v>
      </c>
      <c r="AG8" s="15">
        <f>MIN(B8:AF8)</f>
        <v>12.5</v>
      </c>
      <c r="AH8" s="94">
        <f>AVERAGE(B8:AF8)</f>
        <v>17.111111111111111</v>
      </c>
    </row>
    <row r="9" spans="1:36" x14ac:dyDescent="0.2">
      <c r="A9" s="58" t="s">
        <v>167</v>
      </c>
      <c r="B9" s="11">
        <f>[5]Julho!$D$5</f>
        <v>8.4</v>
      </c>
      <c r="C9" s="11">
        <f>[5]Julho!$D$6</f>
        <v>5.2</v>
      </c>
      <c r="D9" s="11">
        <f>[5]Julho!$D$7</f>
        <v>4.5</v>
      </c>
      <c r="E9" s="11">
        <f>[5]Julho!$D$8</f>
        <v>10.199999999999999</v>
      </c>
      <c r="F9" s="11">
        <f>[5]Julho!$D$9</f>
        <v>17.3</v>
      </c>
      <c r="G9" s="11">
        <f>[5]Julho!$D$10</f>
        <v>17.7</v>
      </c>
      <c r="H9" s="11">
        <f>[5]Julho!$D$11</f>
        <v>15.6</v>
      </c>
      <c r="I9" s="11">
        <f>[5]Julho!$D$12</f>
        <v>8.5</v>
      </c>
      <c r="J9" s="11">
        <f>[5]Julho!$D$13</f>
        <v>7.9</v>
      </c>
      <c r="K9" s="11">
        <f>[5]Julho!$D$14</f>
        <v>9.3000000000000007</v>
      </c>
      <c r="L9" s="11">
        <f>[5]Julho!$D$15</f>
        <v>15.9</v>
      </c>
      <c r="M9" s="11">
        <f>[5]Julho!$D$16</f>
        <v>21.3</v>
      </c>
      <c r="N9" s="11">
        <f>[5]Julho!$D$17</f>
        <v>20.7</v>
      </c>
      <c r="O9" s="11">
        <f>[5]Julho!$D$18</f>
        <v>14.6</v>
      </c>
      <c r="P9" s="11">
        <f>[5]Julho!$D$19</f>
        <v>12.1</v>
      </c>
      <c r="Q9" s="11">
        <f>[5]Julho!$D$20</f>
        <v>15.7</v>
      </c>
      <c r="R9" s="11">
        <f>[5]Julho!$D$21</f>
        <v>18</v>
      </c>
      <c r="S9" s="11">
        <f>[5]Julho!$D$22</f>
        <v>16.7</v>
      </c>
      <c r="T9" s="11">
        <f>[5]Julho!$D$23</f>
        <v>17.3</v>
      </c>
      <c r="U9" s="11">
        <f>[5]Julho!$D$24</f>
        <v>14.4</v>
      </c>
      <c r="V9" s="11">
        <f>[5]Julho!$D$25</f>
        <v>16.2</v>
      </c>
      <c r="W9" s="11">
        <f>[5]Julho!$D$26</f>
        <v>15.2</v>
      </c>
      <c r="X9" s="11">
        <f>[5]Julho!$D$27</f>
        <v>17.100000000000001</v>
      </c>
      <c r="Y9" s="11">
        <f>[5]Julho!$D$28</f>
        <v>16.899999999999999</v>
      </c>
      <c r="Z9" s="11">
        <f>[5]Julho!$D$29</f>
        <v>7.4</v>
      </c>
      <c r="AA9" s="11">
        <f>[5]Julho!$D$30</f>
        <v>7.4</v>
      </c>
      <c r="AB9" s="11">
        <f>[5]Julho!$D$31</f>
        <v>15.9</v>
      </c>
      <c r="AC9" s="11">
        <f>[5]Julho!$D$32</f>
        <v>15.9</v>
      </c>
      <c r="AD9" s="11">
        <f>[5]Julho!$D$33</f>
        <v>7.8</v>
      </c>
      <c r="AE9" s="11">
        <f>[5]Julho!$D$34</f>
        <v>7</v>
      </c>
      <c r="AF9" s="11">
        <f>[5]Julho!$D$35</f>
        <v>14.3</v>
      </c>
      <c r="AG9" s="14">
        <f>MIN(B9:AF9)</f>
        <v>4.5</v>
      </c>
      <c r="AH9" s="113">
        <f>AVERAGE(B9:AF9)</f>
        <v>13.303225806451609</v>
      </c>
    </row>
    <row r="10" spans="1:36" x14ac:dyDescent="0.2">
      <c r="A10" s="58" t="s">
        <v>111</v>
      </c>
      <c r="B10" s="11" t="str">
        <f>[6]Julho!$D$5</f>
        <v>*</v>
      </c>
      <c r="C10" s="11" t="str">
        <f>[6]Julho!$D$6</f>
        <v>*</v>
      </c>
      <c r="D10" s="11" t="str">
        <f>[6]Julho!$D$7</f>
        <v>*</v>
      </c>
      <c r="E10" s="11" t="str">
        <f>[6]Julho!$D$8</f>
        <v>*</v>
      </c>
      <c r="F10" s="11" t="str">
        <f>[6]Julho!$D$9</f>
        <v>*</v>
      </c>
      <c r="G10" s="11" t="str">
        <f>[6]Julho!$D$10</f>
        <v>*</v>
      </c>
      <c r="H10" s="11" t="str">
        <f>[6]Julho!$D$11</f>
        <v>*</v>
      </c>
      <c r="I10" s="11" t="str">
        <f>[6]Julho!$D$12</f>
        <v>*</v>
      </c>
      <c r="J10" s="11" t="str">
        <f>[6]Julho!$D$13</f>
        <v>*</v>
      </c>
      <c r="K10" s="11" t="str">
        <f>[6]Julho!$D$14</f>
        <v>*</v>
      </c>
      <c r="L10" s="11" t="str">
        <f>[6]Julho!$D$15</f>
        <v>*</v>
      </c>
      <c r="M10" s="11" t="str">
        <f>[6]Julho!$D$16</f>
        <v>*</v>
      </c>
      <c r="N10" s="11" t="str">
        <f>[6]Julho!$D$17</f>
        <v>*</v>
      </c>
      <c r="O10" s="11" t="str">
        <f>[6]Julho!$D$18</f>
        <v>*</v>
      </c>
      <c r="P10" s="11" t="str">
        <f>[6]Julho!$D$19</f>
        <v>*</v>
      </c>
      <c r="Q10" s="11" t="str">
        <f>[6]Julho!$D$20</f>
        <v>*</v>
      </c>
      <c r="R10" s="11" t="str">
        <f>[6]Julho!$D$21</f>
        <v>*</v>
      </c>
      <c r="S10" s="11" t="str">
        <f>[6]Julho!$D$22</f>
        <v>*</v>
      </c>
      <c r="T10" s="11" t="str">
        <f>[6]Julho!$D$23</f>
        <v>*</v>
      </c>
      <c r="U10" s="11" t="str">
        <f>[6]Julho!$D$24</f>
        <v>*</v>
      </c>
      <c r="V10" s="11" t="str">
        <f>[6]Julho!$D$25</f>
        <v>*</v>
      </c>
      <c r="W10" s="11" t="str">
        <f>[6]Julho!$D$26</f>
        <v>*</v>
      </c>
      <c r="X10" s="11" t="str">
        <f>[6]Julho!$D$27</f>
        <v>*</v>
      </c>
      <c r="Y10" s="11" t="str">
        <f>[6]Julho!$D$28</f>
        <v>*</v>
      </c>
      <c r="Z10" s="11" t="str">
        <f>[6]Julho!$D$29</f>
        <v>*</v>
      </c>
      <c r="AA10" s="11" t="str">
        <f>[6]Julho!$D$30</f>
        <v>*</v>
      </c>
      <c r="AB10" s="11" t="str">
        <f>[6]Julho!$D$31</f>
        <v>*</v>
      </c>
      <c r="AC10" s="11" t="str">
        <f>[6]Julho!$D$32</f>
        <v>*</v>
      </c>
      <c r="AD10" s="11" t="str">
        <f>[6]Julho!$D$33</f>
        <v>*</v>
      </c>
      <c r="AE10" s="11" t="str">
        <f>[6]Julho!$D$34</f>
        <v>*</v>
      </c>
      <c r="AF10" s="11" t="str">
        <f>[6]Julho!$D$35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>
        <f>[7]Julho!$D$5</f>
        <v>12.5</v>
      </c>
      <c r="C11" s="11">
        <f>[7]Julho!$D$6</f>
        <v>8.1</v>
      </c>
      <c r="D11" s="11">
        <f>[7]Julho!$D$7</f>
        <v>9</v>
      </c>
      <c r="E11" s="11" t="str">
        <f>[7]Julho!$D$8</f>
        <v>*</v>
      </c>
      <c r="F11" s="11" t="str">
        <f>[7]Julho!$D$9</f>
        <v>*</v>
      </c>
      <c r="G11" s="11" t="str">
        <f>[7]Julho!$D$10</f>
        <v>*</v>
      </c>
      <c r="H11" s="11" t="str">
        <f>[7]Julho!$D$11</f>
        <v>*</v>
      </c>
      <c r="I11" s="11" t="str">
        <f>[7]Julho!$D$12</f>
        <v>*</v>
      </c>
      <c r="J11" s="11" t="str">
        <f>[7]Julho!$D$13</f>
        <v>*</v>
      </c>
      <c r="K11" s="11" t="str">
        <f>[7]Julho!$D$14</f>
        <v>*</v>
      </c>
      <c r="L11" s="11" t="str">
        <f>[7]Julho!$D$15</f>
        <v>*</v>
      </c>
      <c r="M11" s="11" t="str">
        <f>[7]Julho!$D$16</f>
        <v>*</v>
      </c>
      <c r="N11" s="11" t="str">
        <f>[7]Julho!$D$17</f>
        <v>*</v>
      </c>
      <c r="O11" s="11" t="str">
        <f>[7]Julho!$D$18</f>
        <v>*</v>
      </c>
      <c r="P11" s="11" t="str">
        <f>[7]Julho!$D$19</f>
        <v>*</v>
      </c>
      <c r="Q11" s="11" t="str">
        <f>[7]Julho!$D$20</f>
        <v>*</v>
      </c>
      <c r="R11" s="11" t="str">
        <f>[7]Julho!$D$21</f>
        <v>*</v>
      </c>
      <c r="S11" s="11" t="str">
        <f>[7]Julho!$D$22</f>
        <v>*</v>
      </c>
      <c r="T11" s="11" t="str">
        <f>[7]Julho!$D$23</f>
        <v>*</v>
      </c>
      <c r="U11" s="11" t="str">
        <f>[7]Julho!$D$24</f>
        <v>*</v>
      </c>
      <c r="V11" s="11" t="str">
        <f>[7]Julho!$D$25</f>
        <v>*</v>
      </c>
      <c r="W11" s="11" t="str">
        <f>[7]Julho!$D$26</f>
        <v>*</v>
      </c>
      <c r="X11" s="11" t="str">
        <f>[7]Julho!$D$27</f>
        <v>*</v>
      </c>
      <c r="Y11" s="11" t="str">
        <f>[7]Julho!$D$28</f>
        <v>*</v>
      </c>
      <c r="Z11" s="11" t="str">
        <f>[7]Julho!$D$29</f>
        <v>*</v>
      </c>
      <c r="AA11" s="11" t="str">
        <f>[7]Julho!$D$30</f>
        <v>*</v>
      </c>
      <c r="AB11" s="11" t="str">
        <f>[7]Julho!$D$31</f>
        <v>*</v>
      </c>
      <c r="AC11" s="11" t="str">
        <f>[7]Julho!$D$32</f>
        <v>*</v>
      </c>
      <c r="AD11" s="11" t="str">
        <f>[7]Julho!$D$33</f>
        <v>*</v>
      </c>
      <c r="AE11" s="11" t="str">
        <f>[7]Julho!$D$34</f>
        <v>*</v>
      </c>
      <c r="AF11" s="11" t="str">
        <f>[7]Julho!$D$35</f>
        <v>*</v>
      </c>
      <c r="AG11" s="15">
        <f>MIN(B11:AF11)</f>
        <v>8.1</v>
      </c>
      <c r="AH11" s="94">
        <f>AVERAGE(B11:AF11)</f>
        <v>9.8666666666666671</v>
      </c>
    </row>
    <row r="12" spans="1:36" x14ac:dyDescent="0.2">
      <c r="A12" s="58" t="s">
        <v>41</v>
      </c>
      <c r="B12" s="11" t="str">
        <f>[8]Julho!$D$5</f>
        <v>*</v>
      </c>
      <c r="C12" s="11" t="str">
        <f>[8]Julho!$D$6</f>
        <v>*</v>
      </c>
      <c r="D12" s="11" t="str">
        <f>[8]Julho!$D$7</f>
        <v>*</v>
      </c>
      <c r="E12" s="11" t="str">
        <f>[8]Julho!$D$8</f>
        <v>*</v>
      </c>
      <c r="F12" s="11" t="str">
        <f>[8]Julho!$D$9</f>
        <v>*</v>
      </c>
      <c r="G12" s="11" t="str">
        <f>[8]Julho!$D$10</f>
        <v>*</v>
      </c>
      <c r="H12" s="11" t="str">
        <f>[8]Julho!$D$11</f>
        <v>*</v>
      </c>
      <c r="I12" s="11" t="str">
        <f>[8]Julho!$D$12</f>
        <v>*</v>
      </c>
      <c r="J12" s="11" t="str">
        <f>[8]Julho!$D$13</f>
        <v>*</v>
      </c>
      <c r="K12" s="11" t="str">
        <f>[8]Julho!$D$14</f>
        <v>*</v>
      </c>
      <c r="L12" s="11" t="str">
        <f>[8]Julho!$D$15</f>
        <v>*</v>
      </c>
      <c r="M12" s="11" t="str">
        <f>[8]Julho!$D$16</f>
        <v>*</v>
      </c>
      <c r="N12" s="11" t="str">
        <f>[8]Julho!$D$17</f>
        <v>*</v>
      </c>
      <c r="O12" s="11" t="str">
        <f>[8]Julho!$D$18</f>
        <v>*</v>
      </c>
      <c r="P12" s="11" t="str">
        <f>[8]Julho!$D$19</f>
        <v>*</v>
      </c>
      <c r="Q12" s="11" t="str">
        <f>[8]Julho!$D$20</f>
        <v>*</v>
      </c>
      <c r="R12" s="11" t="str">
        <f>[8]Julho!$D$21</f>
        <v>*</v>
      </c>
      <c r="S12" s="11" t="str">
        <f>[8]Julho!$D$22</f>
        <v>*</v>
      </c>
      <c r="T12" s="11" t="str">
        <f>[8]Julho!$D$23</f>
        <v>*</v>
      </c>
      <c r="U12" s="11" t="str">
        <f>[8]Julho!$D$24</f>
        <v>*</v>
      </c>
      <c r="V12" s="11" t="str">
        <f>[8]Julho!$D$25</f>
        <v>*</v>
      </c>
      <c r="W12" s="11" t="str">
        <f>[8]Julho!$D$26</f>
        <v>*</v>
      </c>
      <c r="X12" s="11" t="str">
        <f>[8]Julho!$D$27</f>
        <v>*</v>
      </c>
      <c r="Y12" s="11" t="str">
        <f>[8]Julho!$D$28</f>
        <v>*</v>
      </c>
      <c r="Z12" s="11" t="str">
        <f>[8]Julho!$D$29</f>
        <v>*</v>
      </c>
      <c r="AA12" s="11" t="str">
        <f>[8]Julho!$D$30</f>
        <v>*</v>
      </c>
      <c r="AB12" s="11" t="str">
        <f>[8]Julho!$D$31</f>
        <v>*</v>
      </c>
      <c r="AC12" s="11" t="str">
        <f>[8]Julho!$D$32</f>
        <v>*</v>
      </c>
      <c r="AD12" s="11" t="str">
        <f>[8]Julho!$D$33</f>
        <v>*</v>
      </c>
      <c r="AE12" s="11" t="str">
        <f>[8]Julho!$D$34</f>
        <v>*</v>
      </c>
      <c r="AF12" s="11" t="str">
        <f>[8]Julho!$D$35</f>
        <v>*</v>
      </c>
      <c r="AG12" s="15" t="s">
        <v>226</v>
      </c>
      <c r="AH12" s="94" t="s">
        <v>226</v>
      </c>
    </row>
    <row r="13" spans="1:36" x14ac:dyDescent="0.2">
      <c r="A13" s="58" t="s">
        <v>114</v>
      </c>
      <c r="B13" s="11" t="str">
        <f>[9]Julho!$D$5</f>
        <v>*</v>
      </c>
      <c r="C13" s="11" t="str">
        <f>[9]Julho!$D$6</f>
        <v>*</v>
      </c>
      <c r="D13" s="11" t="str">
        <f>[9]Julho!$D$7</f>
        <v>*</v>
      </c>
      <c r="E13" s="11" t="str">
        <f>[9]Julho!$D$8</f>
        <v>*</v>
      </c>
      <c r="F13" s="11" t="str">
        <f>[9]Julho!$D$9</f>
        <v>*</v>
      </c>
      <c r="G13" s="11" t="str">
        <f>[9]Julho!$D$10</f>
        <v>*</v>
      </c>
      <c r="H13" s="11" t="str">
        <f>[9]Julho!$D$11</f>
        <v>*</v>
      </c>
      <c r="I13" s="11" t="str">
        <f>[9]Julho!$D$12</f>
        <v>*</v>
      </c>
      <c r="J13" s="11" t="str">
        <f>[9]Julho!$D$13</f>
        <v>*</v>
      </c>
      <c r="K13" s="11" t="str">
        <f>[9]Julho!$D$14</f>
        <v>*</v>
      </c>
      <c r="L13" s="11" t="str">
        <f>[9]Julho!$D$15</f>
        <v>*</v>
      </c>
      <c r="M13" s="11" t="str">
        <f>[9]Julho!$D$16</f>
        <v>*</v>
      </c>
      <c r="N13" s="11" t="str">
        <f>[9]Julho!$D$17</f>
        <v>*</v>
      </c>
      <c r="O13" s="11" t="str">
        <f>[9]Julho!$D$18</f>
        <v>*</v>
      </c>
      <c r="P13" s="11" t="str">
        <f>[9]Julho!$D$19</f>
        <v>*</v>
      </c>
      <c r="Q13" s="11" t="str">
        <f>[9]Julho!$D$20</f>
        <v>*</v>
      </c>
      <c r="R13" s="11" t="str">
        <f>[9]Julho!$D$21</f>
        <v>*</v>
      </c>
      <c r="S13" s="11" t="str">
        <f>[9]Julho!$D$22</f>
        <v>*</v>
      </c>
      <c r="T13" s="11" t="str">
        <f>[9]Julho!$D$23</f>
        <v>*</v>
      </c>
      <c r="U13" s="11" t="str">
        <f>[9]Julho!$D$24</f>
        <v>*</v>
      </c>
      <c r="V13" s="11" t="str">
        <f>[9]Julho!$D$25</f>
        <v>*</v>
      </c>
      <c r="W13" s="11" t="str">
        <f>[9]Julho!$D$26</f>
        <v>*</v>
      </c>
      <c r="X13" s="11" t="str">
        <f>[9]Julho!$D$27</f>
        <v>*</v>
      </c>
      <c r="Y13" s="11" t="str">
        <f>[9]Julho!$D$28</f>
        <v>*</v>
      </c>
      <c r="Z13" s="11" t="str">
        <f>[9]Julho!$D$29</f>
        <v>*</v>
      </c>
      <c r="AA13" s="11" t="str">
        <f>[9]Julho!$D$30</f>
        <v>*</v>
      </c>
      <c r="AB13" s="11" t="str">
        <f>[9]Julho!$D$31</f>
        <v>*</v>
      </c>
      <c r="AC13" s="11" t="str">
        <f>[9]Julho!$D$32</f>
        <v>*</v>
      </c>
      <c r="AD13" s="11" t="str">
        <f>[9]Julho!$D$33</f>
        <v>*</v>
      </c>
      <c r="AE13" s="11" t="str">
        <f>[9]Julho!$D$34</f>
        <v>*</v>
      </c>
      <c r="AF13" s="11" t="str">
        <f>[9]Julho!$D$35</f>
        <v>*</v>
      </c>
      <c r="AG13" s="15" t="s">
        <v>226</v>
      </c>
      <c r="AH13" s="94" t="s">
        <v>226</v>
      </c>
    </row>
    <row r="14" spans="1:36" x14ac:dyDescent="0.2">
      <c r="A14" s="58" t="s">
        <v>118</v>
      </c>
      <c r="B14" s="11" t="str">
        <f>[10]Julho!$D$5</f>
        <v>*</v>
      </c>
      <c r="C14" s="11" t="str">
        <f>[10]Julho!$D$6</f>
        <v>*</v>
      </c>
      <c r="D14" s="11" t="str">
        <f>[10]Julho!$D$7</f>
        <v>*</v>
      </c>
      <c r="E14" s="11" t="str">
        <f>[10]Julho!$D$8</f>
        <v>*</v>
      </c>
      <c r="F14" s="11" t="str">
        <f>[10]Julho!$D$9</f>
        <v>*</v>
      </c>
      <c r="G14" s="11" t="str">
        <f>[10]Julho!$D$10</f>
        <v>*</v>
      </c>
      <c r="H14" s="11" t="str">
        <f>[10]Julho!$D$11</f>
        <v>*</v>
      </c>
      <c r="I14" s="11" t="str">
        <f>[10]Julho!$D$12</f>
        <v>*</v>
      </c>
      <c r="J14" s="11" t="str">
        <f>[10]Julho!$D$13</f>
        <v>*</v>
      </c>
      <c r="K14" s="11" t="str">
        <f>[10]Julho!$D$14</f>
        <v>*</v>
      </c>
      <c r="L14" s="11" t="str">
        <f>[10]Julho!$D$15</f>
        <v>*</v>
      </c>
      <c r="M14" s="11" t="str">
        <f>[10]Julho!$D$16</f>
        <v>*</v>
      </c>
      <c r="N14" s="11" t="str">
        <f>[10]Julho!$D$17</f>
        <v>*</v>
      </c>
      <c r="O14" s="11" t="str">
        <f>[10]Julho!$D$18</f>
        <v>*</v>
      </c>
      <c r="P14" s="11" t="str">
        <f>[10]Julho!$D$19</f>
        <v>*</v>
      </c>
      <c r="Q14" s="11" t="str">
        <f>[10]Julho!$D$20</f>
        <v>*</v>
      </c>
      <c r="R14" s="11" t="str">
        <f>[10]Julho!$D$21</f>
        <v>*</v>
      </c>
      <c r="S14" s="11" t="str">
        <f>[10]Julho!$D$22</f>
        <v>*</v>
      </c>
      <c r="T14" s="11" t="str">
        <f>[10]Julho!$D$23</f>
        <v>*</v>
      </c>
      <c r="U14" s="11" t="str">
        <f>[10]Julho!$D$24</f>
        <v>*</v>
      </c>
      <c r="V14" s="11" t="str">
        <f>[10]Julho!$D$25</f>
        <v>*</v>
      </c>
      <c r="W14" s="11" t="str">
        <f>[10]Julho!$D$26</f>
        <v>*</v>
      </c>
      <c r="X14" s="11" t="str">
        <f>[10]Julho!$D$27</f>
        <v>*</v>
      </c>
      <c r="Y14" s="11" t="str">
        <f>[10]Julho!$D$28</f>
        <v>*</v>
      </c>
      <c r="Z14" s="11" t="str">
        <f>[10]Julho!$D$29</f>
        <v>*</v>
      </c>
      <c r="AA14" s="11" t="str">
        <f>[10]Julho!$D$30</f>
        <v>*</v>
      </c>
      <c r="AB14" s="11" t="str">
        <f>[10]Julho!$D$31</f>
        <v>*</v>
      </c>
      <c r="AC14" s="11" t="str">
        <f>[10]Julho!$D$32</f>
        <v>*</v>
      </c>
      <c r="AD14" s="11" t="str">
        <f>[10]Julho!$D$33</f>
        <v>*</v>
      </c>
      <c r="AE14" s="11" t="str">
        <f>[10]Julho!$D$34</f>
        <v>*</v>
      </c>
      <c r="AF14" s="11" t="str">
        <f>[10]Julho!$D$35</f>
        <v>*</v>
      </c>
      <c r="AG14" s="15" t="s">
        <v>226</v>
      </c>
      <c r="AH14" s="94" t="s">
        <v>226</v>
      </c>
      <c r="AJ14" t="s">
        <v>47</v>
      </c>
    </row>
    <row r="15" spans="1:36" x14ac:dyDescent="0.2">
      <c r="A15" s="58" t="s">
        <v>121</v>
      </c>
      <c r="B15" s="11">
        <f>[11]Julho!$D$5</f>
        <v>9.1999999999999993</v>
      </c>
      <c r="C15" s="11">
        <f>[11]Julho!$D$6</f>
        <v>3.8</v>
      </c>
      <c r="D15" s="11">
        <f>[11]Julho!$D$7</f>
        <v>4</v>
      </c>
      <c r="E15" s="11">
        <f>[11]Julho!$D$8</f>
        <v>9.4</v>
      </c>
      <c r="F15" s="11">
        <f>[11]Julho!$D$9</f>
        <v>17.2</v>
      </c>
      <c r="G15" s="11">
        <f>[11]Julho!$D$10</f>
        <v>18.399999999999999</v>
      </c>
      <c r="H15" s="11">
        <f>[11]Julho!$D$11</f>
        <v>17.600000000000001</v>
      </c>
      <c r="I15" s="11">
        <f>[11]Julho!$D$12</f>
        <v>10.8</v>
      </c>
      <c r="J15" s="11">
        <f>[11]Julho!$D$13</f>
        <v>9.3000000000000007</v>
      </c>
      <c r="K15" s="11">
        <f>[11]Julho!$D$14</f>
        <v>8.8000000000000007</v>
      </c>
      <c r="L15" s="11">
        <f>[11]Julho!$D$15</f>
        <v>13.8</v>
      </c>
      <c r="M15" s="11">
        <f>[11]Julho!$D$16</f>
        <v>18</v>
      </c>
      <c r="N15" s="11">
        <f>[11]Julho!$D$17</f>
        <v>19</v>
      </c>
      <c r="O15" s="11">
        <f>[11]Julho!$D$18</f>
        <v>15.9</v>
      </c>
      <c r="P15" s="11">
        <f>[11]Julho!$D$19</f>
        <v>10.9</v>
      </c>
      <c r="Q15" s="11">
        <f>[11]Julho!$D$20</f>
        <v>17.600000000000001</v>
      </c>
      <c r="R15" s="11">
        <f>[11]Julho!$D$21</f>
        <v>18.600000000000001</v>
      </c>
      <c r="S15" s="11">
        <f>[11]Julho!$D$22</f>
        <v>17.899999999999999</v>
      </c>
      <c r="T15" s="11">
        <f>[11]Julho!$D$23</f>
        <v>15.9</v>
      </c>
      <c r="U15" s="11">
        <f>[11]Julho!$D$24</f>
        <v>16.3</v>
      </c>
      <c r="V15" s="11">
        <f>[11]Julho!$D$25</f>
        <v>16.100000000000001</v>
      </c>
      <c r="W15" s="11">
        <f>[11]Julho!$D$26</f>
        <v>13</v>
      </c>
      <c r="X15" s="11">
        <f>[11]Julho!$D$27</f>
        <v>14.9</v>
      </c>
      <c r="Y15" s="11">
        <f>[11]Julho!$D$28</f>
        <v>15.8</v>
      </c>
      <c r="Z15" s="11">
        <f>[11]Julho!$D$29</f>
        <v>9.6999999999999993</v>
      </c>
      <c r="AA15" s="11">
        <f>[11]Julho!$D$30</f>
        <v>7.8</v>
      </c>
      <c r="AB15" s="11" t="str">
        <f>[11]Julho!$D$31</f>
        <v>*</v>
      </c>
      <c r="AC15" s="11" t="str">
        <f>[11]Julho!$D$32</f>
        <v>*</v>
      </c>
      <c r="AD15" s="11" t="str">
        <f>[11]Julho!$D$33</f>
        <v>*</v>
      </c>
      <c r="AE15" s="11" t="str">
        <f>[11]Julho!$D$34</f>
        <v>*</v>
      </c>
      <c r="AF15" s="11" t="str">
        <f>[11]Julho!$D$35</f>
        <v>*</v>
      </c>
      <c r="AG15" s="15">
        <f>MIN(B15:AF15)</f>
        <v>3.8</v>
      </c>
      <c r="AH15" s="94">
        <f>AVERAGE(B15:AF15)</f>
        <v>13.45</v>
      </c>
    </row>
    <row r="16" spans="1:36" x14ac:dyDescent="0.2">
      <c r="A16" s="58" t="s">
        <v>168</v>
      </c>
      <c r="B16" s="11" t="str">
        <f>[12]Julho!$D$5</f>
        <v>*</v>
      </c>
      <c r="C16" s="11" t="str">
        <f>[12]Julho!$D$6</f>
        <v>*</v>
      </c>
      <c r="D16" s="11" t="str">
        <f>[12]Julho!$D$7</f>
        <v>*</v>
      </c>
      <c r="E16" s="11" t="str">
        <f>[12]Julho!$D$8</f>
        <v>*</v>
      </c>
      <c r="F16" s="11" t="str">
        <f>[12]Julho!$D$9</f>
        <v>*</v>
      </c>
      <c r="G16" s="11" t="str">
        <f>[12]Julho!$D$10</f>
        <v>*</v>
      </c>
      <c r="H16" s="11" t="str">
        <f>[12]Julho!$D$11</f>
        <v>*</v>
      </c>
      <c r="I16" s="11" t="str">
        <f>[12]Julho!$D$12</f>
        <v>*</v>
      </c>
      <c r="J16" s="11" t="str">
        <f>[12]Julho!$D$13</f>
        <v>*</v>
      </c>
      <c r="K16" s="11" t="str">
        <f>[12]Julho!$D$14</f>
        <v>*</v>
      </c>
      <c r="L16" s="11" t="str">
        <f>[12]Julho!$D$15</f>
        <v>*</v>
      </c>
      <c r="M16" s="11" t="str">
        <f>[12]Julho!$D$16</f>
        <v>*</v>
      </c>
      <c r="N16" s="11" t="str">
        <f>[12]Julho!$D$17</f>
        <v>*</v>
      </c>
      <c r="O16" s="11" t="str">
        <f>[12]Julho!$D$18</f>
        <v>*</v>
      </c>
      <c r="P16" s="11" t="str">
        <f>[12]Julho!$D$19</f>
        <v>*</v>
      </c>
      <c r="Q16" s="11" t="str">
        <f>[12]Julho!$D$20</f>
        <v>*</v>
      </c>
      <c r="R16" s="11" t="str">
        <f>[12]Julho!$D$21</f>
        <v>*</v>
      </c>
      <c r="S16" s="11" t="str">
        <f>[12]Julho!$D$22</f>
        <v>*</v>
      </c>
      <c r="T16" s="11" t="str">
        <f>[12]Julho!$D$23</f>
        <v>*</v>
      </c>
      <c r="U16" s="11" t="str">
        <f>[12]Julho!$D$24</f>
        <v>*</v>
      </c>
      <c r="V16" s="11" t="str">
        <f>[12]Julho!$D$25</f>
        <v>*</v>
      </c>
      <c r="W16" s="11" t="str">
        <f>[12]Julho!$D$26</f>
        <v>*</v>
      </c>
      <c r="X16" s="11" t="str">
        <f>[12]Julho!$D$27</f>
        <v>*</v>
      </c>
      <c r="Y16" s="11" t="str">
        <f>[12]Julho!$D$28</f>
        <v>*</v>
      </c>
      <c r="Z16" s="11" t="str">
        <f>[12]Julho!$D$29</f>
        <v>*</v>
      </c>
      <c r="AA16" s="11" t="str">
        <f>[12]Julho!$D$30</f>
        <v>*</v>
      </c>
      <c r="AB16" s="11" t="str">
        <f>[12]Julho!$D$31</f>
        <v>*</v>
      </c>
      <c r="AC16" s="11" t="str">
        <f>[12]Julho!$D$32</f>
        <v>*</v>
      </c>
      <c r="AD16" s="11" t="str">
        <f>[12]Julho!$D$33</f>
        <v>*</v>
      </c>
      <c r="AE16" s="11" t="str">
        <f>[12]Julho!$D$34</f>
        <v>*</v>
      </c>
      <c r="AF16" s="11" t="str">
        <f>[12]Julho!$D$35</f>
        <v>*</v>
      </c>
      <c r="AG16" s="15" t="s">
        <v>226</v>
      </c>
      <c r="AH16" s="94" t="s">
        <v>226</v>
      </c>
      <c r="AJ16" s="12" t="s">
        <v>47</v>
      </c>
    </row>
    <row r="17" spans="1:39" x14ac:dyDescent="0.2">
      <c r="A17" s="58" t="s">
        <v>2</v>
      </c>
      <c r="B17" s="11">
        <f>[13]Julho!$D$5</f>
        <v>13.8</v>
      </c>
      <c r="C17" s="11">
        <f>[13]Julho!$D$6</f>
        <v>9.1</v>
      </c>
      <c r="D17" s="11">
        <f>[13]Julho!$D$7</f>
        <v>9.4</v>
      </c>
      <c r="E17" s="11">
        <f>[13]Julho!$D$8</f>
        <v>14.6</v>
      </c>
      <c r="F17" s="11">
        <f>[13]Julho!$D$9</f>
        <v>20.100000000000001</v>
      </c>
      <c r="G17" s="11">
        <f>[13]Julho!$D$10</f>
        <v>19.8</v>
      </c>
      <c r="H17" s="11">
        <f>[13]Julho!$D$11</f>
        <v>18.100000000000001</v>
      </c>
      <c r="I17" s="11">
        <f>[13]Julho!$D$12</f>
        <v>14.4</v>
      </c>
      <c r="J17" s="11">
        <f>[13]Julho!$D$13</f>
        <v>11.4</v>
      </c>
      <c r="K17" s="11">
        <f>[13]Julho!$D$14</f>
        <v>14.6</v>
      </c>
      <c r="L17" s="11">
        <f>[13]Julho!$D$15</f>
        <v>18.3</v>
      </c>
      <c r="M17" s="11">
        <f>[13]Julho!$D$16</f>
        <v>18.399999999999999</v>
      </c>
      <c r="N17" s="11">
        <f>[13]Julho!$D$17</f>
        <v>17.100000000000001</v>
      </c>
      <c r="O17" s="11">
        <f>[13]Julho!$D$18</f>
        <v>18.399999999999999</v>
      </c>
      <c r="P17" s="11">
        <f>[13]Julho!$D$19</f>
        <v>18.399999999999999</v>
      </c>
      <c r="Q17" s="11">
        <f>[13]Julho!$D$20</f>
        <v>20.6</v>
      </c>
      <c r="R17" s="11">
        <f>[13]Julho!$D$21</f>
        <v>17.8</v>
      </c>
      <c r="S17" s="11">
        <f>[13]Julho!$D$22</f>
        <v>20.2</v>
      </c>
      <c r="T17" s="11">
        <f>[13]Julho!$D$23</f>
        <v>19.8</v>
      </c>
      <c r="U17" s="11">
        <f>[13]Julho!$D$24</f>
        <v>18.3</v>
      </c>
      <c r="V17" s="11">
        <f>[13]Julho!$D$25</f>
        <v>17.100000000000001</v>
      </c>
      <c r="W17" s="11">
        <f>[13]Julho!$D$26</f>
        <v>15.7</v>
      </c>
      <c r="X17" s="11">
        <f>[13]Julho!$D$27</f>
        <v>17.100000000000001</v>
      </c>
      <c r="Y17" s="11">
        <f>[13]Julho!$D$28</f>
        <v>18.5</v>
      </c>
      <c r="Z17" s="11">
        <f>[13]Julho!$D$29</f>
        <v>11.6</v>
      </c>
      <c r="AA17" s="11">
        <f>[13]Julho!$D$30</f>
        <v>11.6</v>
      </c>
      <c r="AB17" s="11">
        <f>[13]Julho!$D$31</f>
        <v>19.399999999999999</v>
      </c>
      <c r="AC17" s="11">
        <f>[13]Julho!$D$32</f>
        <v>16</v>
      </c>
      <c r="AD17" s="11">
        <f>[13]Julho!$D$33</f>
        <v>13</v>
      </c>
      <c r="AE17" s="11">
        <f>[13]Julho!$D$34</f>
        <v>12.2</v>
      </c>
      <c r="AF17" s="11">
        <f>[13]Julho!$D$35</f>
        <v>18.100000000000001</v>
      </c>
      <c r="AG17" s="15">
        <f t="shared" ref="AG17:AG25" si="1">MIN(B17:AF17)</f>
        <v>9.1</v>
      </c>
      <c r="AH17" s="94">
        <f>AVERAGE(B17:AF17)</f>
        <v>16.222580645161294</v>
      </c>
      <c r="AJ17" s="12" t="s">
        <v>47</v>
      </c>
    </row>
    <row r="18" spans="1:39" x14ac:dyDescent="0.2">
      <c r="A18" s="58" t="s">
        <v>3</v>
      </c>
      <c r="B18" s="11">
        <f>[14]Julho!$D$5</f>
        <v>16.600000000000001</v>
      </c>
      <c r="C18" s="11">
        <f>[14]Julho!$D$6</f>
        <v>9.6999999999999993</v>
      </c>
      <c r="D18" s="11">
        <f>[14]Julho!$D$7</f>
        <v>9.5</v>
      </c>
      <c r="E18" s="11">
        <f>[14]Julho!$D$8</f>
        <v>11.6</v>
      </c>
      <c r="F18" s="11">
        <f>[14]Julho!$D$9</f>
        <v>13.3</v>
      </c>
      <c r="G18" s="11">
        <f>[14]Julho!$D$10</f>
        <v>15</v>
      </c>
      <c r="H18" s="11">
        <f>[14]Julho!$D$11</f>
        <v>14.2</v>
      </c>
      <c r="I18" s="11">
        <f>[14]Julho!$D$12</f>
        <v>11.4</v>
      </c>
      <c r="J18" s="11">
        <f>[14]Julho!$D$13</f>
        <v>16.899999999999999</v>
      </c>
      <c r="K18" s="11">
        <f>[14]Julho!$D$14</f>
        <v>10.4</v>
      </c>
      <c r="L18" s="11">
        <f>[14]Julho!$D$15</f>
        <v>12.9</v>
      </c>
      <c r="M18" s="11">
        <f>[14]Julho!$D$16</f>
        <v>12.8</v>
      </c>
      <c r="N18" s="11">
        <f>[14]Julho!$D$17</f>
        <v>15.9</v>
      </c>
      <c r="O18" s="11">
        <f>[14]Julho!$D$18</f>
        <v>16</v>
      </c>
      <c r="P18" s="11">
        <f>[14]Julho!$D$19</f>
        <v>16.2</v>
      </c>
      <c r="Q18" s="11">
        <f>[14]Julho!$D$20</f>
        <v>17</v>
      </c>
      <c r="R18" s="11">
        <f>[14]Julho!$D$21</f>
        <v>14.6</v>
      </c>
      <c r="S18" s="11">
        <f>[14]Julho!$D$22</f>
        <v>11.9</v>
      </c>
      <c r="T18" s="11">
        <f>[14]Julho!$D$23</f>
        <v>12.5</v>
      </c>
      <c r="U18" s="11">
        <f>[14]Julho!$D$24</f>
        <v>11.2</v>
      </c>
      <c r="V18" s="11">
        <f>[14]Julho!$D$25</f>
        <v>11.2</v>
      </c>
      <c r="W18" s="11">
        <f>[14]Julho!$D$26</f>
        <v>11.2</v>
      </c>
      <c r="X18" s="11">
        <f>[14]Julho!$D$27</f>
        <v>11.5</v>
      </c>
      <c r="Y18" s="11">
        <f>[14]Julho!$D$28</f>
        <v>11.9</v>
      </c>
      <c r="Z18" s="11">
        <f>[14]Julho!$D$29</f>
        <v>10.6</v>
      </c>
      <c r="AA18" s="11">
        <f>[14]Julho!$D$30</f>
        <v>12.3</v>
      </c>
      <c r="AB18" s="11">
        <f>[14]Julho!$D$31</f>
        <v>12.4</v>
      </c>
      <c r="AC18" s="11">
        <f>[14]Julho!$D$32</f>
        <v>13.4</v>
      </c>
      <c r="AD18" s="11">
        <f>[14]Julho!$D$33</f>
        <v>16</v>
      </c>
      <c r="AE18" s="11">
        <f>[14]Julho!$D$34</f>
        <v>17.3</v>
      </c>
      <c r="AF18" s="11">
        <f>[14]Julho!$D$35</f>
        <v>15.2</v>
      </c>
      <c r="AG18" s="15">
        <f t="shared" si="1"/>
        <v>9.5</v>
      </c>
      <c r="AH18" s="94">
        <f>AVERAGE(B18:AF18)</f>
        <v>13.309677419354838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[15]Julho!$D$5</f>
        <v>*</v>
      </c>
      <c r="C19" s="11" t="str">
        <f>[15]Julho!$D$6</f>
        <v>*</v>
      </c>
      <c r="D19" s="11" t="str">
        <f>[15]Julho!$D$7</f>
        <v>*</v>
      </c>
      <c r="E19" s="11" t="str">
        <f>[15]Julho!$D$8</f>
        <v>*</v>
      </c>
      <c r="F19" s="11" t="str">
        <f>[15]Julho!$D$9</f>
        <v>*</v>
      </c>
      <c r="G19" s="11" t="str">
        <f>[15]Julho!$D$10</f>
        <v>*</v>
      </c>
      <c r="H19" s="11" t="str">
        <f>[15]Julho!$D$11</f>
        <v>*</v>
      </c>
      <c r="I19" s="11" t="str">
        <f>[15]Julho!$D$12</f>
        <v>*</v>
      </c>
      <c r="J19" s="11" t="str">
        <f>[15]Julho!$D$13</f>
        <v>*</v>
      </c>
      <c r="K19" s="11" t="str">
        <f>[15]Julho!$D$14</f>
        <v>*</v>
      </c>
      <c r="L19" s="11" t="str">
        <f>[15]Julho!$D$15</f>
        <v>*</v>
      </c>
      <c r="M19" s="11" t="str">
        <f>[15]Julho!$D$16</f>
        <v>*</v>
      </c>
      <c r="N19" s="11" t="str">
        <f>[15]Julho!$D$17</f>
        <v>*</v>
      </c>
      <c r="O19" s="11" t="str">
        <f>[15]Julho!$D$18</f>
        <v>*</v>
      </c>
      <c r="P19" s="11" t="str">
        <f>[15]Julho!$D$19</f>
        <v>*</v>
      </c>
      <c r="Q19" s="11" t="str">
        <f>[15]Julho!$D$20</f>
        <v>*</v>
      </c>
      <c r="R19" s="11" t="str">
        <f>[15]Julho!$D$21</f>
        <v>*</v>
      </c>
      <c r="S19" s="11" t="str">
        <f>[15]Julho!$D$22</f>
        <v>*</v>
      </c>
      <c r="T19" s="11" t="str">
        <f>[15]Julho!$D$23</f>
        <v>*</v>
      </c>
      <c r="U19" s="11" t="str">
        <f>[15]Julho!$D$24</f>
        <v>*</v>
      </c>
      <c r="V19" s="11" t="str">
        <f>[15]Julho!$D$25</f>
        <v>*</v>
      </c>
      <c r="W19" s="11" t="str">
        <f>[15]Julho!$D$26</f>
        <v>*</v>
      </c>
      <c r="X19" s="11" t="str">
        <f>[15]Julho!$D$27</f>
        <v>*</v>
      </c>
      <c r="Y19" s="11" t="str">
        <f>[15]Julho!$D$28</f>
        <v>*</v>
      </c>
      <c r="Z19" s="11" t="str">
        <f>[15]Julho!$D$29</f>
        <v>*</v>
      </c>
      <c r="AA19" s="11" t="str">
        <f>[15]Julho!$D$30</f>
        <v>*</v>
      </c>
      <c r="AB19" s="11" t="str">
        <f>[15]Julho!$D$31</f>
        <v>*</v>
      </c>
      <c r="AC19" s="11" t="str">
        <f>[15]Julho!$D$32</f>
        <v>*</v>
      </c>
      <c r="AD19" s="11" t="str">
        <f>[15]Julho!$D$33</f>
        <v>*</v>
      </c>
      <c r="AE19" s="11" t="str">
        <f>[15]Julho!$D$34</f>
        <v>*</v>
      </c>
      <c r="AF19" s="11" t="str">
        <f>[15]Julho!$D$35</f>
        <v>*</v>
      </c>
      <c r="AG19" s="15" t="s">
        <v>226</v>
      </c>
      <c r="AH19" s="94" t="s">
        <v>226</v>
      </c>
    </row>
    <row r="20" spans="1:39" x14ac:dyDescent="0.2">
      <c r="A20" s="58" t="s">
        <v>5</v>
      </c>
      <c r="B20" s="11">
        <f>[16]Julho!$D$5</f>
        <v>18.8</v>
      </c>
      <c r="C20" s="11">
        <f>[16]Julho!$D$6</f>
        <v>17</v>
      </c>
      <c r="D20" s="11">
        <f>[16]Julho!$D$7</f>
        <v>13.5</v>
      </c>
      <c r="E20" s="11">
        <f>[16]Julho!$D$8</f>
        <v>16.8</v>
      </c>
      <c r="F20" s="11">
        <f>[16]Julho!$D$9</f>
        <v>23.6</v>
      </c>
      <c r="G20" s="11">
        <f>[16]Julho!$D$10</f>
        <v>22</v>
      </c>
      <c r="H20" s="11">
        <f>[16]Julho!$D$11</f>
        <v>19.399999999999999</v>
      </c>
      <c r="I20" s="11">
        <f>[16]Julho!$D$12</f>
        <v>13.3</v>
      </c>
      <c r="J20" s="11">
        <f>[16]Julho!$D$13</f>
        <v>12.5</v>
      </c>
      <c r="K20" s="11">
        <f>[16]Julho!$D$14</f>
        <v>13.7</v>
      </c>
      <c r="L20" s="11">
        <f>[16]Julho!$D$15</f>
        <v>21.6</v>
      </c>
      <c r="M20" s="11">
        <f>[16]Julho!$D$16</f>
        <v>21.2</v>
      </c>
      <c r="N20" s="11">
        <f>[16]Julho!$D$17</f>
        <v>21.8</v>
      </c>
      <c r="O20" s="11">
        <f>[16]Julho!$D$18</f>
        <v>22.2</v>
      </c>
      <c r="P20" s="11">
        <f>[16]Julho!$D$19</f>
        <v>18</v>
      </c>
      <c r="Q20" s="11">
        <f>[16]Julho!$D$20</f>
        <v>22</v>
      </c>
      <c r="R20" s="11">
        <f>[16]Julho!$D$21</f>
        <v>20.6</v>
      </c>
      <c r="S20" s="11">
        <f>[16]Julho!$D$22</f>
        <v>20.8</v>
      </c>
      <c r="T20" s="11">
        <f>[16]Julho!$D$23</f>
        <v>23.4</v>
      </c>
      <c r="U20" s="11">
        <f>[16]Julho!$D$24</f>
        <v>23.2</v>
      </c>
      <c r="V20" s="11">
        <f>[16]Julho!$D$25</f>
        <v>22.6</v>
      </c>
      <c r="W20" s="11">
        <f>[16]Julho!$D$26</f>
        <v>23.1</v>
      </c>
      <c r="X20" s="11">
        <f>[16]Julho!$D$27</f>
        <v>21.8</v>
      </c>
      <c r="Y20" s="11">
        <f>[16]Julho!$D$28</f>
        <v>20.8</v>
      </c>
      <c r="Z20" s="11">
        <f>[16]Julho!$D$29</f>
        <v>12.4</v>
      </c>
      <c r="AA20" s="11">
        <f>[16]Julho!$D$30</f>
        <v>10.7</v>
      </c>
      <c r="AB20" s="11">
        <f>[16]Julho!$D$31</f>
        <v>17.600000000000001</v>
      </c>
      <c r="AC20" s="11">
        <f>[16]Julho!$D$32</f>
        <v>19.600000000000001</v>
      </c>
      <c r="AD20" s="11">
        <f>[16]Julho!$D$33</f>
        <v>15.4</v>
      </c>
      <c r="AE20" s="11">
        <f>[16]Julho!$D$34</f>
        <v>15</v>
      </c>
      <c r="AF20" s="11">
        <f>[16]Julho!$D$35</f>
        <v>15.8</v>
      </c>
      <c r="AG20" s="15">
        <f t="shared" si="1"/>
        <v>10.7</v>
      </c>
      <c r="AH20" s="94">
        <f>AVERAGE(B20:AF20)</f>
        <v>18.716129032258063</v>
      </c>
      <c r="AI20" s="12" t="s">
        <v>47</v>
      </c>
      <c r="AL20" t="s">
        <v>47</v>
      </c>
    </row>
    <row r="21" spans="1:39" x14ac:dyDescent="0.2">
      <c r="A21" s="58" t="s">
        <v>43</v>
      </c>
      <c r="B21" s="11">
        <f>[17]Julho!$D$5</f>
        <v>14.9</v>
      </c>
      <c r="C21" s="11">
        <f>[17]Julho!$D$6</f>
        <v>8.1999999999999993</v>
      </c>
      <c r="D21" s="11">
        <f>[17]Julho!$D$7</f>
        <v>10</v>
      </c>
      <c r="E21" s="11">
        <f>[17]Julho!$D$8</f>
        <v>13.6</v>
      </c>
      <c r="F21" s="11">
        <f>[17]Julho!$D$9</f>
        <v>15.1</v>
      </c>
      <c r="G21" s="11">
        <f>[17]Julho!$D$10</f>
        <v>16.899999999999999</v>
      </c>
      <c r="H21" s="11">
        <f>[17]Julho!$D$11</f>
        <v>15.6</v>
      </c>
      <c r="I21" s="11">
        <f>[17]Julho!$D$12</f>
        <v>17.2</v>
      </c>
      <c r="J21" s="11">
        <f>[17]Julho!$D$13</f>
        <v>14.4</v>
      </c>
      <c r="K21" s="11">
        <f>[17]Julho!$D$14</f>
        <v>14.8</v>
      </c>
      <c r="L21" s="11">
        <f>[17]Julho!$D$15</f>
        <v>12.5</v>
      </c>
      <c r="M21" s="11">
        <f>[17]Julho!$D$16</f>
        <v>16.2</v>
      </c>
      <c r="N21" s="11">
        <f>[17]Julho!$D$17</f>
        <v>14.7</v>
      </c>
      <c r="O21" s="11">
        <f>[17]Julho!$D$18</f>
        <v>16.3</v>
      </c>
      <c r="P21" s="11">
        <f>[17]Julho!$D$19</f>
        <v>15.7</v>
      </c>
      <c r="Q21" s="11">
        <f>[17]Julho!$D$20</f>
        <v>15.1</v>
      </c>
      <c r="R21" s="11">
        <f>[17]Julho!$D$21</f>
        <v>13.9</v>
      </c>
      <c r="S21" s="11">
        <f>[17]Julho!$D$22</f>
        <v>13.6</v>
      </c>
      <c r="T21" s="11">
        <f>[17]Julho!$D$23</f>
        <v>13.4</v>
      </c>
      <c r="U21" s="11">
        <f>[17]Julho!$D$24</f>
        <v>12.5</v>
      </c>
      <c r="V21" s="11">
        <f>[17]Julho!$D$25</f>
        <v>13.5</v>
      </c>
      <c r="W21" s="11">
        <f>[17]Julho!$D$26</f>
        <v>14.1</v>
      </c>
      <c r="X21" s="11">
        <f>[17]Julho!$D$27</f>
        <v>13.8</v>
      </c>
      <c r="Y21" s="11">
        <f>[17]Julho!$D$28</f>
        <v>13.6</v>
      </c>
      <c r="Z21" s="11">
        <f>[17]Julho!$D$29</f>
        <v>16</v>
      </c>
      <c r="AA21" s="11">
        <f>[17]Julho!$D$30</f>
        <v>11</v>
      </c>
      <c r="AB21" s="11">
        <f>[17]Julho!$D$31</f>
        <v>13.4</v>
      </c>
      <c r="AC21" s="11">
        <f>[17]Julho!$D$32</f>
        <v>16.2</v>
      </c>
      <c r="AD21" s="11">
        <f>[17]Julho!$D$33</f>
        <v>14.4</v>
      </c>
      <c r="AE21" s="11">
        <f>[17]Julho!$D$34</f>
        <v>14.8</v>
      </c>
      <c r="AF21" s="11">
        <f>[17]Julho!$D$35</f>
        <v>17.100000000000001</v>
      </c>
      <c r="AG21" s="15">
        <f>MIN(B21:AF21)</f>
        <v>8.1999999999999993</v>
      </c>
      <c r="AH21" s="94">
        <f>AVERAGE(B21:AF21)</f>
        <v>14.274193548387096</v>
      </c>
      <c r="AJ21" t="s">
        <v>47</v>
      </c>
    </row>
    <row r="22" spans="1:39" x14ac:dyDescent="0.2">
      <c r="A22" s="58" t="s">
        <v>6</v>
      </c>
      <c r="B22" s="11">
        <f>[18]Julho!$D$5</f>
        <v>16.899999999999999</v>
      </c>
      <c r="C22" s="11">
        <f>[18]Julho!$D$6</f>
        <v>10.5</v>
      </c>
      <c r="D22" s="11">
        <f>[18]Julho!$D$7</f>
        <v>12.6</v>
      </c>
      <c r="E22" s="11">
        <f>[18]Julho!$D$8</f>
        <v>13.9</v>
      </c>
      <c r="F22" s="11">
        <f>[18]Julho!$D$9</f>
        <v>15.4</v>
      </c>
      <c r="G22" s="11">
        <f>[18]Julho!$D$10</f>
        <v>16</v>
      </c>
      <c r="H22" s="11">
        <f>[18]Julho!$D$11</f>
        <v>15.5</v>
      </c>
      <c r="I22" s="11">
        <f>[18]Julho!$D$12</f>
        <v>15</v>
      </c>
      <c r="J22" s="11">
        <f>[18]Julho!$D$13</f>
        <v>14.5</v>
      </c>
      <c r="K22" s="11">
        <f>[18]Julho!$D$14</f>
        <v>14.9</v>
      </c>
      <c r="L22" s="11">
        <f>[18]Julho!$D$15</f>
        <v>14.6</v>
      </c>
      <c r="M22" s="11">
        <f>[18]Julho!$D$16</f>
        <v>14.3</v>
      </c>
      <c r="N22" s="11">
        <f>[18]Julho!$D$17</f>
        <v>15.3</v>
      </c>
      <c r="O22" s="11">
        <f>[18]Julho!$D$18</f>
        <v>16.5</v>
      </c>
      <c r="P22" s="11">
        <f>[18]Julho!$D$19</f>
        <v>18.600000000000001</v>
      </c>
      <c r="Q22" s="11">
        <f>[18]Julho!$D$20</f>
        <v>16.399999999999999</v>
      </c>
      <c r="R22" s="11">
        <f>[18]Julho!$D$21</f>
        <v>13.6</v>
      </c>
      <c r="S22" s="11">
        <f>[18]Julho!$D$22</f>
        <v>13</v>
      </c>
      <c r="T22" s="11">
        <f>[18]Julho!$D$23</f>
        <v>12.9</v>
      </c>
      <c r="U22" s="11">
        <f>[18]Julho!$D$24</f>
        <v>13.1</v>
      </c>
      <c r="V22" s="11">
        <f>[18]Julho!$D$25</f>
        <v>12.4</v>
      </c>
      <c r="W22" s="11">
        <f>[18]Julho!$D$26</f>
        <v>11.8</v>
      </c>
      <c r="X22" s="11">
        <f>[18]Julho!$D$27</f>
        <v>11.9</v>
      </c>
      <c r="Y22" s="11">
        <f>[18]Julho!$D$28</f>
        <v>12.3</v>
      </c>
      <c r="Z22" s="11">
        <f>[18]Julho!$D$29</f>
        <v>14.8</v>
      </c>
      <c r="AA22" s="11">
        <f>[18]Julho!$D$30</f>
        <v>13.6</v>
      </c>
      <c r="AB22" s="11">
        <f>[18]Julho!$D$31</f>
        <v>13.1</v>
      </c>
      <c r="AC22" s="11">
        <f>[18]Julho!$D$32</f>
        <v>13.9</v>
      </c>
      <c r="AD22" s="11">
        <f>[18]Julho!$D$33</f>
        <v>14.5</v>
      </c>
      <c r="AE22" s="11">
        <f>[18]Julho!$D$34</f>
        <v>14.3</v>
      </c>
      <c r="AF22" s="11">
        <f>[18]Julho!$D$35</f>
        <v>17.5</v>
      </c>
      <c r="AG22" s="15">
        <f t="shared" si="1"/>
        <v>10.5</v>
      </c>
      <c r="AH22" s="94">
        <f>AVERAGE(B22:AF22)</f>
        <v>14.30967741935484</v>
      </c>
      <c r="AJ22" t="s">
        <v>47</v>
      </c>
      <c r="AL22" t="s">
        <v>47</v>
      </c>
    </row>
    <row r="23" spans="1:39" x14ac:dyDescent="0.2">
      <c r="A23" s="58" t="s">
        <v>7</v>
      </c>
      <c r="B23" s="11" t="str">
        <f>[19]Julho!$D$5</f>
        <v>*</v>
      </c>
      <c r="C23" s="11" t="str">
        <f>[19]Julho!$D$6</f>
        <v>*</v>
      </c>
      <c r="D23" s="11" t="str">
        <f>[19]Julho!$D$7</f>
        <v>*</v>
      </c>
      <c r="E23" s="11" t="str">
        <f>[19]Julho!$D$8</f>
        <v>*</v>
      </c>
      <c r="F23" s="11" t="str">
        <f>[19]Julho!$D$9</f>
        <v>*</v>
      </c>
      <c r="G23" s="11" t="str">
        <f>[19]Julho!$D$10</f>
        <v>*</v>
      </c>
      <c r="H23" s="11" t="str">
        <f>[19]Julho!$D$11</f>
        <v>*</v>
      </c>
      <c r="I23" s="11" t="str">
        <f>[19]Julho!$D$12</f>
        <v>*</v>
      </c>
      <c r="J23" s="11" t="str">
        <f>[19]Julho!$D$13</f>
        <v>*</v>
      </c>
      <c r="K23" s="11" t="str">
        <f>[19]Julho!$D$14</f>
        <v>*</v>
      </c>
      <c r="L23" s="11" t="str">
        <f>[19]Julho!$D$15</f>
        <v>*</v>
      </c>
      <c r="M23" s="11" t="str">
        <f>[19]Julho!$D$16</f>
        <v>*</v>
      </c>
      <c r="N23" s="11" t="str">
        <f>[19]Julho!$D$17</f>
        <v>*</v>
      </c>
      <c r="O23" s="11" t="str">
        <f>[19]Julho!$D$18</f>
        <v>*</v>
      </c>
      <c r="P23" s="11" t="str">
        <f>[19]Julho!$D$19</f>
        <v>*</v>
      </c>
      <c r="Q23" s="11" t="str">
        <f>[19]Julho!$D$20</f>
        <v>*</v>
      </c>
      <c r="R23" s="11" t="str">
        <f>[19]Julho!$D$21</f>
        <v>*</v>
      </c>
      <c r="S23" s="11" t="str">
        <f>[19]Julho!$D$22</f>
        <v>*</v>
      </c>
      <c r="T23" s="11">
        <f>[19]Julho!$D$23</f>
        <v>25.8</v>
      </c>
      <c r="U23" s="11" t="str">
        <f>[19]Julho!$D$24</f>
        <v>*</v>
      </c>
      <c r="V23" s="11" t="str">
        <f>[19]Julho!$D$25</f>
        <v>*</v>
      </c>
      <c r="W23" s="11" t="str">
        <f>[19]Julho!$D$26</f>
        <v>*</v>
      </c>
      <c r="X23" s="11" t="str">
        <f>[19]Julho!$D$27</f>
        <v>*</v>
      </c>
      <c r="Y23" s="11" t="str">
        <f>[19]Julho!$D$28</f>
        <v>*</v>
      </c>
      <c r="Z23" s="11" t="str">
        <f>[19]Julho!$D$29</f>
        <v>*</v>
      </c>
      <c r="AA23" s="11" t="str">
        <f>[19]Julho!$D$30</f>
        <v>*</v>
      </c>
      <c r="AB23" s="11" t="str">
        <f>[19]Julho!$D$31</f>
        <v>*</v>
      </c>
      <c r="AC23" s="11" t="str">
        <f>[19]Julho!$D$32</f>
        <v>*</v>
      </c>
      <c r="AD23" s="11" t="str">
        <f>[19]Julho!$D$33</f>
        <v>*</v>
      </c>
      <c r="AE23" s="11" t="str">
        <f>[19]Julho!$D$34</f>
        <v>*</v>
      </c>
      <c r="AF23" s="11" t="str">
        <f>[19]Julho!$D$35</f>
        <v>*</v>
      </c>
      <c r="AG23" s="15">
        <f t="shared" ref="AG23" si="2">MIN(B23:AF23)</f>
        <v>25.8</v>
      </c>
      <c r="AH23" s="94">
        <f>AVERAGE(B23:AF23)</f>
        <v>25.8</v>
      </c>
      <c r="AJ23" t="s">
        <v>47</v>
      </c>
      <c r="AK23" t="s">
        <v>47</v>
      </c>
      <c r="AL23" t="s">
        <v>47</v>
      </c>
    </row>
    <row r="24" spans="1:39" x14ac:dyDescent="0.2">
      <c r="A24" s="58" t="s">
        <v>169</v>
      </c>
      <c r="B24" s="11" t="str">
        <f>[20]Julho!$D$5</f>
        <v>*</v>
      </c>
      <c r="C24" s="11" t="str">
        <f>[20]Julho!$D$6</f>
        <v>*</v>
      </c>
      <c r="D24" s="11" t="str">
        <f>[20]Julho!$D$7</f>
        <v>*</v>
      </c>
      <c r="E24" s="11" t="str">
        <f>[20]Julho!$D$8</f>
        <v>*</v>
      </c>
      <c r="F24" s="11" t="str">
        <f>[20]Julho!$D$9</f>
        <v>*</v>
      </c>
      <c r="G24" s="11" t="str">
        <f>[20]Julho!$D$10</f>
        <v>*</v>
      </c>
      <c r="H24" s="11" t="str">
        <f>[20]Julho!$D$11</f>
        <v>*</v>
      </c>
      <c r="I24" s="11" t="str">
        <f>[20]Julho!$D$12</f>
        <v>*</v>
      </c>
      <c r="J24" s="11" t="str">
        <f>[20]Julho!$D$13</f>
        <v>*</v>
      </c>
      <c r="K24" s="11" t="str">
        <f>[20]Julho!$D$14</f>
        <v>*</v>
      </c>
      <c r="L24" s="11" t="str">
        <f>[20]Julho!$D$15</f>
        <v>*</v>
      </c>
      <c r="M24" s="11" t="str">
        <f>[20]Julho!$D$16</f>
        <v>*</v>
      </c>
      <c r="N24" s="11" t="str">
        <f>[20]Julho!$D$17</f>
        <v>*</v>
      </c>
      <c r="O24" s="11" t="str">
        <f>[20]Julho!$D$18</f>
        <v>*</v>
      </c>
      <c r="P24" s="11" t="str">
        <f>[20]Julho!$D$19</f>
        <v>*</v>
      </c>
      <c r="Q24" s="11" t="str">
        <f>[20]Julho!$D$20</f>
        <v>*</v>
      </c>
      <c r="R24" s="11" t="str">
        <f>[20]Julho!$D$21</f>
        <v>*</v>
      </c>
      <c r="S24" s="11" t="str">
        <f>[20]Julho!$D$22</f>
        <v>*</v>
      </c>
      <c r="T24" s="11" t="str">
        <f>[20]Julho!$D$23</f>
        <v>*</v>
      </c>
      <c r="U24" s="11" t="str">
        <f>[20]Julho!$D$24</f>
        <v>*</v>
      </c>
      <c r="V24" s="11" t="str">
        <f>[20]Julho!$D$25</f>
        <v>*</v>
      </c>
      <c r="W24" s="11" t="str">
        <f>[20]Julho!$D$26</f>
        <v>*</v>
      </c>
      <c r="X24" s="11" t="str">
        <f>[20]Julho!$D$27</f>
        <v>*</v>
      </c>
      <c r="Y24" s="11" t="str">
        <f>[20]Julho!$D$28</f>
        <v>*</v>
      </c>
      <c r="Z24" s="11" t="str">
        <f>[20]Julho!$D$29</f>
        <v>*</v>
      </c>
      <c r="AA24" s="11" t="str">
        <f>[20]Julho!$D$30</f>
        <v>*</v>
      </c>
      <c r="AB24" s="11" t="str">
        <f>[20]Julho!$D$31</f>
        <v>*</v>
      </c>
      <c r="AC24" s="11" t="str">
        <f>[20]Julho!$D$32</f>
        <v>*</v>
      </c>
      <c r="AD24" s="11" t="str">
        <f>[20]Julho!$D$33</f>
        <v>*</v>
      </c>
      <c r="AE24" s="11" t="str">
        <f>[20]Julho!$D$34</f>
        <v>*</v>
      </c>
      <c r="AF24" s="11" t="str">
        <f>[20]Julho!$D$35</f>
        <v>*</v>
      </c>
      <c r="AG24" s="15" t="s">
        <v>226</v>
      </c>
      <c r="AH24" s="94" t="s">
        <v>226</v>
      </c>
      <c r="AJ24" t="s">
        <v>47</v>
      </c>
      <c r="AM24" t="s">
        <v>47</v>
      </c>
    </row>
    <row r="25" spans="1:39" x14ac:dyDescent="0.2">
      <c r="A25" s="58" t="s">
        <v>170</v>
      </c>
      <c r="B25" s="11">
        <f>[21]Julho!$D$5</f>
        <v>9.4</v>
      </c>
      <c r="C25" s="11">
        <f>[21]Julho!$D$6</f>
        <v>2.2999999999999998</v>
      </c>
      <c r="D25" s="11">
        <f>[21]Julho!$D$7</f>
        <v>2.4</v>
      </c>
      <c r="E25" s="11">
        <f>[21]Julho!$D$8</f>
        <v>7</v>
      </c>
      <c r="F25" s="11">
        <f>[21]Julho!$D$9</f>
        <v>16.899999999999999</v>
      </c>
      <c r="G25" s="11">
        <f>[21]Julho!$D$10</f>
        <v>18.100000000000001</v>
      </c>
      <c r="H25" s="11">
        <f>[21]Julho!$D$11</f>
        <v>18.399999999999999</v>
      </c>
      <c r="I25" s="11">
        <f>[21]Julho!$D$12</f>
        <v>10.6</v>
      </c>
      <c r="J25" s="11">
        <f>[21]Julho!$D$13</f>
        <v>8.6</v>
      </c>
      <c r="K25" s="11">
        <f>[21]Julho!$D$14</f>
        <v>6.1</v>
      </c>
      <c r="L25" s="11">
        <f>[21]Julho!$D$15</f>
        <v>15.1</v>
      </c>
      <c r="M25" s="11">
        <f>[21]Julho!$D$16</f>
        <v>18.399999999999999</v>
      </c>
      <c r="N25" s="11">
        <f>[21]Julho!$D$17</f>
        <v>18.5</v>
      </c>
      <c r="O25" s="11">
        <f>[21]Julho!$D$18</f>
        <v>16.3</v>
      </c>
      <c r="P25" s="11">
        <f>[21]Julho!$D$19</f>
        <v>9.1</v>
      </c>
      <c r="Q25" s="11">
        <f>[21]Julho!$D$20</f>
        <v>18</v>
      </c>
      <c r="R25" s="11">
        <f>[21]Julho!$D$21</f>
        <v>13.7</v>
      </c>
      <c r="S25" s="11">
        <f>[21]Julho!$D$22</f>
        <v>15.6</v>
      </c>
      <c r="T25" s="11">
        <f>[21]Julho!$D$23</f>
        <v>13.3</v>
      </c>
      <c r="U25" s="11">
        <f>[21]Julho!$D$24</f>
        <v>12</v>
      </c>
      <c r="V25" s="11">
        <f>[21]Julho!$D$25</f>
        <v>12.7</v>
      </c>
      <c r="W25" s="11">
        <f>[21]Julho!$D$26</f>
        <v>11</v>
      </c>
      <c r="X25" s="11">
        <f>[21]Julho!$D$27</f>
        <v>11.2</v>
      </c>
      <c r="Y25" s="11">
        <f>[21]Julho!$D$28</f>
        <v>12.5</v>
      </c>
      <c r="Z25" s="11">
        <f>[21]Julho!$D$29</f>
        <v>10.1</v>
      </c>
      <c r="AA25" s="11">
        <f>[21]Julho!$D$30</f>
        <v>6.3</v>
      </c>
      <c r="AB25" s="11">
        <f>[21]Julho!$D$31</f>
        <v>13.6</v>
      </c>
      <c r="AC25" s="11">
        <f>[21]Julho!$D$32</f>
        <v>15</v>
      </c>
      <c r="AD25" s="11">
        <f>[21]Julho!$D$33</f>
        <v>9.6999999999999993</v>
      </c>
      <c r="AE25" s="11">
        <f>[21]Julho!$D$34</f>
        <v>4.8</v>
      </c>
      <c r="AF25" s="11">
        <f>[21]Julho!$D$35</f>
        <v>15.3</v>
      </c>
      <c r="AG25" s="15">
        <f t="shared" si="1"/>
        <v>2.2999999999999998</v>
      </c>
      <c r="AH25" s="94">
        <f t="shared" ref="AH25:AH31" si="3">AVERAGE(B25:AF25)</f>
        <v>12.000000000000002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8" t="s">
        <v>171</v>
      </c>
      <c r="B26" s="11">
        <f>[22]Julho!$D$5</f>
        <v>11.9</v>
      </c>
      <c r="C26" s="11">
        <f>[22]Julho!$D$6</f>
        <v>5.4</v>
      </c>
      <c r="D26" s="11">
        <f>[22]Julho!$D$7</f>
        <v>6.6</v>
      </c>
      <c r="E26" s="11">
        <f>[22]Julho!$D$8</f>
        <v>10.199999999999999</v>
      </c>
      <c r="F26" s="11">
        <f>[22]Julho!$D$9</f>
        <v>16.5</v>
      </c>
      <c r="G26" s="11">
        <f>[22]Julho!$D$10</f>
        <v>18.899999999999999</v>
      </c>
      <c r="H26" s="11">
        <f>[22]Julho!$D$11</f>
        <v>17.100000000000001</v>
      </c>
      <c r="I26" s="11">
        <f>[22]Julho!$D$12</f>
        <v>13.2</v>
      </c>
      <c r="J26" s="11">
        <f>[22]Julho!$D$13</f>
        <v>10.7</v>
      </c>
      <c r="K26" s="11">
        <f>[22]Julho!$D$14</f>
        <v>7.9</v>
      </c>
      <c r="L26" s="11">
        <f>[22]Julho!$D$15</f>
        <v>15</v>
      </c>
      <c r="M26" s="11">
        <f>[22]Julho!$D$16</f>
        <v>15.1</v>
      </c>
      <c r="N26" s="11">
        <f>[22]Julho!$D$17</f>
        <v>16</v>
      </c>
      <c r="O26" s="11">
        <f>[22]Julho!$D$18</f>
        <v>18.2</v>
      </c>
      <c r="P26" s="11">
        <f>[22]Julho!$D$19</f>
        <v>12.8</v>
      </c>
      <c r="Q26" s="11">
        <f>[22]Julho!$D$20</f>
        <v>18</v>
      </c>
      <c r="R26" s="11">
        <f>[22]Julho!$D$21</f>
        <v>15.8</v>
      </c>
      <c r="S26" s="11">
        <f>[22]Julho!$D$22</f>
        <v>15.3</v>
      </c>
      <c r="T26" s="11">
        <f>[22]Julho!$D$23</f>
        <v>15.5</v>
      </c>
      <c r="U26" s="11">
        <f>[22]Julho!$D$24</f>
        <v>14.7</v>
      </c>
      <c r="V26" s="11">
        <f>[22]Julho!$D$25</f>
        <v>14.5</v>
      </c>
      <c r="W26" s="11">
        <f>[22]Julho!$D$26</f>
        <v>13.4</v>
      </c>
      <c r="X26" s="11">
        <f>[22]Julho!$D$27</f>
        <v>13.3</v>
      </c>
      <c r="Y26" s="11">
        <f>[22]Julho!$D$28</f>
        <v>13.1</v>
      </c>
      <c r="Z26" s="11">
        <f>[22]Julho!$D$29</f>
        <v>11</v>
      </c>
      <c r="AA26" s="11">
        <f>[22]Julho!$D$30</f>
        <v>9.3000000000000007</v>
      </c>
      <c r="AB26" s="11">
        <f>[22]Julho!$D$31</f>
        <v>15.2</v>
      </c>
      <c r="AC26" s="11">
        <f>[22]Julho!$D$32</f>
        <v>12.6</v>
      </c>
      <c r="AD26" s="11">
        <f>[22]Julho!$D$33</f>
        <v>11.2</v>
      </c>
      <c r="AE26" s="11">
        <f>[22]Julho!$D$34</f>
        <v>11.6</v>
      </c>
      <c r="AF26" s="11">
        <f>[22]Julho!$D$35</f>
        <v>16</v>
      </c>
      <c r="AG26" s="15">
        <f t="shared" ref="AG26:AG31" si="4">MIN(B26:AF26)</f>
        <v>5.4</v>
      </c>
      <c r="AH26" s="94">
        <f t="shared" si="3"/>
        <v>13.41935483870968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[23]Julho!$D$5</f>
        <v>9.6</v>
      </c>
      <c r="C27" s="11">
        <f>[23]Julho!$D$6</f>
        <v>4.2</v>
      </c>
      <c r="D27" s="11">
        <f>[23]Julho!$D$7</f>
        <v>5.0999999999999996</v>
      </c>
      <c r="E27" s="11">
        <f>[23]Julho!$D$8</f>
        <v>8.6</v>
      </c>
      <c r="F27" s="11">
        <f>[23]Julho!$D$9</f>
        <v>15.4</v>
      </c>
      <c r="G27" s="11">
        <f>[23]Julho!$D$10</f>
        <v>17.399999999999999</v>
      </c>
      <c r="H27" s="11">
        <f>[23]Julho!$D$11</f>
        <v>17.5</v>
      </c>
      <c r="I27" s="11">
        <f>[23]Julho!$D$12</f>
        <v>11.2</v>
      </c>
      <c r="J27" s="11">
        <f>[23]Julho!$D$13</f>
        <v>9.1</v>
      </c>
      <c r="K27" s="11">
        <f>[23]Julho!$D$14</f>
        <v>6.5</v>
      </c>
      <c r="L27" s="11">
        <f>[23]Julho!$D$15</f>
        <v>16.7</v>
      </c>
      <c r="M27" s="11">
        <f>[23]Julho!$D$16</f>
        <v>17.399999999999999</v>
      </c>
      <c r="N27" s="11">
        <f>[23]Julho!$D$17</f>
        <v>18.2</v>
      </c>
      <c r="O27" s="11">
        <f>[23]Julho!$D$18</f>
        <v>16.7</v>
      </c>
      <c r="P27" s="11">
        <f>[23]Julho!$D$19</f>
        <v>11.8</v>
      </c>
      <c r="Q27" s="11">
        <f>[23]Julho!$D$20</f>
        <v>16.8</v>
      </c>
      <c r="R27" s="11">
        <f>[23]Julho!$D$21</f>
        <v>16.3</v>
      </c>
      <c r="S27" s="11">
        <f>[23]Julho!$D$22</f>
        <v>16.2</v>
      </c>
      <c r="T27" s="11">
        <f>[23]Julho!$D$23</f>
        <v>15.2</v>
      </c>
      <c r="U27" s="11">
        <f>[23]Julho!$D$24</f>
        <v>15</v>
      </c>
      <c r="V27" s="11">
        <f>[23]Julho!$D$25</f>
        <v>14.8</v>
      </c>
      <c r="W27" s="11">
        <f>[23]Julho!$D$26</f>
        <v>15.8</v>
      </c>
      <c r="X27" s="11">
        <f>[23]Julho!$D$27</f>
        <v>14</v>
      </c>
      <c r="Y27" s="11">
        <f>[23]Julho!$D$28</f>
        <v>15.5</v>
      </c>
      <c r="Z27" s="11">
        <f>[23]Julho!$D$29</f>
        <v>10.1</v>
      </c>
      <c r="AA27" s="11">
        <f>[23]Julho!$D$30</f>
        <v>9.1999999999999993</v>
      </c>
      <c r="AB27" s="11">
        <f>[23]Julho!$D$31</f>
        <v>16</v>
      </c>
      <c r="AC27" s="11">
        <f>[23]Julho!$D$32</f>
        <v>16.100000000000001</v>
      </c>
      <c r="AD27" s="11">
        <f>[23]Julho!$D$33</f>
        <v>10.3</v>
      </c>
      <c r="AE27" s="11">
        <f>[23]Julho!$D$34</f>
        <v>7.4</v>
      </c>
      <c r="AF27" s="11">
        <f>[23]Julho!$D$35</f>
        <v>14.5</v>
      </c>
      <c r="AG27" s="15">
        <f t="shared" si="4"/>
        <v>4.2</v>
      </c>
      <c r="AH27" s="94">
        <f t="shared" si="3"/>
        <v>13.180645161290323</v>
      </c>
      <c r="AJ27" t="s">
        <v>47</v>
      </c>
      <c r="AL27" t="s">
        <v>47</v>
      </c>
    </row>
    <row r="28" spans="1:39" x14ac:dyDescent="0.2">
      <c r="A28" s="58" t="s">
        <v>9</v>
      </c>
      <c r="B28" s="11">
        <f>[24]Julho!$D$5</f>
        <v>13</v>
      </c>
      <c r="C28" s="11">
        <f>[24]Julho!$D$6</f>
        <v>7.3</v>
      </c>
      <c r="D28" s="11">
        <f>[24]Julho!$D$7</f>
        <v>8</v>
      </c>
      <c r="E28" s="11">
        <f>[24]Julho!$D$8</f>
        <v>11.3</v>
      </c>
      <c r="F28" s="11">
        <f>[24]Julho!$D$9</f>
        <v>16.899999999999999</v>
      </c>
      <c r="G28" s="11">
        <f>[24]Julho!$D$10</f>
        <v>20.3</v>
      </c>
      <c r="H28" s="11">
        <f>[24]Julho!$D$11</f>
        <v>18.2</v>
      </c>
      <c r="I28" s="11">
        <f>[24]Julho!$D$12</f>
        <v>13</v>
      </c>
      <c r="J28" s="11">
        <f>[24]Julho!$D$13</f>
        <v>11.4</v>
      </c>
      <c r="K28" s="11">
        <f>[24]Julho!$D$14</f>
        <v>10.199999999999999</v>
      </c>
      <c r="L28" s="11">
        <f>[24]Julho!$D$15</f>
        <v>16.8</v>
      </c>
      <c r="M28" s="11">
        <f>[24]Julho!$D$16</f>
        <v>15.3</v>
      </c>
      <c r="N28" s="11">
        <f>[24]Julho!$D$17</f>
        <v>17.3</v>
      </c>
      <c r="O28" s="11">
        <f>[24]Julho!$D$18</f>
        <v>18.7</v>
      </c>
      <c r="P28" s="11">
        <f>[24]Julho!$D$19</f>
        <v>15.6</v>
      </c>
      <c r="Q28" s="11">
        <f>[24]Julho!$D$20</f>
        <v>16.2</v>
      </c>
      <c r="R28" s="11">
        <f>[24]Julho!$D$21</f>
        <v>17.100000000000001</v>
      </c>
      <c r="S28" s="11">
        <f>[24]Julho!$D$22</f>
        <v>17.5</v>
      </c>
      <c r="T28" s="11">
        <f>[24]Julho!$D$23</f>
        <v>16.2</v>
      </c>
      <c r="U28" s="11">
        <f>[24]Julho!$D$24</f>
        <v>15.8</v>
      </c>
      <c r="V28" s="11">
        <f>[24]Julho!$D$25</f>
        <v>16.600000000000001</v>
      </c>
      <c r="W28" s="11">
        <f>[24]Julho!$D$26</f>
        <v>17.7</v>
      </c>
      <c r="X28" s="11">
        <f>[24]Julho!$D$27</f>
        <v>17.2</v>
      </c>
      <c r="Y28" s="11">
        <f>[24]Julho!$D$28</f>
        <v>17</v>
      </c>
      <c r="Z28" s="11">
        <f>[24]Julho!$D$29</f>
        <v>11.6</v>
      </c>
      <c r="AA28" s="11">
        <f>[24]Julho!$D$30</f>
        <v>10.8</v>
      </c>
      <c r="AB28" s="11">
        <f>[24]Julho!$D$31</f>
        <v>18.2</v>
      </c>
      <c r="AC28" s="11">
        <f>[24]Julho!$D$32</f>
        <v>16.3</v>
      </c>
      <c r="AD28" s="11">
        <f>[24]Julho!$D$33</f>
        <v>11.9</v>
      </c>
      <c r="AE28" s="11">
        <f>[24]Julho!$D$34</f>
        <v>13.8</v>
      </c>
      <c r="AF28" s="11">
        <f>[24]Julho!$D$35</f>
        <v>15.5</v>
      </c>
      <c r="AG28" s="15">
        <f t="shared" si="4"/>
        <v>7.3</v>
      </c>
      <c r="AH28" s="94">
        <f t="shared" si="3"/>
        <v>14.925806451612905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[25]Julho!$D$5</f>
        <v>14.6</v>
      </c>
      <c r="C29" s="11">
        <f>[25]Julho!$D$6</f>
        <v>8</v>
      </c>
      <c r="D29" s="11">
        <f>[25]Julho!$D$7</f>
        <v>7.2</v>
      </c>
      <c r="E29" s="11">
        <f>[25]Julho!$D$8</f>
        <v>11.1</v>
      </c>
      <c r="F29" s="11">
        <f>[25]Julho!$D$9</f>
        <v>16.8</v>
      </c>
      <c r="G29" s="11">
        <f>[25]Julho!$D$10</f>
        <v>20.5</v>
      </c>
      <c r="H29" s="11">
        <f>[25]Julho!$D$11</f>
        <v>18.600000000000001</v>
      </c>
      <c r="I29" s="11">
        <f>[25]Julho!$D$12</f>
        <v>12.9</v>
      </c>
      <c r="J29" s="11">
        <f>[25]Julho!$D$13</f>
        <v>11.8</v>
      </c>
      <c r="K29" s="11">
        <f>[25]Julho!$D$14</f>
        <v>10.3</v>
      </c>
      <c r="L29" s="11">
        <f>[25]Julho!$D$15</f>
        <v>15.4</v>
      </c>
      <c r="M29" s="11">
        <f>[25]Julho!$D$16</f>
        <v>15.6</v>
      </c>
      <c r="N29" s="11">
        <f>[25]Julho!$D$17</f>
        <v>18.2</v>
      </c>
      <c r="O29" s="11">
        <f>[25]Julho!$D$18</f>
        <v>19.899999999999999</v>
      </c>
      <c r="P29" s="11">
        <f>[25]Julho!$D$19</f>
        <v>15.6</v>
      </c>
      <c r="Q29" s="11">
        <f>[25]Julho!$D$20</f>
        <v>20</v>
      </c>
      <c r="R29" s="11">
        <f>[25]Julho!$D$21</f>
        <v>15.9</v>
      </c>
      <c r="S29" s="11">
        <f>[25]Julho!$D$22</f>
        <v>15.2</v>
      </c>
      <c r="T29" s="11">
        <f>[25]Julho!$D$23</f>
        <v>20.5</v>
      </c>
      <c r="U29" s="11">
        <f>[25]Julho!$D$24</f>
        <v>14.6</v>
      </c>
      <c r="V29" s="11">
        <f>[25]Julho!$D$25</f>
        <v>14.5</v>
      </c>
      <c r="W29" s="11">
        <f>[25]Julho!$D$26</f>
        <v>13.8</v>
      </c>
      <c r="X29" s="11">
        <f>[25]Julho!$D$27</f>
        <v>12.6</v>
      </c>
      <c r="Y29" s="11">
        <f>[25]Julho!$D$28</f>
        <v>14.7</v>
      </c>
      <c r="Z29" s="11">
        <f>[25]Julho!$D$29</f>
        <v>11.6</v>
      </c>
      <c r="AA29" s="11">
        <f>[25]Julho!$D$30</f>
        <v>11.5</v>
      </c>
      <c r="AB29" s="11">
        <f>[25]Julho!$D$31</f>
        <v>16.3</v>
      </c>
      <c r="AC29" s="11">
        <f>[25]Julho!$D$32</f>
        <v>16</v>
      </c>
      <c r="AD29" s="11">
        <f>[25]Julho!$D$33</f>
        <v>12.2</v>
      </c>
      <c r="AE29" s="11">
        <f>[25]Julho!$D$34</f>
        <v>12.1</v>
      </c>
      <c r="AF29" s="11">
        <f>[25]Julho!$D$35</f>
        <v>17.7</v>
      </c>
      <c r="AG29" s="15">
        <f t="shared" si="4"/>
        <v>7.2</v>
      </c>
      <c r="AH29" s="94">
        <f t="shared" si="3"/>
        <v>14.700000000000003</v>
      </c>
      <c r="AM29" t="s">
        <v>47</v>
      </c>
    </row>
    <row r="30" spans="1:39" x14ac:dyDescent="0.2">
      <c r="A30" s="58" t="s">
        <v>10</v>
      </c>
      <c r="B30" s="11">
        <f>[26]Julho!$D$5</f>
        <v>10.199999999999999</v>
      </c>
      <c r="C30" s="11">
        <f>[26]Julho!$D$6</f>
        <v>5.7</v>
      </c>
      <c r="D30" s="11">
        <f>[26]Julho!$D$7</f>
        <v>5.3</v>
      </c>
      <c r="E30" s="11">
        <f>[26]Julho!$D$8</f>
        <v>8.8000000000000007</v>
      </c>
      <c r="F30" s="11">
        <f>[26]Julho!$D$9</f>
        <v>15.9</v>
      </c>
      <c r="G30" s="11">
        <f>[26]Julho!$D$10</f>
        <v>18.3</v>
      </c>
      <c r="H30" s="11">
        <f>[26]Julho!$D$11</f>
        <v>17.600000000000001</v>
      </c>
      <c r="I30" s="11">
        <f>[26]Julho!$D$12</f>
        <v>11.2</v>
      </c>
      <c r="J30" s="11">
        <f>[26]Julho!$D$13</f>
        <v>10.199999999999999</v>
      </c>
      <c r="K30" s="11">
        <f>[26]Julho!$D$14</f>
        <v>8.6</v>
      </c>
      <c r="L30" s="11">
        <f>[26]Julho!$D$15</f>
        <v>15</v>
      </c>
      <c r="M30" s="11">
        <f>[26]Julho!$D$16</f>
        <v>16.899999999999999</v>
      </c>
      <c r="N30" s="11">
        <f>[26]Julho!$D$17</f>
        <v>17.399999999999999</v>
      </c>
      <c r="O30" s="11">
        <f>[26]Julho!$D$18</f>
        <v>16.5</v>
      </c>
      <c r="P30" s="11">
        <f>[26]Julho!$D$19</f>
        <v>12.2</v>
      </c>
      <c r="Q30" s="11">
        <f>[26]Julho!$D$20</f>
        <v>17.899999999999999</v>
      </c>
      <c r="R30" s="11">
        <f>[26]Julho!$D$21</f>
        <v>15.8</v>
      </c>
      <c r="S30" s="11">
        <f>[26]Julho!$D$22</f>
        <v>16.399999999999999</v>
      </c>
      <c r="T30" s="11">
        <f>[26]Julho!$D$23</f>
        <v>17.8</v>
      </c>
      <c r="U30" s="11">
        <f>[26]Julho!$D$24</f>
        <v>14.6</v>
      </c>
      <c r="V30" s="11">
        <f>[26]Julho!$D$25</f>
        <v>14.2</v>
      </c>
      <c r="W30" s="11">
        <f>[26]Julho!$D$26</f>
        <v>13.4</v>
      </c>
      <c r="X30" s="11">
        <f>[26]Julho!$D$27</f>
        <v>13.4</v>
      </c>
      <c r="Y30" s="11">
        <f>[26]Julho!$D$28</f>
        <v>15.5</v>
      </c>
      <c r="Z30" s="11">
        <f>[26]Julho!$D$29</f>
        <v>10.7</v>
      </c>
      <c r="AA30" s="11">
        <f>[26]Julho!$D$30</f>
        <v>9.3000000000000007</v>
      </c>
      <c r="AB30" s="11">
        <f>[26]Julho!$D$31</f>
        <v>13.7</v>
      </c>
      <c r="AC30" s="11">
        <f>[26]Julho!$D$32</f>
        <v>15.4</v>
      </c>
      <c r="AD30" s="11">
        <f>[26]Julho!$D$33</f>
        <v>10.199999999999999</v>
      </c>
      <c r="AE30" s="11">
        <f>[26]Julho!$D$34</f>
        <v>8.5</v>
      </c>
      <c r="AF30" s="11">
        <f>[26]Julho!$D$35</f>
        <v>15.4</v>
      </c>
      <c r="AG30" s="15">
        <f t="shared" si="4"/>
        <v>5.3</v>
      </c>
      <c r="AH30" s="94">
        <f t="shared" si="3"/>
        <v>13.29032258064516</v>
      </c>
      <c r="AL30" t="s">
        <v>47</v>
      </c>
    </row>
    <row r="31" spans="1:39" x14ac:dyDescent="0.2">
      <c r="A31" s="58" t="s">
        <v>172</v>
      </c>
      <c r="B31" s="11">
        <f>[27]Julho!$D$5</f>
        <v>9.1</v>
      </c>
      <c r="C31" s="11">
        <f>[27]Julho!$D$6</f>
        <v>5</v>
      </c>
      <c r="D31" s="11">
        <f>[27]Julho!$D$7</f>
        <v>4.7</v>
      </c>
      <c r="E31" s="11">
        <f>[27]Julho!$D$8</f>
        <v>9.8000000000000007</v>
      </c>
      <c r="F31" s="11">
        <f>[27]Julho!$D$9</f>
        <v>15.9</v>
      </c>
      <c r="G31" s="11">
        <f>[27]Julho!$D$10</f>
        <v>18.8</v>
      </c>
      <c r="H31" s="11">
        <f>[27]Julho!$D$11</f>
        <v>17.2</v>
      </c>
      <c r="I31" s="11">
        <f>[27]Julho!$D$12</f>
        <v>10.7</v>
      </c>
      <c r="J31" s="11">
        <f>[27]Julho!$D$13</f>
        <v>9.6</v>
      </c>
      <c r="K31" s="11">
        <f>[27]Julho!$D$14</f>
        <v>9</v>
      </c>
      <c r="L31" s="11">
        <f>[27]Julho!$D$15</f>
        <v>15.4</v>
      </c>
      <c r="M31" s="11">
        <f>[27]Julho!$D$16</f>
        <v>14.6</v>
      </c>
      <c r="N31" s="11">
        <f>[27]Julho!$D$17</f>
        <v>16.7</v>
      </c>
      <c r="O31" s="11">
        <f>[27]Julho!$D$18</f>
        <v>15.9</v>
      </c>
      <c r="P31" s="11">
        <f>[27]Julho!$D$19</f>
        <v>12.3</v>
      </c>
      <c r="Q31" s="11">
        <f>[27]Julho!$D$20</f>
        <v>15.8</v>
      </c>
      <c r="R31" s="11">
        <f>[27]Julho!$D$21</f>
        <v>16</v>
      </c>
      <c r="S31" s="11">
        <f>[27]Julho!$D$22</f>
        <v>12.8</v>
      </c>
      <c r="T31" s="11">
        <f>[27]Julho!$D$23</f>
        <v>12.2</v>
      </c>
      <c r="U31" s="11">
        <f>[27]Julho!$D$24</f>
        <v>13.2</v>
      </c>
      <c r="V31" s="11">
        <f>[27]Julho!$D$25</f>
        <v>11.2</v>
      </c>
      <c r="W31" s="11">
        <f>[27]Julho!$D$26</f>
        <v>13.7</v>
      </c>
      <c r="X31" s="11">
        <f>[27]Julho!$D$27</f>
        <v>11.1</v>
      </c>
      <c r="Y31" s="11">
        <f>[27]Julho!$D$28</f>
        <v>12.1</v>
      </c>
      <c r="Z31" s="11">
        <f>[27]Julho!$D$29</f>
        <v>8.9</v>
      </c>
      <c r="AA31" s="11">
        <f>[27]Julho!$D$30</f>
        <v>8.6</v>
      </c>
      <c r="AB31" s="11">
        <f>[27]Julho!$D$31</f>
        <v>14.8</v>
      </c>
      <c r="AC31" s="11">
        <f>[27]Julho!$D$32</f>
        <v>14.2</v>
      </c>
      <c r="AD31" s="11">
        <f>[27]Julho!$D$33</f>
        <v>9.8000000000000007</v>
      </c>
      <c r="AE31" s="11">
        <f>[27]Julho!$D$34</f>
        <v>9.8000000000000007</v>
      </c>
      <c r="AF31" s="11">
        <f>[27]Julho!$D$35</f>
        <v>14.7</v>
      </c>
      <c r="AG31" s="15">
        <f t="shared" si="4"/>
        <v>4.7</v>
      </c>
      <c r="AH31" s="94">
        <f t="shared" si="3"/>
        <v>12.374193548387099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8" t="s">
        <v>11</v>
      </c>
      <c r="B32" s="11" t="str">
        <f>[28]Julho!$D$5</f>
        <v>*</v>
      </c>
      <c r="C32" s="11" t="str">
        <f>[28]Julho!$D$6</f>
        <v>*</v>
      </c>
      <c r="D32" s="11" t="str">
        <f>[28]Julho!$D$7</f>
        <v>*</v>
      </c>
      <c r="E32" s="11" t="str">
        <f>[28]Julho!$D$8</f>
        <v>*</v>
      </c>
      <c r="F32" s="11" t="str">
        <f>[28]Julho!$D$9</f>
        <v>*</v>
      </c>
      <c r="G32" s="11" t="str">
        <f>[28]Julho!$D$10</f>
        <v>*</v>
      </c>
      <c r="H32" s="11" t="str">
        <f>[28]Julho!$D$11</f>
        <v>*</v>
      </c>
      <c r="I32" s="11" t="str">
        <f>[28]Julho!$D$12</f>
        <v>*</v>
      </c>
      <c r="J32" s="11" t="str">
        <f>[28]Julho!$D$13</f>
        <v>*</v>
      </c>
      <c r="K32" s="11" t="str">
        <f>[28]Julho!$D$14</f>
        <v>*</v>
      </c>
      <c r="L32" s="11" t="str">
        <f>[28]Julho!$D$15</f>
        <v>*</v>
      </c>
      <c r="M32" s="11" t="str">
        <f>[28]Julho!$D$16</f>
        <v>*</v>
      </c>
      <c r="N32" s="11" t="str">
        <f>[28]Julho!$D$17</f>
        <v>*</v>
      </c>
      <c r="O32" s="11" t="str">
        <f>[28]Julho!$D$18</f>
        <v>*</v>
      </c>
      <c r="P32" s="11" t="str">
        <f>[28]Julho!$D$19</f>
        <v>*</v>
      </c>
      <c r="Q32" s="11" t="str">
        <f>[28]Julho!$D$20</f>
        <v>*</v>
      </c>
      <c r="R32" s="11" t="str">
        <f>[28]Julho!$D$21</f>
        <v>*</v>
      </c>
      <c r="S32" s="11" t="str">
        <f>[28]Julho!$D$22</f>
        <v>*</v>
      </c>
      <c r="T32" s="11" t="str">
        <f>[28]Julho!$D$23</f>
        <v>*</v>
      </c>
      <c r="U32" s="11" t="str">
        <f>[28]Julho!$D$24</f>
        <v>*</v>
      </c>
      <c r="V32" s="11" t="str">
        <f>[28]Julho!$D$25</f>
        <v>*</v>
      </c>
      <c r="W32" s="11" t="str">
        <f>[28]Julho!$D$26</f>
        <v>*</v>
      </c>
      <c r="X32" s="11" t="str">
        <f>[28]Julho!$D$27</f>
        <v>*</v>
      </c>
      <c r="Y32" s="11" t="str">
        <f>[28]Julho!$D$28</f>
        <v>*</v>
      </c>
      <c r="Z32" s="11" t="str">
        <f>[28]Julho!$D$29</f>
        <v>*</v>
      </c>
      <c r="AA32" s="11" t="str">
        <f>[28]Julho!$D$30</f>
        <v>*</v>
      </c>
      <c r="AB32" s="11" t="str">
        <f>[28]Julho!$D$31</f>
        <v>*</v>
      </c>
      <c r="AC32" s="11" t="str">
        <f>[28]Julho!$D$32</f>
        <v>*</v>
      </c>
      <c r="AD32" s="11" t="str">
        <f>[28]Julho!$D$33</f>
        <v>*</v>
      </c>
      <c r="AE32" s="11" t="str">
        <f>[28]Julho!$D$34</f>
        <v>*</v>
      </c>
      <c r="AF32" s="11" t="str">
        <f>[28]Julho!$D$35</f>
        <v>*</v>
      </c>
      <c r="AG32" s="15" t="s">
        <v>226</v>
      </c>
      <c r="AH32" s="94" t="s">
        <v>226</v>
      </c>
    </row>
    <row r="33" spans="1:39" s="5" customFormat="1" x14ac:dyDescent="0.2">
      <c r="A33" s="58" t="s">
        <v>12</v>
      </c>
      <c r="B33" s="11">
        <f>[29]Julho!$D$5</f>
        <v>14.5</v>
      </c>
      <c r="C33" s="11">
        <f>[29]Julho!$D$6</f>
        <v>9.6999999999999993</v>
      </c>
      <c r="D33" s="11">
        <f>[29]Julho!$D$7</f>
        <v>9.9</v>
      </c>
      <c r="E33" s="11">
        <f>[29]Julho!$D$8</f>
        <v>12.1</v>
      </c>
      <c r="F33" s="11">
        <f>[29]Julho!$D$9</f>
        <v>16.100000000000001</v>
      </c>
      <c r="G33" s="11">
        <f>[29]Julho!$D$10</f>
        <v>19.399999999999999</v>
      </c>
      <c r="H33" s="11">
        <f>[29]Julho!$D$11</f>
        <v>18.600000000000001</v>
      </c>
      <c r="I33" s="11">
        <f>[29]Julho!$D$12</f>
        <v>14.8</v>
      </c>
      <c r="J33" s="11" t="str">
        <f>[29]Julho!$D$13</f>
        <v>*</v>
      </c>
      <c r="K33" s="11" t="str">
        <f>[29]Julho!$D$14</f>
        <v>*</v>
      </c>
      <c r="L33" s="11" t="str">
        <f>[29]Julho!$D$15</f>
        <v>*</v>
      </c>
      <c r="M33" s="11">
        <f>[29]Julho!$D$16</f>
        <v>19.100000000000001</v>
      </c>
      <c r="N33" s="11">
        <f>[29]Julho!$D$17</f>
        <v>17.100000000000001</v>
      </c>
      <c r="O33" s="11">
        <f>[29]Julho!$D$18</f>
        <v>20.7</v>
      </c>
      <c r="P33" s="11">
        <f>[29]Julho!$D$19</f>
        <v>17.600000000000001</v>
      </c>
      <c r="Q33" s="11">
        <f>[29]Julho!$D$20</f>
        <v>20.5</v>
      </c>
      <c r="R33" s="11">
        <f>[29]Julho!$D$21</f>
        <v>17</v>
      </c>
      <c r="S33" s="11" t="str">
        <f>[29]Julho!$D$22</f>
        <v>*</v>
      </c>
      <c r="T33" s="11" t="str">
        <f>[29]Julho!$D$23</f>
        <v>*</v>
      </c>
      <c r="U33" s="11" t="str">
        <f>[29]Julho!$D$24</f>
        <v>*</v>
      </c>
      <c r="V33" s="11" t="str">
        <f>[29]Julho!$D$25</f>
        <v>*</v>
      </c>
      <c r="W33" s="11" t="str">
        <f>[29]Julho!$D$26</f>
        <v>*</v>
      </c>
      <c r="X33" s="11">
        <f>[29]Julho!$D$27</f>
        <v>18.8</v>
      </c>
      <c r="Y33" s="11">
        <f>[29]Julho!$D$28</f>
        <v>13.9</v>
      </c>
      <c r="Z33" s="11">
        <f>[29]Julho!$D$29</f>
        <v>13.1</v>
      </c>
      <c r="AA33" s="11">
        <f>[29]Julho!$D$30</f>
        <v>11.5</v>
      </c>
      <c r="AB33" s="11">
        <f>[29]Julho!$D$31</f>
        <v>14.9</v>
      </c>
      <c r="AC33" s="11">
        <f>[29]Julho!$D$32</f>
        <v>16.600000000000001</v>
      </c>
      <c r="AD33" s="11" t="str">
        <f>[29]Julho!$D$33</f>
        <v>*</v>
      </c>
      <c r="AE33" s="11" t="str">
        <f>[29]Julho!$D$34</f>
        <v>*</v>
      </c>
      <c r="AF33" s="11" t="str">
        <f>[29]Julho!$D$35</f>
        <v>*</v>
      </c>
      <c r="AG33" s="15">
        <f>MIN(B33:AF33)</f>
        <v>9.6999999999999993</v>
      </c>
      <c r="AH33" s="94">
        <f>AVERAGE(B33:AF33)</f>
        <v>15.795000000000002</v>
      </c>
      <c r="AL33" s="5" t="s">
        <v>47</v>
      </c>
    </row>
    <row r="34" spans="1:39" x14ac:dyDescent="0.2">
      <c r="A34" s="58" t="s">
        <v>13</v>
      </c>
      <c r="B34" s="11" t="str">
        <f>[30]Julho!$D$5</f>
        <v>*</v>
      </c>
      <c r="C34" s="11" t="str">
        <f>[30]Julho!$D$6</f>
        <v>*</v>
      </c>
      <c r="D34" s="11" t="str">
        <f>[30]Julho!$D$7</f>
        <v>*</v>
      </c>
      <c r="E34" s="11" t="str">
        <f>[30]Julho!$D$8</f>
        <v>*</v>
      </c>
      <c r="F34" s="11" t="str">
        <f>[30]Julho!$D$9</f>
        <v>*</v>
      </c>
      <c r="G34" s="11" t="str">
        <f>[30]Julho!$D$10</f>
        <v>*</v>
      </c>
      <c r="H34" s="11" t="str">
        <f>[30]Julho!$D$11</f>
        <v>*</v>
      </c>
      <c r="I34" s="11" t="str">
        <f>[30]Julho!$D$12</f>
        <v>*</v>
      </c>
      <c r="J34" s="11" t="str">
        <f>[30]Julho!$D$13</f>
        <v>*</v>
      </c>
      <c r="K34" s="11" t="str">
        <f>[30]Julho!$D$14</f>
        <v>*</v>
      </c>
      <c r="L34" s="11" t="str">
        <f>[30]Julho!$D$15</f>
        <v>*</v>
      </c>
      <c r="M34" s="11" t="str">
        <f>[30]Julho!$D$16</f>
        <v>*</v>
      </c>
      <c r="N34" s="11" t="str">
        <f>[30]Julho!$D$17</f>
        <v>*</v>
      </c>
      <c r="O34" s="11" t="str">
        <f>[30]Julho!$D$18</f>
        <v>*</v>
      </c>
      <c r="P34" s="11" t="str">
        <f>[30]Julho!$D$19</f>
        <v>*</v>
      </c>
      <c r="Q34" s="11" t="str">
        <f>[30]Julho!$D$20</f>
        <v>*</v>
      </c>
      <c r="R34" s="11" t="str">
        <f>[30]Julho!$D$21</f>
        <v>*</v>
      </c>
      <c r="S34" s="11" t="str">
        <f>[30]Julho!$D$22</f>
        <v>*</v>
      </c>
      <c r="T34" s="11" t="str">
        <f>[30]Julho!$D$23</f>
        <v>*</v>
      </c>
      <c r="U34" s="11" t="str">
        <f>[30]Julho!$D$24</f>
        <v>*</v>
      </c>
      <c r="V34" s="11" t="str">
        <f>[30]Julho!$D$25</f>
        <v>*</v>
      </c>
      <c r="W34" s="11" t="str">
        <f>[30]Julho!$D$26</f>
        <v>*</v>
      </c>
      <c r="X34" s="11" t="str">
        <f>[30]Julho!$D$27</f>
        <v>*</v>
      </c>
      <c r="Y34" s="11" t="str">
        <f>[30]Julho!$D$28</f>
        <v>*</v>
      </c>
      <c r="Z34" s="11" t="str">
        <f>[30]Julho!$D$29</f>
        <v>*</v>
      </c>
      <c r="AA34" s="11" t="str">
        <f>[30]Julho!$D$30</f>
        <v>*</v>
      </c>
      <c r="AB34" s="11" t="str">
        <f>[30]Julho!$D$31</f>
        <v>*</v>
      </c>
      <c r="AC34" s="11" t="str">
        <f>[30]Julho!$D$32</f>
        <v>*</v>
      </c>
      <c r="AD34" s="11" t="str">
        <f>[30]Julho!$D$33</f>
        <v>*</v>
      </c>
      <c r="AE34" s="11" t="str">
        <f>[30]Julho!$D$34</f>
        <v>*</v>
      </c>
      <c r="AF34" s="11" t="str">
        <f>[30]Julho!$D$35</f>
        <v>*</v>
      </c>
      <c r="AG34" s="15" t="s">
        <v>226</v>
      </c>
      <c r="AH34" s="94" t="s">
        <v>226</v>
      </c>
      <c r="AJ34" t="s">
        <v>47</v>
      </c>
      <c r="AK34" t="s">
        <v>47</v>
      </c>
    </row>
    <row r="35" spans="1:39" x14ac:dyDescent="0.2">
      <c r="A35" s="58" t="s">
        <v>173</v>
      </c>
      <c r="B35" s="11">
        <f>[31]Julho!$D$5</f>
        <v>10.7</v>
      </c>
      <c r="C35" s="11">
        <f>[31]Julho!$D$6</f>
        <v>5.3</v>
      </c>
      <c r="D35" s="11">
        <f>[31]Julho!$D$7</f>
        <v>5.5</v>
      </c>
      <c r="E35" s="11">
        <f>[31]Julho!$D$8</f>
        <v>9.6</v>
      </c>
      <c r="F35" s="11">
        <f>[31]Julho!$D$9</f>
        <v>17.8</v>
      </c>
      <c r="G35" s="11">
        <f>[31]Julho!$D$10</f>
        <v>19.8</v>
      </c>
      <c r="H35" s="11">
        <f>[31]Julho!$D$11</f>
        <v>17.399999999999999</v>
      </c>
      <c r="I35" s="11">
        <f>[31]Julho!$D$12</f>
        <v>14.6</v>
      </c>
      <c r="J35" s="11">
        <f>[31]Julho!$D$13</f>
        <v>11.3</v>
      </c>
      <c r="K35" s="11">
        <f>[31]Julho!$D$14</f>
        <v>8.1999999999999993</v>
      </c>
      <c r="L35" s="11">
        <f>[31]Julho!$D$15</f>
        <v>16.8</v>
      </c>
      <c r="M35" s="11">
        <f>[31]Julho!$D$16</f>
        <v>16</v>
      </c>
      <c r="N35" s="11">
        <f>[31]Julho!$D$17</f>
        <v>18.600000000000001</v>
      </c>
      <c r="O35" s="11">
        <f>[31]Julho!$D$18</f>
        <v>18.5</v>
      </c>
      <c r="P35" s="11">
        <f>[31]Julho!$D$19</f>
        <v>14.4</v>
      </c>
      <c r="Q35" s="11">
        <f>[31]Julho!$D$20</f>
        <v>18.5</v>
      </c>
      <c r="R35" s="11">
        <f>[31]Julho!$D$21</f>
        <v>18.3</v>
      </c>
      <c r="S35" s="11">
        <f>[31]Julho!$D$22</f>
        <v>15.7</v>
      </c>
      <c r="T35" s="11">
        <f>[31]Julho!$D$23</f>
        <v>16.399999999999999</v>
      </c>
      <c r="U35" s="11">
        <f>[31]Julho!$D$24</f>
        <v>15.7</v>
      </c>
      <c r="V35" s="11">
        <f>[31]Julho!$D$25</f>
        <v>16</v>
      </c>
      <c r="W35" s="11">
        <f>[31]Julho!$D$26</f>
        <v>12.8</v>
      </c>
      <c r="X35" s="11">
        <f>[31]Julho!$D$27</f>
        <v>12.3</v>
      </c>
      <c r="Y35" s="11">
        <f>[31]Julho!$D$28</f>
        <v>16.100000000000001</v>
      </c>
      <c r="Z35" s="11">
        <f>[31]Julho!$D$29</f>
        <v>12.1</v>
      </c>
      <c r="AA35" s="11">
        <f>[31]Julho!$D$30</f>
        <v>8.3000000000000007</v>
      </c>
      <c r="AB35" s="11">
        <f>[31]Julho!$D$31</f>
        <v>15.3</v>
      </c>
      <c r="AC35" s="11">
        <f>[31]Julho!$D$32</f>
        <v>15.4</v>
      </c>
      <c r="AD35" s="11">
        <f>[31]Julho!$D$33</f>
        <v>12.9</v>
      </c>
      <c r="AE35" s="11">
        <f>[31]Julho!$D$34</f>
        <v>9.6</v>
      </c>
      <c r="AF35" s="11">
        <f>[31]Julho!$D$35</f>
        <v>16.5</v>
      </c>
      <c r="AG35" s="15">
        <f>MIN(B35:AF35)</f>
        <v>5.3</v>
      </c>
      <c r="AH35" s="94">
        <f>AVERAGE(B35:AF35)</f>
        <v>14.07741935483871</v>
      </c>
      <c r="AK35" t="s">
        <v>47</v>
      </c>
    </row>
    <row r="36" spans="1:39" x14ac:dyDescent="0.2">
      <c r="A36" s="58" t="s">
        <v>144</v>
      </c>
      <c r="B36" s="11" t="str">
        <f>[32]Julho!$D$5</f>
        <v>*</v>
      </c>
      <c r="C36" s="11" t="str">
        <f>[32]Julho!$D$6</f>
        <v>*</v>
      </c>
      <c r="D36" s="11" t="str">
        <f>[32]Julho!$D$7</f>
        <v>*</v>
      </c>
      <c r="E36" s="11" t="str">
        <f>[32]Julho!$D$8</f>
        <v>*</v>
      </c>
      <c r="F36" s="11" t="str">
        <f>[32]Julho!$D$9</f>
        <v>*</v>
      </c>
      <c r="G36" s="11" t="str">
        <f>[32]Julho!$D$10</f>
        <v>*</v>
      </c>
      <c r="H36" s="11" t="str">
        <f>[32]Julho!$D$11</f>
        <v>*</v>
      </c>
      <c r="I36" s="11" t="str">
        <f>[32]Julho!$D$12</f>
        <v>*</v>
      </c>
      <c r="J36" s="11" t="str">
        <f>[32]Julho!$D$13</f>
        <v>*</v>
      </c>
      <c r="K36" s="11" t="str">
        <f>[32]Julho!$D$14</f>
        <v>*</v>
      </c>
      <c r="L36" s="11" t="str">
        <f>[32]Julho!$D$15</f>
        <v>*</v>
      </c>
      <c r="M36" s="11" t="str">
        <f>[32]Julho!$D$16</f>
        <v>*</v>
      </c>
      <c r="N36" s="11" t="str">
        <f>[32]Julho!$D$17</f>
        <v>*</v>
      </c>
      <c r="O36" s="11" t="str">
        <f>[32]Julho!$D$18</f>
        <v>*</v>
      </c>
      <c r="P36" s="11" t="str">
        <f>[32]Julho!$D$19</f>
        <v>*</v>
      </c>
      <c r="Q36" s="11" t="str">
        <f>[32]Julho!$D$20</f>
        <v>*</v>
      </c>
      <c r="R36" s="11" t="str">
        <f>[32]Julho!$D$21</f>
        <v>*</v>
      </c>
      <c r="S36" s="11" t="str">
        <f>[32]Julho!$D$22</f>
        <v>*</v>
      </c>
      <c r="T36" s="11" t="str">
        <f>[32]Julho!$D$23</f>
        <v>*</v>
      </c>
      <c r="U36" s="11" t="str">
        <f>[32]Julho!$D$24</f>
        <v>*</v>
      </c>
      <c r="V36" s="11" t="str">
        <f>[32]Julho!$D$25</f>
        <v>*</v>
      </c>
      <c r="W36" s="11" t="str">
        <f>[32]Julho!$D$26</f>
        <v>*</v>
      </c>
      <c r="X36" s="11" t="str">
        <f>[32]Julho!$D$27</f>
        <v>*</v>
      </c>
      <c r="Y36" s="11" t="str">
        <f>[32]Julho!$D$28</f>
        <v>*</v>
      </c>
      <c r="Z36" s="11" t="str">
        <f>[32]Julho!$D$29</f>
        <v>*</v>
      </c>
      <c r="AA36" s="11" t="str">
        <f>[32]Julho!$D$30</f>
        <v>*</v>
      </c>
      <c r="AB36" s="11" t="str">
        <f>[32]Julho!$D$31</f>
        <v>*</v>
      </c>
      <c r="AC36" s="11" t="str">
        <f>[32]Julho!$D$32</f>
        <v>*</v>
      </c>
      <c r="AD36" s="11" t="str">
        <f>[32]Julho!$D$33</f>
        <v>*</v>
      </c>
      <c r="AE36" s="11" t="str">
        <f>[32]Julho!$D$34</f>
        <v>*</v>
      </c>
      <c r="AF36" s="11" t="str">
        <f>[32]Julho!$D$35</f>
        <v>*</v>
      </c>
      <c r="AG36" s="15" t="s">
        <v>226</v>
      </c>
      <c r="AH36" s="94" t="s">
        <v>226</v>
      </c>
      <c r="AJ36" t="s">
        <v>47</v>
      </c>
      <c r="AL36" s="12" t="s">
        <v>47</v>
      </c>
    </row>
    <row r="37" spans="1:39" x14ac:dyDescent="0.2">
      <c r="A37" s="58" t="s">
        <v>14</v>
      </c>
      <c r="B37" s="11" t="str">
        <f>[33]Julho!$D$5</f>
        <v>*</v>
      </c>
      <c r="C37" s="11" t="str">
        <f>[33]Julho!$D$6</f>
        <v>*</v>
      </c>
      <c r="D37" s="11" t="str">
        <f>[33]Julho!$D$7</f>
        <v>*</v>
      </c>
      <c r="E37" s="11" t="str">
        <f>[33]Julho!$D$8</f>
        <v>*</v>
      </c>
      <c r="F37" s="11" t="str">
        <f>[33]Julho!$D$9</f>
        <v>*</v>
      </c>
      <c r="G37" s="11" t="str">
        <f>[33]Julho!$D$10</f>
        <v>*</v>
      </c>
      <c r="H37" s="11" t="str">
        <f>[33]Julho!$D$11</f>
        <v>*</v>
      </c>
      <c r="I37" s="11" t="str">
        <f>[33]Julho!$D$12</f>
        <v>*</v>
      </c>
      <c r="J37" s="11" t="str">
        <f>[33]Julho!$D$13</f>
        <v>*</v>
      </c>
      <c r="K37" s="11" t="str">
        <f>[33]Julho!$D$14</f>
        <v>*</v>
      </c>
      <c r="L37" s="11" t="str">
        <f>[33]Julho!$D$15</f>
        <v>*</v>
      </c>
      <c r="M37" s="11" t="str">
        <f>[33]Julho!$D$16</f>
        <v>*</v>
      </c>
      <c r="N37" s="11" t="str">
        <f>[33]Julho!$D$17</f>
        <v>*</v>
      </c>
      <c r="O37" s="11" t="str">
        <f>[33]Julho!$D$18</f>
        <v>*</v>
      </c>
      <c r="P37" s="11" t="str">
        <f>[33]Julho!$D$19</f>
        <v>*</v>
      </c>
      <c r="Q37" s="11" t="str">
        <f>[33]Julho!$D$20</f>
        <v>*</v>
      </c>
      <c r="R37" s="11" t="str">
        <f>[33]Julho!$D$21</f>
        <v>*</v>
      </c>
      <c r="S37" s="11" t="str">
        <f>[33]Julho!$D$22</f>
        <v>*</v>
      </c>
      <c r="T37" s="11" t="str">
        <f>[33]Julho!$D$23</f>
        <v>*</v>
      </c>
      <c r="U37" s="11" t="str">
        <f>[33]Julho!$D$24</f>
        <v>*</v>
      </c>
      <c r="V37" s="11">
        <f>[33]Julho!$D$25</f>
        <v>18.2</v>
      </c>
      <c r="W37" s="11">
        <f>[33]Julho!$D$26</f>
        <v>12.5</v>
      </c>
      <c r="X37" s="11">
        <f>[33]Julho!$D$27</f>
        <v>12.9</v>
      </c>
      <c r="Y37" s="11">
        <f>[33]Julho!$D$28</f>
        <v>14.3</v>
      </c>
      <c r="Z37" s="11">
        <f>[33]Julho!$D$29</f>
        <v>14.1</v>
      </c>
      <c r="AA37" s="11">
        <f>[33]Julho!$D$30</f>
        <v>11.3</v>
      </c>
      <c r="AB37" s="11">
        <f>[33]Julho!$D$31</f>
        <v>13</v>
      </c>
      <c r="AC37" s="11">
        <f>[33]Julho!$D$32</f>
        <v>14.2</v>
      </c>
      <c r="AD37" s="11">
        <f>[33]Julho!$D$33</f>
        <v>15</v>
      </c>
      <c r="AE37" s="11">
        <f>[33]Julho!$D$34</f>
        <v>15.3</v>
      </c>
      <c r="AF37" s="11">
        <f>[33]Julho!$D$35</f>
        <v>15</v>
      </c>
      <c r="AG37" s="15">
        <f>MIN(B37:AF37)</f>
        <v>11.3</v>
      </c>
      <c r="AH37" s="94">
        <f>AVERAGE(B37:AF37)</f>
        <v>14.163636363636364</v>
      </c>
    </row>
    <row r="38" spans="1:39" x14ac:dyDescent="0.2">
      <c r="A38" s="58" t="s">
        <v>174</v>
      </c>
      <c r="B38" s="11">
        <f>[34]Julho!$D$5</f>
        <v>18.8</v>
      </c>
      <c r="C38" s="11">
        <f>[34]Julho!$D$6</f>
        <v>11.5</v>
      </c>
      <c r="D38" s="11">
        <f>[34]Julho!$D$7</f>
        <v>13.7</v>
      </c>
      <c r="E38" s="11">
        <f>[34]Julho!$D$8</f>
        <v>13.6</v>
      </c>
      <c r="F38" s="11">
        <f>[34]Julho!$D$9</f>
        <v>14.1</v>
      </c>
      <c r="G38" s="11">
        <f>[34]Julho!$D$10</f>
        <v>15.1</v>
      </c>
      <c r="H38" s="11">
        <f>[34]Julho!$D$11</f>
        <v>15.1</v>
      </c>
      <c r="I38" s="11">
        <f>[34]Julho!$D$12</f>
        <v>14.3</v>
      </c>
      <c r="J38" s="11">
        <f>[34]Julho!$D$13</f>
        <v>15.4</v>
      </c>
      <c r="K38" s="11">
        <f>[34]Julho!$D$14</f>
        <v>15.1</v>
      </c>
      <c r="L38" s="11">
        <f>[34]Julho!$D$15</f>
        <v>13.1</v>
      </c>
      <c r="M38" s="11">
        <f>[34]Julho!$D$16</f>
        <v>13.3</v>
      </c>
      <c r="N38" s="11">
        <f>[34]Julho!$D$17</f>
        <v>15.2</v>
      </c>
      <c r="O38" s="11">
        <f>[34]Julho!$D$18</f>
        <v>16.2</v>
      </c>
      <c r="P38" s="11">
        <f>[34]Julho!$D$19</f>
        <v>21</v>
      </c>
      <c r="Q38" s="11">
        <f>[34]Julho!$D$20</f>
        <v>15</v>
      </c>
      <c r="R38" s="11">
        <f>[34]Julho!$D$21</f>
        <v>12.5</v>
      </c>
      <c r="S38" s="11">
        <f>[34]Julho!$D$22</f>
        <v>12.9</v>
      </c>
      <c r="T38" s="11">
        <f>[34]Julho!$D$23</f>
        <v>13.1</v>
      </c>
      <c r="U38" s="11">
        <f>[34]Julho!$D$24</f>
        <v>12.8</v>
      </c>
      <c r="V38" s="11">
        <f>[34]Julho!$D$25</f>
        <v>12.2</v>
      </c>
      <c r="W38" s="11">
        <f>[34]Julho!$D$26</f>
        <v>11.3</v>
      </c>
      <c r="X38" s="11">
        <f>[34]Julho!$D$27</f>
        <v>11.8</v>
      </c>
      <c r="Y38" s="11">
        <f>[34]Julho!$D$28</f>
        <v>12.2</v>
      </c>
      <c r="Z38" s="11">
        <f>[34]Julho!$D$29</f>
        <v>13.4</v>
      </c>
      <c r="AA38" s="11">
        <f>[34]Julho!$D$30</f>
        <v>12.5</v>
      </c>
      <c r="AB38" s="11">
        <f>[34]Julho!$D$31</f>
        <v>12.7</v>
      </c>
      <c r="AC38" s="11">
        <f>[34]Julho!$D$32</f>
        <v>12.8</v>
      </c>
      <c r="AD38" s="11">
        <f>[34]Julho!$D$33</f>
        <v>14.3</v>
      </c>
      <c r="AE38" s="11">
        <f>[34]Julho!$D$34</f>
        <v>15.4</v>
      </c>
      <c r="AF38" s="11">
        <f>[34]Julho!$D$35</f>
        <v>19.600000000000001</v>
      </c>
      <c r="AG38" s="15">
        <f t="shared" ref="AG38:AG44" si="5">MIN(B38:AF38)</f>
        <v>11.3</v>
      </c>
      <c r="AH38" s="94">
        <f t="shared" ref="AH38:AH44" si="6">AVERAGE(B38:AF38)</f>
        <v>14.193548387096774</v>
      </c>
      <c r="AJ38" t="s">
        <v>47</v>
      </c>
      <c r="AL38" t="s">
        <v>47</v>
      </c>
    </row>
    <row r="39" spans="1:39" x14ac:dyDescent="0.2">
      <c r="A39" s="58" t="s">
        <v>15</v>
      </c>
      <c r="B39" s="11">
        <f>[35]Julho!$D$5</f>
        <v>8.4</v>
      </c>
      <c r="C39" s="11">
        <f>[35]Julho!$D$6</f>
        <v>5.8</v>
      </c>
      <c r="D39" s="11">
        <f>[35]Julho!$D$7</f>
        <v>5.6</v>
      </c>
      <c r="E39" s="11">
        <f>[35]Julho!$D$8</f>
        <v>9.1999999999999993</v>
      </c>
      <c r="F39" s="11">
        <f>[35]Julho!$D$9</f>
        <v>15.4</v>
      </c>
      <c r="G39" s="11">
        <f>[35]Julho!$D$10</f>
        <v>20.8</v>
      </c>
      <c r="H39" s="11">
        <f>[35]Julho!$D$11</f>
        <v>17.399999999999999</v>
      </c>
      <c r="I39" s="11">
        <f>[35]Julho!$D$12</f>
        <v>8.6999999999999993</v>
      </c>
      <c r="J39" s="11">
        <f>[35]Julho!$D$13</f>
        <v>7.9</v>
      </c>
      <c r="K39" s="11">
        <f>[35]Julho!$D$14</f>
        <v>8</v>
      </c>
      <c r="L39" s="11">
        <f>[35]Julho!$D$15</f>
        <v>15.8</v>
      </c>
      <c r="M39" s="11">
        <f>[35]Julho!$D$16</f>
        <v>20.3</v>
      </c>
      <c r="N39" s="11">
        <f>[35]Julho!$D$17</f>
        <v>19.899999999999999</v>
      </c>
      <c r="O39" s="11">
        <f>[35]Julho!$D$18</f>
        <v>15.8</v>
      </c>
      <c r="P39" s="11">
        <f>[35]Julho!$D$19</f>
        <v>11.8</v>
      </c>
      <c r="Q39" s="11">
        <f>[35]Julho!$D$20</f>
        <v>15.5</v>
      </c>
      <c r="R39" s="11">
        <f>[35]Julho!$D$21</f>
        <v>17</v>
      </c>
      <c r="S39" s="11">
        <f>[35]Julho!$D$22</f>
        <v>13.5</v>
      </c>
      <c r="T39" s="11">
        <f>[35]Julho!$D$23</f>
        <v>14.6</v>
      </c>
      <c r="U39" s="11">
        <f>[35]Julho!$D$24</f>
        <v>13</v>
      </c>
      <c r="V39" s="11">
        <f>[35]Julho!$D$25</f>
        <v>15.4</v>
      </c>
      <c r="W39" s="11">
        <f>[35]Julho!$D$26</f>
        <v>14.9</v>
      </c>
      <c r="X39" s="11">
        <f>[35]Julho!$D$27</f>
        <v>15.8</v>
      </c>
      <c r="Y39" s="11">
        <f>[35]Julho!$D$28</f>
        <v>15</v>
      </c>
      <c r="Z39" s="11">
        <f>[35]Julho!$D$29</f>
        <v>7.4</v>
      </c>
      <c r="AA39" s="11">
        <f>[35]Julho!$D$30</f>
        <v>8.8000000000000007</v>
      </c>
      <c r="AB39" s="11">
        <f>[35]Julho!$D$31</f>
        <v>15.5</v>
      </c>
      <c r="AC39" s="11">
        <f>[35]Julho!$D$32</f>
        <v>16.399999999999999</v>
      </c>
      <c r="AD39" s="11">
        <f>[35]Julho!$D$33</f>
        <v>7.6</v>
      </c>
      <c r="AE39" s="11">
        <f>[35]Julho!$D$34</f>
        <v>9.5</v>
      </c>
      <c r="AF39" s="11">
        <f>[35]Julho!$D$35</f>
        <v>14.3</v>
      </c>
      <c r="AG39" s="15">
        <f t="shared" si="5"/>
        <v>5.6</v>
      </c>
      <c r="AH39" s="94">
        <f t="shared" si="6"/>
        <v>13.064516129032258</v>
      </c>
      <c r="AI39" s="12" t="s">
        <v>47</v>
      </c>
      <c r="AJ39" t="s">
        <v>47</v>
      </c>
      <c r="AL39" t="s">
        <v>47</v>
      </c>
    </row>
    <row r="40" spans="1:39" x14ac:dyDescent="0.2">
      <c r="A40" s="58" t="s">
        <v>16</v>
      </c>
      <c r="B40" s="11">
        <f>[36]Julho!$D$5</f>
        <v>14.5</v>
      </c>
      <c r="C40" s="11">
        <f>[36]Julho!$D$6</f>
        <v>7.5</v>
      </c>
      <c r="D40" s="11">
        <f>[36]Julho!$D$7</f>
        <v>8.5</v>
      </c>
      <c r="E40" s="11" t="str">
        <f>[36]Julho!$D$8</f>
        <v>*</v>
      </c>
      <c r="F40" s="11" t="str">
        <f>[36]Julho!$D$9</f>
        <v>*</v>
      </c>
      <c r="G40" s="11">
        <f>[36]Julho!$D$10</f>
        <v>19.2</v>
      </c>
      <c r="H40" s="11">
        <f>[36]Julho!$D$11</f>
        <v>16.100000000000001</v>
      </c>
      <c r="I40" s="11">
        <f>[36]Julho!$D$12</f>
        <v>10.9</v>
      </c>
      <c r="J40" s="11">
        <f>[36]Julho!$D$13</f>
        <v>11.9</v>
      </c>
      <c r="K40" s="11">
        <f>[36]Julho!$D$14</f>
        <v>15.3</v>
      </c>
      <c r="L40" s="11">
        <f>[36]Julho!$D$15</f>
        <v>18.899999999999999</v>
      </c>
      <c r="M40" s="11">
        <f>[36]Julho!$D$16</f>
        <v>18.8</v>
      </c>
      <c r="N40" s="11">
        <f>[36]Julho!$D$17</f>
        <v>25.2</v>
      </c>
      <c r="O40" s="11" t="str">
        <f>[36]Julho!$D$18</f>
        <v>*</v>
      </c>
      <c r="P40" s="11" t="str">
        <f>[36]Julho!$D$19</f>
        <v>*</v>
      </c>
      <c r="Q40" s="11">
        <f>[36]Julho!$D$20</f>
        <v>23.2</v>
      </c>
      <c r="R40" s="11">
        <f>[36]Julho!$D$21</f>
        <v>20.9</v>
      </c>
      <c r="S40" s="11">
        <f>[36]Julho!$D$22</f>
        <v>21.3</v>
      </c>
      <c r="T40" s="11" t="str">
        <f>[36]Julho!$D$23</f>
        <v>*</v>
      </c>
      <c r="U40" s="11" t="str">
        <f>[36]Julho!$D$24</f>
        <v>*</v>
      </c>
      <c r="V40" s="11" t="str">
        <f>[36]Julho!$D$25</f>
        <v>*</v>
      </c>
      <c r="W40" s="11" t="str">
        <f>[36]Julho!$D$26</f>
        <v>*</v>
      </c>
      <c r="X40" s="11" t="str">
        <f>[36]Julho!$D$27</f>
        <v>*</v>
      </c>
      <c r="Y40" s="11">
        <f>[36]Julho!$D$28</f>
        <v>19.399999999999999</v>
      </c>
      <c r="Z40" s="11">
        <f>[36]Julho!$D$29</f>
        <v>11.2</v>
      </c>
      <c r="AA40" s="11">
        <f>[36]Julho!$D$30</f>
        <v>10.9</v>
      </c>
      <c r="AB40" s="11" t="str">
        <f>[36]Julho!$D$31</f>
        <v>*</v>
      </c>
      <c r="AC40" s="11" t="str">
        <f>[36]Julho!$D$32</f>
        <v>*</v>
      </c>
      <c r="AD40" s="11">
        <f>[36]Julho!$D$33</f>
        <v>12.2</v>
      </c>
      <c r="AE40" s="11">
        <f>[36]Julho!$D$34</f>
        <v>12.1</v>
      </c>
      <c r="AF40" s="11">
        <f>[36]Julho!$D$35</f>
        <v>16.3</v>
      </c>
      <c r="AG40" s="15">
        <f t="shared" si="5"/>
        <v>7.5</v>
      </c>
      <c r="AH40" s="94">
        <f t="shared" si="6"/>
        <v>15.715</v>
      </c>
      <c r="AJ40" t="s">
        <v>47</v>
      </c>
      <c r="AK40" t="s">
        <v>47</v>
      </c>
    </row>
    <row r="41" spans="1:39" x14ac:dyDescent="0.2">
      <c r="A41" s="58" t="s">
        <v>175</v>
      </c>
      <c r="B41" s="11">
        <f>[37]Julho!$D$5</f>
        <v>14.3</v>
      </c>
      <c r="C41" s="11">
        <f>[37]Julho!$D$6</f>
        <v>7.4</v>
      </c>
      <c r="D41" s="11">
        <f>[37]Julho!$D$7</f>
        <v>9</v>
      </c>
      <c r="E41" s="11">
        <f>[37]Julho!$D$8</f>
        <v>10.7</v>
      </c>
      <c r="F41" s="11">
        <f>[37]Julho!$D$9</f>
        <v>14.7</v>
      </c>
      <c r="G41" s="11">
        <f>[37]Julho!$D$10</f>
        <v>15.7</v>
      </c>
      <c r="H41" s="11">
        <f>[37]Julho!$D$11</f>
        <v>15.6</v>
      </c>
      <c r="I41" s="11">
        <f>[37]Julho!$D$12</f>
        <v>16.100000000000001</v>
      </c>
      <c r="J41" s="11">
        <f>[37]Julho!$D$13</f>
        <v>12</v>
      </c>
      <c r="K41" s="11">
        <f>[37]Julho!$D$14</f>
        <v>11</v>
      </c>
      <c r="L41" s="11">
        <f>[37]Julho!$D$15</f>
        <v>14.6</v>
      </c>
      <c r="M41" s="11">
        <f>[37]Julho!$D$16</f>
        <v>14.1</v>
      </c>
      <c r="N41" s="11">
        <f>[37]Julho!$D$17</f>
        <v>15.6</v>
      </c>
      <c r="O41" s="11">
        <f>[37]Julho!$D$18</f>
        <v>15.6</v>
      </c>
      <c r="P41" s="11">
        <f>[37]Julho!$D$19</f>
        <v>17.399999999999999</v>
      </c>
      <c r="Q41" s="11">
        <f>[37]Julho!$D$20</f>
        <v>17</v>
      </c>
      <c r="R41" s="11">
        <f>[37]Julho!$D$21</f>
        <v>13.6</v>
      </c>
      <c r="S41" s="11">
        <f>[37]Julho!$D$22</f>
        <v>13.9</v>
      </c>
      <c r="T41" s="11">
        <f>[37]Julho!$D$23</f>
        <v>14.4</v>
      </c>
      <c r="U41" s="11">
        <f>[37]Julho!$D$24</f>
        <v>14.8</v>
      </c>
      <c r="V41" s="11">
        <f>[37]Julho!$D$25</f>
        <v>13.2</v>
      </c>
      <c r="W41" s="11">
        <f>[37]Julho!$D$26</f>
        <v>12.2</v>
      </c>
      <c r="X41" s="11">
        <f>[37]Julho!$D$27</f>
        <v>11.1</v>
      </c>
      <c r="Y41" s="11">
        <f>[37]Julho!$D$28</f>
        <v>13.3</v>
      </c>
      <c r="Z41" s="11">
        <f>[37]Julho!$D$29</f>
        <v>13.7</v>
      </c>
      <c r="AA41" s="11">
        <f>[37]Julho!$D$30</f>
        <v>9.9</v>
      </c>
      <c r="AB41" s="11">
        <f>[37]Julho!$D$31</f>
        <v>13.8</v>
      </c>
      <c r="AC41" s="11">
        <f>[37]Julho!$D$32</f>
        <v>13.2</v>
      </c>
      <c r="AD41" s="11">
        <f>[37]Julho!$D$33</f>
        <v>13.6</v>
      </c>
      <c r="AE41" s="11">
        <f>[37]Julho!$D$34</f>
        <v>11</v>
      </c>
      <c r="AF41" s="11">
        <f>[37]Julho!$D$35</f>
        <v>16.3</v>
      </c>
      <c r="AG41" s="15">
        <f t="shared" si="5"/>
        <v>7.4</v>
      </c>
      <c r="AH41" s="94">
        <f t="shared" si="6"/>
        <v>13.509677419354839</v>
      </c>
      <c r="AL41" t="s">
        <v>47</v>
      </c>
    </row>
    <row r="42" spans="1:39" x14ac:dyDescent="0.2">
      <c r="A42" s="58" t="s">
        <v>17</v>
      </c>
      <c r="B42" s="11">
        <f>[38]Julho!$D$5</f>
        <v>12.2</v>
      </c>
      <c r="C42" s="11">
        <f>[38]Julho!$D$6</f>
        <v>4.3</v>
      </c>
      <c r="D42" s="11">
        <f>[38]Julho!$D$7</f>
        <v>5.4</v>
      </c>
      <c r="E42" s="11">
        <f>[38]Julho!$D$8</f>
        <v>8.1</v>
      </c>
      <c r="F42" s="11">
        <f>[38]Julho!$D$9</f>
        <v>14.6</v>
      </c>
      <c r="G42" s="11">
        <f>[38]Julho!$D$10</f>
        <v>18.5</v>
      </c>
      <c r="H42" s="11">
        <f>[38]Julho!$D$11</f>
        <v>16.5</v>
      </c>
      <c r="I42" s="11">
        <f>[38]Julho!$D$12</f>
        <v>14.1</v>
      </c>
      <c r="J42" s="11">
        <f>[38]Julho!$D$13</f>
        <v>11.4</v>
      </c>
      <c r="K42" s="11">
        <f>[38]Julho!$D$14</f>
        <v>7.3</v>
      </c>
      <c r="L42" s="11">
        <f>[38]Julho!$D$15</f>
        <v>13.5</v>
      </c>
      <c r="M42" s="11">
        <f>[38]Julho!$D$16</f>
        <v>12.6</v>
      </c>
      <c r="N42" s="11">
        <f>[38]Julho!$D$17</f>
        <v>13.8</v>
      </c>
      <c r="O42" s="11">
        <f>[38]Julho!$D$18</f>
        <v>18.2</v>
      </c>
      <c r="P42" s="11">
        <f>[38]Julho!$D$19</f>
        <v>12.9</v>
      </c>
      <c r="Q42" s="11">
        <f>[38]Julho!$D$20</f>
        <v>17.3</v>
      </c>
      <c r="R42" s="11">
        <f>[38]Julho!$D$21</f>
        <v>12.7</v>
      </c>
      <c r="S42" s="11">
        <f>[38]Julho!$D$22</f>
        <v>16.5</v>
      </c>
      <c r="T42" s="11">
        <f>[38]Julho!$D$23</f>
        <v>16</v>
      </c>
      <c r="U42" s="11">
        <f>[38]Julho!$D$24</f>
        <v>14</v>
      </c>
      <c r="V42" s="11">
        <f>[38]Julho!$D$25</f>
        <v>13.8</v>
      </c>
      <c r="W42" s="11">
        <f>[38]Julho!$D$26</f>
        <v>10.1</v>
      </c>
      <c r="X42" s="11">
        <f>[38]Julho!$D$27</f>
        <v>9.4</v>
      </c>
      <c r="Y42" s="11">
        <f>[38]Julho!$D$28</f>
        <v>12.6</v>
      </c>
      <c r="Z42" s="11">
        <f>[38]Julho!$D$29</f>
        <v>11.3</v>
      </c>
      <c r="AA42" s="11">
        <f>[38]Julho!$D$30</f>
        <v>7.6</v>
      </c>
      <c r="AB42" s="11">
        <f>[38]Julho!$D$31</f>
        <v>11.4</v>
      </c>
      <c r="AC42" s="11">
        <f>[38]Julho!$D$32</f>
        <v>11.4</v>
      </c>
      <c r="AD42" s="11">
        <f>[38]Julho!$D$33</f>
        <v>12.4</v>
      </c>
      <c r="AE42" s="11">
        <f>[38]Julho!$D$34</f>
        <v>8.5</v>
      </c>
      <c r="AF42" s="11">
        <f>[38]Julho!$D$35</f>
        <v>16.600000000000001</v>
      </c>
      <c r="AG42" s="15">
        <f t="shared" si="5"/>
        <v>4.3</v>
      </c>
      <c r="AH42" s="94">
        <f t="shared" si="6"/>
        <v>12.419354838709678</v>
      </c>
      <c r="AJ42" t="s">
        <v>47</v>
      </c>
      <c r="AK42" t="s">
        <v>47</v>
      </c>
      <c r="AL42" t="s">
        <v>47</v>
      </c>
    </row>
    <row r="43" spans="1:39" x14ac:dyDescent="0.2">
      <c r="A43" s="58" t="s">
        <v>157</v>
      </c>
      <c r="B43" s="11">
        <f>[39]Julho!$D$5</f>
        <v>12.2</v>
      </c>
      <c r="C43" s="11">
        <f>[39]Julho!$D$6</f>
        <v>4.9000000000000004</v>
      </c>
      <c r="D43" s="11">
        <f>[39]Julho!$D$7</f>
        <v>5.9</v>
      </c>
      <c r="E43" s="11">
        <f>[39]Julho!$D$8</f>
        <v>8.8000000000000007</v>
      </c>
      <c r="F43" s="11">
        <f>[39]Julho!$D$9</f>
        <v>13.8</v>
      </c>
      <c r="G43" s="11">
        <f>[39]Julho!$D$10</f>
        <v>14.8</v>
      </c>
      <c r="H43" s="11">
        <f>[39]Julho!$D$11</f>
        <v>17.2</v>
      </c>
      <c r="I43" s="11">
        <f>[39]Julho!$D$12</f>
        <v>13.1</v>
      </c>
      <c r="J43" s="11">
        <f>[39]Julho!$D$13</f>
        <v>11.7</v>
      </c>
      <c r="K43" s="11">
        <f>[39]Julho!$D$14</f>
        <v>8.6999999999999993</v>
      </c>
      <c r="L43" s="11">
        <f>[39]Julho!$D$15</f>
        <v>15.2</v>
      </c>
      <c r="M43" s="11">
        <f>[39]Julho!$D$16</f>
        <v>12.4</v>
      </c>
      <c r="N43" s="11">
        <f>[39]Julho!$D$17</f>
        <v>13.4</v>
      </c>
      <c r="O43" s="11">
        <f>[39]Julho!$D$18</f>
        <v>14.3</v>
      </c>
      <c r="P43" s="11">
        <f>[39]Julho!$D$19</f>
        <v>14.1</v>
      </c>
      <c r="Q43" s="11">
        <f>[39]Julho!$D$20</f>
        <v>16.2</v>
      </c>
      <c r="R43" s="11">
        <f>[39]Julho!$D$21</f>
        <v>14</v>
      </c>
      <c r="S43" s="11">
        <f>[39]Julho!$D$22</f>
        <v>15.1</v>
      </c>
      <c r="T43" s="11">
        <f>[39]Julho!$D$23</f>
        <v>17</v>
      </c>
      <c r="U43" s="11">
        <f>[39]Julho!$D$24</f>
        <v>15.4</v>
      </c>
      <c r="V43" s="11">
        <f>[39]Julho!$D$25</f>
        <v>14.7</v>
      </c>
      <c r="W43" s="11">
        <f>[39]Julho!$D$26</f>
        <v>11.7</v>
      </c>
      <c r="X43" s="11">
        <f>[39]Julho!$D$27</f>
        <v>12.9</v>
      </c>
      <c r="Y43" s="11">
        <f>[39]Julho!$D$28</f>
        <v>16.7</v>
      </c>
      <c r="Z43" s="11">
        <f>[39]Julho!$D$29</f>
        <v>11.6</v>
      </c>
      <c r="AA43" s="11">
        <f>[39]Julho!$D$30</f>
        <v>7.6</v>
      </c>
      <c r="AB43" s="11">
        <f>[39]Julho!$D$31</f>
        <v>15.1</v>
      </c>
      <c r="AC43" s="11">
        <f>[39]Julho!$D$32</f>
        <v>12</v>
      </c>
      <c r="AD43" s="11">
        <f>[39]Julho!$D$33</f>
        <v>13.6</v>
      </c>
      <c r="AE43" s="11">
        <f>[39]Julho!$D$34</f>
        <v>10.1</v>
      </c>
      <c r="AF43" s="11">
        <f>[39]Julho!$D$35</f>
        <v>15.9</v>
      </c>
      <c r="AG43" s="15">
        <f t="shared" si="5"/>
        <v>4.9000000000000004</v>
      </c>
      <c r="AH43" s="94">
        <f t="shared" si="6"/>
        <v>12.906451612903227</v>
      </c>
      <c r="AJ43" t="s">
        <v>47</v>
      </c>
    </row>
    <row r="44" spans="1:39" x14ac:dyDescent="0.2">
      <c r="A44" s="58" t="s">
        <v>18</v>
      </c>
      <c r="B44" s="11">
        <f>[40]Julho!$D$5</f>
        <v>15.6</v>
      </c>
      <c r="C44" s="11">
        <f>[40]Julho!$D$6</f>
        <v>10.5</v>
      </c>
      <c r="D44" s="11">
        <f>[40]Julho!$D$7</f>
        <v>10</v>
      </c>
      <c r="E44" s="11">
        <f>[40]Julho!$D$8</f>
        <v>14.6</v>
      </c>
      <c r="F44" s="11">
        <f>[40]Julho!$D$9</f>
        <v>15.7</v>
      </c>
      <c r="G44" s="11">
        <f>[40]Julho!$D$10</f>
        <v>15.1</v>
      </c>
      <c r="H44" s="11">
        <f>[40]Julho!$D$11</f>
        <v>13.9</v>
      </c>
      <c r="I44" s="11">
        <f>[40]Julho!$D$12</f>
        <v>14</v>
      </c>
      <c r="J44" s="11">
        <f>[40]Julho!$D$13</f>
        <v>13.1</v>
      </c>
      <c r="K44" s="11">
        <f>[40]Julho!$D$14</f>
        <v>13.4</v>
      </c>
      <c r="L44" s="11">
        <f>[40]Julho!$D$15</f>
        <v>14.8</v>
      </c>
      <c r="M44" s="11">
        <f>[40]Julho!$D$16</f>
        <v>14.7</v>
      </c>
      <c r="N44" s="11">
        <f>[40]Julho!$D$17</f>
        <v>13.9</v>
      </c>
      <c r="O44" s="11">
        <f>[40]Julho!$D$18</f>
        <v>15</v>
      </c>
      <c r="P44" s="11">
        <f>[40]Julho!$D$19</f>
        <v>18</v>
      </c>
      <c r="Q44" s="11">
        <f>[40]Julho!$D$20</f>
        <v>17.8</v>
      </c>
      <c r="R44" s="11">
        <f>[40]Julho!$D$21</f>
        <v>14.2</v>
      </c>
      <c r="S44" s="11">
        <f>[40]Julho!$D$22</f>
        <v>15.5</v>
      </c>
      <c r="T44" s="11">
        <f>[40]Julho!$D$23</f>
        <v>15.1</v>
      </c>
      <c r="U44" s="11">
        <f>[40]Julho!$D$24</f>
        <v>13.6</v>
      </c>
      <c r="V44" s="11">
        <f>[40]Julho!$D$25</f>
        <v>11.9</v>
      </c>
      <c r="W44" s="11">
        <f>[40]Julho!$D$26</f>
        <v>12</v>
      </c>
      <c r="X44" s="11">
        <f>[40]Julho!$D$27</f>
        <v>10.5</v>
      </c>
      <c r="Y44" s="11">
        <f>[40]Julho!$D$28</f>
        <v>12.9</v>
      </c>
      <c r="Z44" s="11">
        <f>[40]Julho!$D$29</f>
        <v>12.3</v>
      </c>
      <c r="AA44" s="11">
        <f>[40]Julho!$D$30</f>
        <v>12.6</v>
      </c>
      <c r="AB44" s="11">
        <f>[40]Julho!$D$31</f>
        <v>14</v>
      </c>
      <c r="AC44" s="11">
        <f>[40]Julho!$D$32</f>
        <v>12.4</v>
      </c>
      <c r="AD44" s="11">
        <f>[40]Julho!$D$33</f>
        <v>12.5</v>
      </c>
      <c r="AE44" s="11">
        <f>[40]Julho!$D$34</f>
        <v>12.2</v>
      </c>
      <c r="AF44" s="11">
        <f>[40]Julho!$D$35</f>
        <v>17.2</v>
      </c>
      <c r="AG44" s="15">
        <f t="shared" si="5"/>
        <v>10</v>
      </c>
      <c r="AH44" s="94">
        <f t="shared" si="6"/>
        <v>13.838709677419354</v>
      </c>
      <c r="AJ44" t="s">
        <v>47</v>
      </c>
      <c r="AL44" t="s">
        <v>47</v>
      </c>
    </row>
    <row r="45" spans="1:39" x14ac:dyDescent="0.2">
      <c r="A45" s="58" t="s">
        <v>162</v>
      </c>
      <c r="B45" s="11" t="str">
        <f>[41]Julho!$D$5</f>
        <v>*</v>
      </c>
      <c r="C45" s="11" t="str">
        <f>[41]Julho!$D$6</f>
        <v>*</v>
      </c>
      <c r="D45" s="11" t="str">
        <f>[41]Julho!$D$7</f>
        <v>*</v>
      </c>
      <c r="E45" s="11" t="str">
        <f>[41]Julho!$D$8</f>
        <v>*</v>
      </c>
      <c r="F45" s="11" t="str">
        <f>[41]Julho!$D$9</f>
        <v>*</v>
      </c>
      <c r="G45" s="11" t="str">
        <f>[41]Julho!$D$10</f>
        <v>*</v>
      </c>
      <c r="H45" s="11" t="str">
        <f>[41]Julho!$D$11</f>
        <v>*</v>
      </c>
      <c r="I45" s="11" t="str">
        <f>[41]Julho!$D$12</f>
        <v>*</v>
      </c>
      <c r="J45" s="11" t="str">
        <f>[41]Julho!$D$13</f>
        <v>*</v>
      </c>
      <c r="K45" s="11" t="str">
        <f>[41]Julho!$D$14</f>
        <v>*</v>
      </c>
      <c r="L45" s="11" t="str">
        <f>[41]Julho!$D$15</f>
        <v>*</v>
      </c>
      <c r="M45" s="11" t="str">
        <f>[41]Julho!$D$16</f>
        <v>*</v>
      </c>
      <c r="N45" s="11" t="str">
        <f>[41]Julho!$D$17</f>
        <v>*</v>
      </c>
      <c r="O45" s="11" t="str">
        <f>[41]Julho!$D$18</f>
        <v>*</v>
      </c>
      <c r="P45" s="11" t="str">
        <f>[41]Julho!$D$19</f>
        <v>*</v>
      </c>
      <c r="Q45" s="11" t="str">
        <f>[41]Julho!$D$20</f>
        <v>*</v>
      </c>
      <c r="R45" s="11" t="str">
        <f>[41]Julho!$D$21</f>
        <v>*</v>
      </c>
      <c r="S45" s="11" t="str">
        <f>[41]Julho!$D$22</f>
        <v>*</v>
      </c>
      <c r="T45" s="11" t="str">
        <f>[41]Julho!$D$23</f>
        <v>*</v>
      </c>
      <c r="U45" s="11" t="str">
        <f>[41]Julho!$D$24</f>
        <v>*</v>
      </c>
      <c r="V45" s="11" t="str">
        <f>[41]Julho!$D$25</f>
        <v>*</v>
      </c>
      <c r="W45" s="11" t="str">
        <f>[41]Julho!$D$26</f>
        <v>*</v>
      </c>
      <c r="X45" s="11" t="str">
        <f>[41]Julho!$D$27</f>
        <v>*</v>
      </c>
      <c r="Y45" s="11" t="str">
        <f>[41]Julho!$D$28</f>
        <v>*</v>
      </c>
      <c r="Z45" s="11" t="str">
        <f>[41]Julho!$D$29</f>
        <v>*</v>
      </c>
      <c r="AA45" s="11" t="str">
        <f>[41]Julho!$D$30</f>
        <v>*</v>
      </c>
      <c r="AB45" s="11" t="str">
        <f>[41]Julho!$D$31</f>
        <v>*</v>
      </c>
      <c r="AC45" s="11" t="str">
        <f>[41]Julho!$D$32</f>
        <v>*</v>
      </c>
      <c r="AD45" s="11" t="str">
        <f>[41]Julho!$D$33</f>
        <v>*</v>
      </c>
      <c r="AE45" s="11" t="str">
        <f>[41]Julho!$D$34</f>
        <v>*</v>
      </c>
      <c r="AF45" s="11" t="str">
        <f>[41]Julho!$D$35</f>
        <v>*</v>
      </c>
      <c r="AG45" s="15" t="s">
        <v>226</v>
      </c>
      <c r="AH45" s="94" t="s">
        <v>226</v>
      </c>
      <c r="AL45" t="s">
        <v>47</v>
      </c>
      <c r="AM45" t="s">
        <v>47</v>
      </c>
    </row>
    <row r="46" spans="1:39" x14ac:dyDescent="0.2">
      <c r="A46" s="58" t="s">
        <v>19</v>
      </c>
      <c r="B46" s="11">
        <f>[42]Julho!$D$5</f>
        <v>8.3000000000000007</v>
      </c>
      <c r="C46" s="11">
        <f>[42]Julho!$D$6</f>
        <v>5.5</v>
      </c>
      <c r="D46" s="11">
        <f>[42]Julho!$D$7</f>
        <v>4.5999999999999996</v>
      </c>
      <c r="E46" s="11">
        <f>[42]Julho!$D$8</f>
        <v>8.6999999999999993</v>
      </c>
      <c r="F46" s="11">
        <f>[42]Julho!$D$9</f>
        <v>16</v>
      </c>
      <c r="G46" s="11">
        <f>[42]Julho!$D$10</f>
        <v>17.100000000000001</v>
      </c>
      <c r="H46" s="11">
        <f>[42]Julho!$D$11</f>
        <v>16.3</v>
      </c>
      <c r="I46" s="11">
        <f>[42]Julho!$D$12</f>
        <v>9.3000000000000007</v>
      </c>
      <c r="J46" s="11">
        <f>[42]Julho!$D$13</f>
        <v>6.9</v>
      </c>
      <c r="K46" s="11">
        <f>[42]Julho!$D$14</f>
        <v>7</v>
      </c>
      <c r="L46" s="11">
        <f>[42]Julho!$D$15</f>
        <v>16.3</v>
      </c>
      <c r="M46" s="11">
        <f>[42]Julho!$D$16</f>
        <v>18.100000000000001</v>
      </c>
      <c r="N46" s="11">
        <f>[42]Julho!$D$17</f>
        <v>19.399999999999999</v>
      </c>
      <c r="O46" s="11">
        <f>[42]Julho!$D$18</f>
        <v>14</v>
      </c>
      <c r="P46" s="11">
        <f>[42]Julho!$D$19</f>
        <v>10.7</v>
      </c>
      <c r="Q46" s="11">
        <f>[42]Julho!$D$20</f>
        <v>17.3</v>
      </c>
      <c r="R46" s="11">
        <f>[42]Julho!$D$21</f>
        <v>15.5</v>
      </c>
      <c r="S46" s="11">
        <f>[42]Julho!$D$22</f>
        <v>15.4</v>
      </c>
      <c r="T46" s="11">
        <f>[42]Julho!$D$23</f>
        <v>14.5</v>
      </c>
      <c r="U46" s="11">
        <f>[42]Julho!$D$24</f>
        <v>13.4</v>
      </c>
      <c r="V46" s="11">
        <f>[42]Julho!$D$25</f>
        <v>14.3</v>
      </c>
      <c r="W46" s="11">
        <f>[42]Julho!$D$26</f>
        <v>14.2</v>
      </c>
      <c r="X46" s="11">
        <f>[42]Julho!$D$27</f>
        <v>13.5</v>
      </c>
      <c r="Y46" s="11">
        <f>[42]Julho!$D$28</f>
        <v>15.2</v>
      </c>
      <c r="Z46" s="11">
        <f>[42]Julho!$D$29</f>
        <v>8.6</v>
      </c>
      <c r="AA46" s="11">
        <f>[42]Julho!$D$30</f>
        <v>7.3</v>
      </c>
      <c r="AB46" s="11">
        <f>[42]Julho!$D$31</f>
        <v>15.2</v>
      </c>
      <c r="AC46" s="11">
        <f>[42]Julho!$D$32</f>
        <v>12.8</v>
      </c>
      <c r="AD46" s="11">
        <f>[42]Julho!$D$33</f>
        <v>7.4</v>
      </c>
      <c r="AE46" s="11">
        <f>[42]Julho!$D$34</f>
        <v>6.1</v>
      </c>
      <c r="AF46" s="11">
        <f>[42]Julho!$D$35</f>
        <v>14.6</v>
      </c>
      <c r="AG46" s="15">
        <f>MIN(B46:AF46)</f>
        <v>4.5999999999999996</v>
      </c>
      <c r="AH46" s="94">
        <f>AVERAGE(B46:AF46)</f>
        <v>12.370967741935486</v>
      </c>
      <c r="AI46" s="12" t="s">
        <v>47</v>
      </c>
      <c r="AJ46" t="s">
        <v>47</v>
      </c>
    </row>
    <row r="47" spans="1:39" x14ac:dyDescent="0.2">
      <c r="A47" s="58" t="s">
        <v>31</v>
      </c>
      <c r="B47" s="11">
        <f>[43]Julho!$D$5</f>
        <v>12.9</v>
      </c>
      <c r="C47" s="11">
        <f>[43]Julho!$D$6</f>
        <v>5</v>
      </c>
      <c r="D47" s="11">
        <f>[43]Julho!$D$7</f>
        <v>6.8</v>
      </c>
      <c r="E47" s="11">
        <f>[43]Julho!$D$8</f>
        <v>11.4</v>
      </c>
      <c r="F47" s="11">
        <f>[43]Julho!$D$9</f>
        <v>18.3</v>
      </c>
      <c r="G47" s="11">
        <f>[43]Julho!$D$10</f>
        <v>19.7</v>
      </c>
      <c r="H47" s="11">
        <f>[43]Julho!$D$11</f>
        <v>17.5</v>
      </c>
      <c r="I47" s="11">
        <f>[43]Julho!$D$12</f>
        <v>14.7</v>
      </c>
      <c r="J47" s="11">
        <f>[43]Julho!$D$13</f>
        <v>10.3</v>
      </c>
      <c r="K47" s="11">
        <f>[43]Julho!$D$14</f>
        <v>9.1</v>
      </c>
      <c r="L47" s="11">
        <f>[43]Julho!$D$15</f>
        <v>16.399999999999999</v>
      </c>
      <c r="M47" s="11">
        <f>[43]Julho!$D$16</f>
        <v>16.100000000000001</v>
      </c>
      <c r="N47" s="11">
        <f>[43]Julho!$D$17</f>
        <v>18.600000000000001</v>
      </c>
      <c r="O47" s="11">
        <f>[43]Julho!$D$18</f>
        <v>19</v>
      </c>
      <c r="P47" s="11">
        <f>[43]Julho!$D$19</f>
        <v>14.4</v>
      </c>
      <c r="Q47" s="11">
        <f>[43]Julho!$D$20</f>
        <v>17.7</v>
      </c>
      <c r="R47" s="11">
        <f>[43]Julho!$D$21</f>
        <v>17.7</v>
      </c>
      <c r="S47" s="11">
        <f>[43]Julho!$D$22</f>
        <v>19.399999999999999</v>
      </c>
      <c r="T47" s="11">
        <f>[43]Julho!$D$23</f>
        <v>20.9</v>
      </c>
      <c r="U47" s="11">
        <f>[43]Julho!$D$24</f>
        <v>18.899999999999999</v>
      </c>
      <c r="V47" s="11">
        <f>[43]Julho!$D$25</f>
        <v>16.100000000000001</v>
      </c>
      <c r="W47" s="11">
        <f>[43]Julho!$D$26</f>
        <v>14.1</v>
      </c>
      <c r="X47" s="11">
        <f>[43]Julho!$D$27</f>
        <v>13</v>
      </c>
      <c r="Y47" s="11">
        <f>[43]Julho!$D$28</f>
        <v>17.8</v>
      </c>
      <c r="Z47" s="11">
        <f>[43]Julho!$D$29</f>
        <v>11.3</v>
      </c>
      <c r="AA47" s="11">
        <f>[43]Julho!$D$30</f>
        <v>8.1</v>
      </c>
      <c r="AB47" s="11">
        <f>[43]Julho!$D$31</f>
        <v>13.7</v>
      </c>
      <c r="AC47" s="11">
        <f>[43]Julho!$D$32</f>
        <v>15.5</v>
      </c>
      <c r="AD47" s="11">
        <f>[43]Julho!$D$33</f>
        <v>12.1</v>
      </c>
      <c r="AE47" s="11">
        <f>[43]Julho!$D$34</f>
        <v>9.1</v>
      </c>
      <c r="AF47" s="11">
        <f>[43]Julho!$D$35</f>
        <v>16</v>
      </c>
      <c r="AG47" s="15">
        <f>MIN(B47:AF47)</f>
        <v>5</v>
      </c>
      <c r="AH47" s="94">
        <f>AVERAGE(B47:AF47)</f>
        <v>14.567741935483872</v>
      </c>
    </row>
    <row r="48" spans="1:39" x14ac:dyDescent="0.2">
      <c r="A48" s="58" t="s">
        <v>44</v>
      </c>
      <c r="B48" s="11">
        <f>[44]Julho!$D$5</f>
        <v>17.100000000000001</v>
      </c>
      <c r="C48" s="11">
        <f>[44]Julho!$D$6</f>
        <v>13</v>
      </c>
      <c r="D48" s="11">
        <f>[44]Julho!$D$7</f>
        <v>14.4</v>
      </c>
      <c r="E48" s="11">
        <f>[44]Julho!$D$8</f>
        <v>15.9</v>
      </c>
      <c r="F48" s="11">
        <f>[44]Julho!$D$9</f>
        <v>18.7</v>
      </c>
      <c r="G48" s="11">
        <f>[44]Julho!$D$10</f>
        <v>20.2</v>
      </c>
      <c r="H48" s="11">
        <f>[44]Julho!$D$11</f>
        <v>18.600000000000001</v>
      </c>
      <c r="I48" s="11">
        <f>[44]Julho!$D$12</f>
        <v>17.100000000000001</v>
      </c>
      <c r="J48" s="11">
        <f>[44]Julho!$D$13</f>
        <v>14</v>
      </c>
      <c r="K48" s="11">
        <f>[44]Julho!$D$14</f>
        <v>16.399999999999999</v>
      </c>
      <c r="L48" s="11">
        <f>[44]Julho!$D$15</f>
        <v>18</v>
      </c>
      <c r="M48" s="11">
        <f>[44]Julho!$D$16</f>
        <v>17.5</v>
      </c>
      <c r="N48" s="11">
        <f>[44]Julho!$D$17</f>
        <v>18.100000000000001</v>
      </c>
      <c r="O48" s="11">
        <f>[44]Julho!$D$18</f>
        <v>19.3</v>
      </c>
      <c r="P48" s="11">
        <f>[44]Julho!$D$19</f>
        <v>20.2</v>
      </c>
      <c r="Q48" s="11">
        <f>[44]Julho!$D$20</f>
        <v>18.5</v>
      </c>
      <c r="R48" s="11">
        <f>[44]Julho!$D$21</f>
        <v>17.5</v>
      </c>
      <c r="S48" s="11">
        <f>[44]Julho!$D$22</f>
        <v>18.399999999999999</v>
      </c>
      <c r="T48" s="11">
        <f>[44]Julho!$D$23</f>
        <v>18.8</v>
      </c>
      <c r="U48" s="11">
        <f>[44]Julho!$D$24</f>
        <v>17.600000000000001</v>
      </c>
      <c r="V48" s="11">
        <f>[44]Julho!$D$25</f>
        <v>17.3</v>
      </c>
      <c r="W48" s="11">
        <f>[44]Julho!$D$26</f>
        <v>17.100000000000001</v>
      </c>
      <c r="X48" s="11">
        <f>[44]Julho!$D$27</f>
        <v>16.7</v>
      </c>
      <c r="Y48" s="11">
        <f>[44]Julho!$D$28</f>
        <v>18.8</v>
      </c>
      <c r="Z48" s="11">
        <f>[44]Julho!$D$29</f>
        <v>13.8</v>
      </c>
      <c r="AA48" s="11">
        <f>[44]Julho!$D$30</f>
        <v>12.5</v>
      </c>
      <c r="AB48" s="11">
        <f>[44]Julho!$D$31</f>
        <v>17.2</v>
      </c>
      <c r="AC48" s="11">
        <f>[44]Julho!$D$32</f>
        <v>16.7</v>
      </c>
      <c r="AD48" s="11">
        <f>[44]Julho!$D$33</f>
        <v>13.5</v>
      </c>
      <c r="AE48" s="11">
        <f>[44]Julho!$D$34</f>
        <v>12.7</v>
      </c>
      <c r="AF48" s="11">
        <f>[44]Julho!$D$35</f>
        <v>18.899999999999999</v>
      </c>
      <c r="AG48" s="15">
        <f>MIN(B48:AF48)</f>
        <v>12.5</v>
      </c>
      <c r="AH48" s="94">
        <f>AVERAGE(B48:AF48)</f>
        <v>16.919354838709676</v>
      </c>
      <c r="AI48" s="12" t="s">
        <v>47</v>
      </c>
      <c r="AJ48" t="s">
        <v>47</v>
      </c>
      <c r="AL48" t="s">
        <v>47</v>
      </c>
    </row>
    <row r="49" spans="1:39" x14ac:dyDescent="0.2">
      <c r="A49" s="58" t="s">
        <v>20</v>
      </c>
      <c r="B49" s="11" t="str">
        <f>[45]Julho!$D$5</f>
        <v>*</v>
      </c>
      <c r="C49" s="11" t="str">
        <f>[45]Julho!$D$6</f>
        <v>*</v>
      </c>
      <c r="D49" s="11" t="str">
        <f>[45]Julho!$D$7</f>
        <v>*</v>
      </c>
      <c r="E49" s="11" t="str">
        <f>[45]Julho!$D$8</f>
        <v>*</v>
      </c>
      <c r="F49" s="11" t="str">
        <f>[45]Julho!$D$9</f>
        <v>*</v>
      </c>
      <c r="G49" s="11" t="str">
        <f>[45]Julho!$D$10</f>
        <v>*</v>
      </c>
      <c r="H49" s="11" t="str">
        <f>[45]Julho!$D$11</f>
        <v>*</v>
      </c>
      <c r="I49" s="11" t="str">
        <f>[45]Julho!$D$12</f>
        <v>*</v>
      </c>
      <c r="J49" s="11" t="str">
        <f>[45]Julho!$D$13</f>
        <v>*</v>
      </c>
      <c r="K49" s="11" t="str">
        <f>[45]Julho!$D$14</f>
        <v>*</v>
      </c>
      <c r="L49" s="11" t="str">
        <f>[45]Julho!$D$15</f>
        <v>*</v>
      </c>
      <c r="M49" s="11" t="str">
        <f>[45]Julho!$D$16</f>
        <v>*</v>
      </c>
      <c r="N49" s="11" t="str">
        <f>[45]Julho!$D$17</f>
        <v>*</v>
      </c>
      <c r="O49" s="11" t="str">
        <f>[45]Julho!$D$18</f>
        <v>*</v>
      </c>
      <c r="P49" s="11" t="str">
        <f>[45]Julho!$D$19</f>
        <v>*</v>
      </c>
      <c r="Q49" s="11" t="str">
        <f>[45]Julho!$D$20</f>
        <v>*</v>
      </c>
      <c r="R49" s="11" t="str">
        <f>[45]Julho!$D$21</f>
        <v>*</v>
      </c>
      <c r="S49" s="11" t="str">
        <f>[45]Julho!$D$22</f>
        <v>*</v>
      </c>
      <c r="T49" s="11" t="str">
        <f>[45]Julho!$D$23</f>
        <v>*</v>
      </c>
      <c r="U49" s="11" t="str">
        <f>[45]Julho!$D$24</f>
        <v>*</v>
      </c>
      <c r="V49" s="11" t="str">
        <f>[45]Julho!$D$25</f>
        <v>*</v>
      </c>
      <c r="W49" s="11" t="str">
        <f>[45]Julho!$D$26</f>
        <v>*</v>
      </c>
      <c r="X49" s="11" t="str">
        <f>[45]Julho!$D$27</f>
        <v>*</v>
      </c>
      <c r="Y49" s="11" t="str">
        <f>[45]Julho!$D$28</f>
        <v>*</v>
      </c>
      <c r="Z49" s="11" t="str">
        <f>[45]Julho!$D$29</f>
        <v>*</v>
      </c>
      <c r="AA49" s="11" t="str">
        <f>[45]Julho!$D$30</f>
        <v>*</v>
      </c>
      <c r="AB49" s="11" t="str">
        <f>[45]Julho!$D$31</f>
        <v>*</v>
      </c>
      <c r="AC49" s="11" t="str">
        <f>[45]Julho!$D$32</f>
        <v>*</v>
      </c>
      <c r="AD49" s="11" t="str">
        <f>[45]Julho!$D$33</f>
        <v>*</v>
      </c>
      <c r="AE49" s="11" t="str">
        <f>[45]Julho!$D$34</f>
        <v>*</v>
      </c>
      <c r="AF49" s="11" t="str">
        <f>[45]Julho!$D$35</f>
        <v>*</v>
      </c>
      <c r="AG49" s="15" t="s">
        <v>226</v>
      </c>
      <c r="AH49" s="94" t="s">
        <v>226</v>
      </c>
    </row>
    <row r="50" spans="1:39" s="5" customFormat="1" ht="17.100000000000001" customHeight="1" x14ac:dyDescent="0.2">
      <c r="A50" s="59" t="s">
        <v>228</v>
      </c>
      <c r="B50" s="13">
        <f t="shared" ref="B50:AG50" si="7">MIN(B5:B49)</f>
        <v>8</v>
      </c>
      <c r="C50" s="13">
        <f t="shared" si="7"/>
        <v>1.9</v>
      </c>
      <c r="D50" s="13">
        <f t="shared" si="7"/>
        <v>2.4</v>
      </c>
      <c r="E50" s="13">
        <f t="shared" si="7"/>
        <v>5.7</v>
      </c>
      <c r="F50" s="13">
        <f t="shared" si="7"/>
        <v>13.3</v>
      </c>
      <c r="G50" s="13">
        <f t="shared" si="7"/>
        <v>14</v>
      </c>
      <c r="H50" s="13">
        <f t="shared" si="7"/>
        <v>13.9</v>
      </c>
      <c r="I50" s="13">
        <f t="shared" si="7"/>
        <v>8.5</v>
      </c>
      <c r="J50" s="13">
        <f t="shared" si="7"/>
        <v>6.9</v>
      </c>
      <c r="K50" s="13">
        <f t="shared" si="7"/>
        <v>6.1</v>
      </c>
      <c r="L50" s="13">
        <f t="shared" si="7"/>
        <v>12.5</v>
      </c>
      <c r="M50" s="13">
        <f t="shared" si="7"/>
        <v>12.4</v>
      </c>
      <c r="N50" s="13">
        <f t="shared" si="7"/>
        <v>13.4</v>
      </c>
      <c r="O50" s="13">
        <f t="shared" si="7"/>
        <v>14</v>
      </c>
      <c r="P50" s="13">
        <f t="shared" si="7"/>
        <v>9.1</v>
      </c>
      <c r="Q50" s="13">
        <f t="shared" si="7"/>
        <v>15</v>
      </c>
      <c r="R50" s="13">
        <f t="shared" si="7"/>
        <v>12.5</v>
      </c>
      <c r="S50" s="13">
        <f t="shared" si="7"/>
        <v>10.8</v>
      </c>
      <c r="T50" s="13">
        <f t="shared" si="7"/>
        <v>12</v>
      </c>
      <c r="U50" s="13">
        <f t="shared" si="7"/>
        <v>9.8000000000000007</v>
      </c>
      <c r="V50" s="13">
        <f t="shared" si="7"/>
        <v>9.9</v>
      </c>
      <c r="W50" s="13">
        <f t="shared" si="7"/>
        <v>10.1</v>
      </c>
      <c r="X50" s="13">
        <f t="shared" si="7"/>
        <v>8.8000000000000007</v>
      </c>
      <c r="Y50" s="13">
        <f t="shared" si="7"/>
        <v>10.5</v>
      </c>
      <c r="Z50" s="13">
        <f t="shared" si="7"/>
        <v>7.4</v>
      </c>
      <c r="AA50" s="13">
        <f t="shared" si="7"/>
        <v>6.3</v>
      </c>
      <c r="AB50" s="13">
        <f t="shared" si="7"/>
        <v>11.4</v>
      </c>
      <c r="AC50" s="13">
        <f t="shared" si="7"/>
        <v>11.4</v>
      </c>
      <c r="AD50" s="13">
        <f t="shared" si="7"/>
        <v>7.4</v>
      </c>
      <c r="AE50" s="13">
        <f t="shared" si="7"/>
        <v>4.8</v>
      </c>
      <c r="AF50" s="13">
        <f t="shared" si="7"/>
        <v>14.3</v>
      </c>
      <c r="AG50" s="15">
        <f t="shared" si="7"/>
        <v>1.9</v>
      </c>
      <c r="AH50" s="94">
        <f>AVERAGE(AH5:AH49)</f>
        <v>14.307178727647937</v>
      </c>
      <c r="AL50" s="5" t="s">
        <v>47</v>
      </c>
    </row>
    <row r="51" spans="1:39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55"/>
      <c r="AF51" s="61" t="s">
        <v>47</v>
      </c>
      <c r="AG51" s="52"/>
      <c r="AH51" s="54"/>
    </row>
    <row r="52" spans="1:39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9" t="s">
        <v>97</v>
      </c>
      <c r="U52" s="159"/>
      <c r="V52" s="159"/>
      <c r="W52" s="159"/>
      <c r="X52" s="159"/>
      <c r="Y52" s="90"/>
      <c r="Z52" s="90"/>
      <c r="AA52" s="90"/>
      <c r="AB52" s="90"/>
      <c r="AC52" s="90"/>
      <c r="AD52" s="90"/>
      <c r="AE52" s="117"/>
      <c r="AF52" s="90"/>
      <c r="AG52" s="52"/>
      <c r="AH52" s="51"/>
      <c r="AL52" t="s">
        <v>47</v>
      </c>
      <c r="AM52" t="s">
        <v>47</v>
      </c>
    </row>
    <row r="53" spans="1:39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60" t="s">
        <v>98</v>
      </c>
      <c r="U53" s="160"/>
      <c r="V53" s="160"/>
      <c r="W53" s="160"/>
      <c r="X53" s="160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9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9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117"/>
      <c r="AF55" s="55"/>
      <c r="AG55" s="52"/>
      <c r="AH55" s="54"/>
      <c r="AK55" t="s">
        <v>47</v>
      </c>
      <c r="AL55" t="s">
        <v>47</v>
      </c>
    </row>
    <row r="56" spans="1:39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117"/>
      <c r="AF56" s="56"/>
      <c r="AG56" s="52"/>
      <c r="AH56" s="54"/>
      <c r="AL56" t="s">
        <v>47</v>
      </c>
    </row>
    <row r="57" spans="1:39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  <c r="AL57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</row>
    <row r="62" spans="1:39" x14ac:dyDescent="0.2">
      <c r="AI62" s="12" t="s">
        <v>47</v>
      </c>
      <c r="AJ62" t="s">
        <v>47</v>
      </c>
    </row>
    <row r="65" spans="9:39" x14ac:dyDescent="0.2">
      <c r="I65" s="2" t="s">
        <v>47</v>
      </c>
      <c r="Y65" s="2" t="s">
        <v>47</v>
      </c>
      <c r="AB65" s="2" t="s">
        <v>47</v>
      </c>
      <c r="AI65" t="s">
        <v>47</v>
      </c>
      <c r="AM65" s="12" t="s">
        <v>47</v>
      </c>
    </row>
    <row r="72" spans="9:39" x14ac:dyDescent="0.2">
      <c r="AI72" s="12" t="s">
        <v>47</v>
      </c>
    </row>
  </sheetData>
  <sheetProtection password="C6EC" sheet="1" objects="1" scenarios="1"/>
  <mergeCells count="36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opLeftCell="A4" zoomScale="90" zoomScaleNormal="90" workbookViewId="0">
      <selection activeCell="AJ54" sqref="AJ54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6" ht="20.100000000000001" customHeight="1" x14ac:dyDescent="0.2">
      <c r="A1" s="152" t="s">
        <v>25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4"/>
    </row>
    <row r="2" spans="1:36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73"/>
    </row>
    <row r="3" spans="1:36" s="5" customFormat="1" ht="20.100000000000001" customHeight="1" x14ac:dyDescent="0.2">
      <c r="A3" s="155"/>
      <c r="B3" s="156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56">
        <f t="shared" si="0"/>
        <v>29</v>
      </c>
      <c r="AE3" s="156">
        <v>30</v>
      </c>
      <c r="AF3" s="161">
        <v>31</v>
      </c>
      <c r="AG3" s="174" t="s">
        <v>36</v>
      </c>
    </row>
    <row r="4" spans="1:36" s="5" customFormat="1" ht="20.100000000000001" customHeight="1" x14ac:dyDescent="0.2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62"/>
      <c r="AG4" s="175"/>
    </row>
    <row r="5" spans="1:36" s="5" customFormat="1" x14ac:dyDescent="0.2">
      <c r="A5" s="58" t="s">
        <v>40</v>
      </c>
      <c r="B5" s="129">
        <f>[1]Julho!$E$5</f>
        <v>58.625</v>
      </c>
      <c r="C5" s="129">
        <f>[1]Julho!$E$6</f>
        <v>72.166666666666671</v>
      </c>
      <c r="D5" s="129">
        <f>[1]Julho!$E$7</f>
        <v>67.875</v>
      </c>
      <c r="E5" s="129">
        <f>[1]Julho!$E$8</f>
        <v>68.875</v>
      </c>
      <c r="F5" s="129">
        <f>[1]Julho!$E$9</f>
        <v>65.25</v>
      </c>
      <c r="G5" s="129">
        <f>[1]Julho!$E$10</f>
        <v>70.5</v>
      </c>
      <c r="H5" s="129">
        <f>[1]Julho!$E$11</f>
        <v>66.291666666666671</v>
      </c>
      <c r="I5" s="129">
        <f>[1]Julho!$E$12</f>
        <v>75.625</v>
      </c>
      <c r="J5" s="129">
        <f>[1]Julho!$E$13</f>
        <v>84.541666666666671</v>
      </c>
      <c r="K5" s="129">
        <f>[1]Julho!$E$14</f>
        <v>75.625</v>
      </c>
      <c r="L5" s="129">
        <f>[1]Julho!$E$15</f>
        <v>65.416666666666671</v>
      </c>
      <c r="M5" s="129">
        <f>[1]Julho!$E$16</f>
        <v>67.25</v>
      </c>
      <c r="N5" s="129">
        <f>[1]Julho!$E$17</f>
        <v>66.583333333333329</v>
      </c>
      <c r="O5" s="129">
        <f>[1]Julho!$E$18</f>
        <v>73.958333333333329</v>
      </c>
      <c r="P5" s="129">
        <f>[1]Julho!$E$19</f>
        <v>73.541666666666671</v>
      </c>
      <c r="Q5" s="129">
        <f>[1]Julho!$E$20</f>
        <v>66.166666666666671</v>
      </c>
      <c r="R5" s="129">
        <f>[1]Julho!$E$21</f>
        <v>63.5</v>
      </c>
      <c r="S5" s="129">
        <f>[1]Julho!$E$22</f>
        <v>58.083333333333336</v>
      </c>
      <c r="T5" s="129">
        <f>[1]Julho!$E$23</f>
        <v>41.833333333333336</v>
      </c>
      <c r="U5" s="129">
        <f>[1]Julho!$E$24</f>
        <v>53.375</v>
      </c>
      <c r="V5" s="129">
        <f>[1]Julho!$E$25</f>
        <v>59.416666666666664</v>
      </c>
      <c r="W5" s="129">
        <f>[1]Julho!$E$26</f>
        <v>60.333333333333336</v>
      </c>
      <c r="X5" s="129">
        <f>[1]Julho!$E$27</f>
        <v>60.125</v>
      </c>
      <c r="Y5" s="129">
        <f>[1]Julho!$E$28</f>
        <v>55.041666666666664</v>
      </c>
      <c r="Z5" s="129">
        <f>[1]Julho!$E$29</f>
        <v>68.708333333333329</v>
      </c>
      <c r="AA5" s="129">
        <f>[1]Julho!$E$30</f>
        <v>64.25</v>
      </c>
      <c r="AB5" s="129">
        <f>[1]Julho!$E$31</f>
        <v>60.625</v>
      </c>
      <c r="AC5" s="129">
        <f>[1]Julho!$E$32</f>
        <v>55.875</v>
      </c>
      <c r="AD5" s="129">
        <f>[1]Julho!$E$33</f>
        <v>68.25</v>
      </c>
      <c r="AE5" s="129">
        <f>[1]Julho!$E$34</f>
        <v>72.125</v>
      </c>
      <c r="AF5" s="129">
        <f>[1]Julho!$E$35</f>
        <v>63.791666666666664</v>
      </c>
      <c r="AG5" s="93">
        <f>AVERAGE(B5:AF5)</f>
        <v>65.278225806451616</v>
      </c>
    </row>
    <row r="6" spans="1:36" x14ac:dyDescent="0.2">
      <c r="A6" s="58" t="s">
        <v>0</v>
      </c>
      <c r="B6" s="11">
        <f>[2]Julho!$E$5</f>
        <v>67.125</v>
      </c>
      <c r="C6" s="11">
        <f>[2]Julho!$E$6</f>
        <v>77.666666666666671</v>
      </c>
      <c r="D6" s="11">
        <f>[2]Julho!$E$7</f>
        <v>75.291666666666671</v>
      </c>
      <c r="E6" s="11">
        <f>[2]Julho!$E$8</f>
        <v>69.208333333333329</v>
      </c>
      <c r="F6" s="11">
        <f>[2]Julho!$E$9</f>
        <v>69.416666666666671</v>
      </c>
      <c r="G6" s="11">
        <f>[2]Julho!$E$10</f>
        <v>81.291666666666671</v>
      </c>
      <c r="H6" s="11">
        <f>[2]Julho!$E$11</f>
        <v>86.875</v>
      </c>
      <c r="I6" s="11">
        <f>[2]Julho!$E$12</f>
        <v>89.708333333333329</v>
      </c>
      <c r="J6" s="11">
        <f>[2]Julho!$E$13</f>
        <v>75.583333333333329</v>
      </c>
      <c r="K6" s="11">
        <f>[2]Julho!$E$14</f>
        <v>79</v>
      </c>
      <c r="L6" s="11">
        <f>[2]Julho!$E$15</f>
        <v>75.25</v>
      </c>
      <c r="M6" s="11">
        <f>[2]Julho!$E$16</f>
        <v>58.916666666666664</v>
      </c>
      <c r="N6" s="11">
        <f>[2]Julho!$E$17</f>
        <v>75.166666666666671</v>
      </c>
      <c r="O6" s="11">
        <f>[2]Julho!$E$18</f>
        <v>75.375</v>
      </c>
      <c r="P6" s="11">
        <f>[2]Julho!$E$19</f>
        <v>64</v>
      </c>
      <c r="Q6" s="11">
        <f>[2]Julho!$E$20</f>
        <v>74.208333333333329</v>
      </c>
      <c r="R6" s="11">
        <f>[2]Julho!$E$21</f>
        <v>71.125</v>
      </c>
      <c r="S6" s="11">
        <f>[2]Julho!$E$22</f>
        <v>61.208333333333336</v>
      </c>
      <c r="T6" s="11">
        <f>[2]Julho!$E$23</f>
        <v>57.875</v>
      </c>
      <c r="U6" s="11">
        <f>[2]Julho!$E$24</f>
        <v>62.25</v>
      </c>
      <c r="V6" s="11">
        <f>[2]Julho!$E$25</f>
        <v>63.125</v>
      </c>
      <c r="W6" s="11">
        <f>[2]Julho!$E$26</f>
        <v>61.75</v>
      </c>
      <c r="X6" s="11">
        <f>[2]Julho!$E$27</f>
        <v>61.583333333333336</v>
      </c>
      <c r="Y6" s="11">
        <f>[2]Julho!$E$28</f>
        <v>59</v>
      </c>
      <c r="Z6" s="11">
        <f>[2]Julho!$E$29</f>
        <v>77.875</v>
      </c>
      <c r="AA6" s="11">
        <f>[2]Julho!$E$30</f>
        <v>74.291666666666671</v>
      </c>
      <c r="AB6" s="11">
        <f>[2]Julho!$E$31</f>
        <v>68.708333333333329</v>
      </c>
      <c r="AC6" s="11">
        <f>[2]Julho!$E$32</f>
        <v>67.25</v>
      </c>
      <c r="AD6" s="11">
        <f>[2]Julho!$E$33</f>
        <v>64</v>
      </c>
      <c r="AE6" s="11">
        <f>[2]Julho!$E$34</f>
        <v>70.375</v>
      </c>
      <c r="AF6" s="11">
        <f>[2]Julho!$E$35</f>
        <v>71.458333333333329</v>
      </c>
      <c r="AG6" s="93">
        <f>AVERAGE(B6:AF6)</f>
        <v>70.51478494623656</v>
      </c>
    </row>
    <row r="7" spans="1:36" x14ac:dyDescent="0.2">
      <c r="A7" s="58" t="s">
        <v>104</v>
      </c>
      <c r="B7" s="11">
        <f>[3]Julho!$E$5</f>
        <v>65.625</v>
      </c>
      <c r="C7" s="11">
        <f>[3]Julho!$E$6</f>
        <v>71.75</v>
      </c>
      <c r="D7" s="11">
        <f>[3]Julho!$E$7</f>
        <v>68.333333333333329</v>
      </c>
      <c r="E7" s="11">
        <f>[3]Julho!$E$8</f>
        <v>60.083333333333336</v>
      </c>
      <c r="F7" s="11">
        <f>[3]Julho!$E$9</f>
        <v>64.416666666666671</v>
      </c>
      <c r="G7" s="11">
        <f>[3]Julho!$E$10</f>
        <v>64.291666666666671</v>
      </c>
      <c r="H7" s="11">
        <f>[3]Julho!$E$11</f>
        <v>64.083333333333329</v>
      </c>
      <c r="I7" s="11">
        <f>[3]Julho!$E$12</f>
        <v>80.625</v>
      </c>
      <c r="J7" s="11">
        <f>[3]Julho!$E$13</f>
        <v>74.625</v>
      </c>
      <c r="K7" s="11">
        <f>[3]Julho!$E$14</f>
        <v>68.875</v>
      </c>
      <c r="L7" s="11">
        <f>[3]Julho!$E$15</f>
        <v>66.291666666666671</v>
      </c>
      <c r="M7" s="11">
        <f>[3]Julho!$E$16</f>
        <v>58.708333333333336</v>
      </c>
      <c r="N7" s="11">
        <f>[3]Julho!$E$17</f>
        <v>65.5</v>
      </c>
      <c r="O7" s="11">
        <f>[3]Julho!$E$18</f>
        <v>72.291666666666671</v>
      </c>
      <c r="P7" s="11">
        <f>[3]Julho!$E$19</f>
        <v>68.208333333333329</v>
      </c>
      <c r="Q7" s="11">
        <f>[3]Julho!$E$20</f>
        <v>67.916666666666671</v>
      </c>
      <c r="R7" s="11">
        <f>[3]Julho!$E$21</f>
        <v>60.458333333333336</v>
      </c>
      <c r="S7" s="11">
        <f>[3]Julho!$E$22</f>
        <v>51.791666666666664</v>
      </c>
      <c r="T7" s="11">
        <f>[3]Julho!$E$23</f>
        <v>47.958333333333336</v>
      </c>
      <c r="U7" s="11">
        <f>[3]Julho!$E$24</f>
        <v>52.5</v>
      </c>
      <c r="V7" s="11">
        <f>[3]Julho!$E$25</f>
        <v>52.25</v>
      </c>
      <c r="W7" s="11">
        <f>[3]Julho!$E$26</f>
        <v>51.291666666666664</v>
      </c>
      <c r="X7" s="11">
        <f>[3]Julho!$E$27</f>
        <v>49.5</v>
      </c>
      <c r="Y7" s="11">
        <f>[3]Julho!$E$28</f>
        <v>47.583333333333336</v>
      </c>
      <c r="Z7" s="11">
        <f>[3]Julho!$E$29</f>
        <v>67.125</v>
      </c>
      <c r="AA7" s="11">
        <f>[3]Julho!$E$30</f>
        <v>67.166666666666671</v>
      </c>
      <c r="AB7" s="11">
        <f>[3]Julho!$E$31</f>
        <v>60.416666666666664</v>
      </c>
      <c r="AC7" s="11">
        <f>[3]Julho!$E$32</f>
        <v>56.875</v>
      </c>
      <c r="AD7" s="11">
        <f>[3]Julho!$E$33</f>
        <v>79.541666666666671</v>
      </c>
      <c r="AE7" s="11">
        <f>[3]Julho!$E$34</f>
        <v>72.875</v>
      </c>
      <c r="AF7" s="11">
        <f>[3]Julho!$E$35</f>
        <v>65.041666666666671</v>
      </c>
      <c r="AG7" s="97">
        <f>AVERAGE(B7:AF7)</f>
        <v>63.354838709677423</v>
      </c>
    </row>
    <row r="8" spans="1:36" x14ac:dyDescent="0.2">
      <c r="A8" s="58" t="s">
        <v>1</v>
      </c>
      <c r="B8" s="11" t="str">
        <f>[4]Julho!$E$5</f>
        <v>*</v>
      </c>
      <c r="C8" s="11" t="str">
        <f>[4]Julho!$E$6</f>
        <v>*</v>
      </c>
      <c r="D8" s="11">
        <f>[4]Julho!$E$7</f>
        <v>53.333333333333336</v>
      </c>
      <c r="E8" s="11">
        <f>[4]Julho!$E$8</f>
        <v>68.166666666666671</v>
      </c>
      <c r="F8" s="11">
        <f>[4]Julho!$E$9</f>
        <v>70.083333333333329</v>
      </c>
      <c r="G8" s="11">
        <f>[4]Julho!$E$10</f>
        <v>71.409090909090907</v>
      </c>
      <c r="H8" s="11" t="str">
        <f>[4]Julho!$E$11</f>
        <v>*</v>
      </c>
      <c r="I8" s="11" t="str">
        <f>[4]Julho!$E$12</f>
        <v>*</v>
      </c>
      <c r="J8" s="11" t="str">
        <f>[4]Julho!$E$13</f>
        <v>*</v>
      </c>
      <c r="K8" s="11" t="str">
        <f>[4]Julho!$E$14</f>
        <v>*</v>
      </c>
      <c r="L8" s="11" t="str">
        <f>[4]Julho!$E$15</f>
        <v>*</v>
      </c>
      <c r="M8" s="11" t="str">
        <f>[4]Julho!$E$16</f>
        <v>*</v>
      </c>
      <c r="N8" s="11" t="str">
        <f>[4]Julho!$E$17</f>
        <v>*</v>
      </c>
      <c r="O8" s="11" t="str">
        <f>[4]Julho!$E$18</f>
        <v>*</v>
      </c>
      <c r="P8" s="11">
        <f>[4]Julho!$E$19</f>
        <v>53.333333333333336</v>
      </c>
      <c r="Q8" s="11">
        <f>[4]Julho!$E$20</f>
        <v>62.833333333333336</v>
      </c>
      <c r="R8" s="11">
        <f>[4]Julho!$E$21</f>
        <v>66.208333333333329</v>
      </c>
      <c r="S8" s="11">
        <f>[4]Julho!$E$22</f>
        <v>58.458333333333336</v>
      </c>
      <c r="T8" s="11">
        <f>[4]Julho!$E$23</f>
        <v>54.739130434782609</v>
      </c>
      <c r="U8" s="11" t="str">
        <f>[4]Julho!$E$24</f>
        <v>*</v>
      </c>
      <c r="V8" s="11" t="str">
        <f>[4]Julho!$E$25</f>
        <v>*</v>
      </c>
      <c r="W8" s="11" t="str">
        <f>[4]Julho!$E$26</f>
        <v>*</v>
      </c>
      <c r="X8" s="11" t="str">
        <f>[4]Julho!$E$27</f>
        <v>*</v>
      </c>
      <c r="Y8" s="11" t="str">
        <f>[4]Julho!$E$28</f>
        <v>*</v>
      </c>
      <c r="Z8" s="11" t="str">
        <f>[4]Julho!$E$29</f>
        <v>*</v>
      </c>
      <c r="AA8" s="11" t="str">
        <f>[4]Julho!$E$30</f>
        <v>*</v>
      </c>
      <c r="AB8" s="11" t="str">
        <f>[4]Julho!$E$31</f>
        <v>*</v>
      </c>
      <c r="AC8" s="11" t="str">
        <f>[4]Julho!$E$32</f>
        <v>*</v>
      </c>
      <c r="AD8" s="11" t="str">
        <f>[4]Julho!$E$33</f>
        <v>*</v>
      </c>
      <c r="AE8" s="11" t="str">
        <f>[4]Julho!$E$34</f>
        <v>*</v>
      </c>
      <c r="AF8" s="11" t="str">
        <f>[4]Julho!$E$35</f>
        <v>*</v>
      </c>
      <c r="AG8" s="93">
        <f>AVERAGE(B8:AF8)</f>
        <v>62.062765334504462</v>
      </c>
    </row>
    <row r="9" spans="1:36" x14ac:dyDescent="0.2">
      <c r="A9" s="58" t="s">
        <v>167</v>
      </c>
      <c r="B9" s="11">
        <f>[5]Julho!$E$5</f>
        <v>71.041666666666671</v>
      </c>
      <c r="C9" s="11">
        <f>[5]Julho!$E$6</f>
        <v>78.666666666666671</v>
      </c>
      <c r="D9" s="11">
        <f>[5]Julho!$E$7</f>
        <v>73.833333333333329</v>
      </c>
      <c r="E9" s="11">
        <f>[5]Julho!$E$8</f>
        <v>59.916666666666664</v>
      </c>
      <c r="F9" s="11">
        <f>[5]Julho!$E$9</f>
        <v>61.958333333333336</v>
      </c>
      <c r="G9" s="11">
        <f>[5]Julho!$E$10</f>
        <v>74.416666666666671</v>
      </c>
      <c r="H9" s="11">
        <f>[5]Julho!$E$11</f>
        <v>85.375</v>
      </c>
      <c r="I9" s="11">
        <f>[5]Julho!$E$12</f>
        <v>98.208333333333329</v>
      </c>
      <c r="J9" s="11">
        <f>[5]Julho!$E$13</f>
        <v>80.791666666666671</v>
      </c>
      <c r="K9" s="11">
        <f>[5]Julho!$E$14</f>
        <v>73.916666666666671</v>
      </c>
      <c r="L9" s="11">
        <f>[5]Julho!$E$15</f>
        <v>71.958333333333329</v>
      </c>
      <c r="M9" s="11">
        <f>[5]Julho!$E$16</f>
        <v>56.958333333333336</v>
      </c>
      <c r="N9" s="11">
        <f>[5]Julho!$E$17</f>
        <v>65.208333333333329</v>
      </c>
      <c r="O9" s="11">
        <f>[5]Julho!$E$18</f>
        <v>80.583333333333329</v>
      </c>
      <c r="P9" s="11">
        <f>[5]Julho!$E$19</f>
        <v>62.666666666666664</v>
      </c>
      <c r="Q9" s="11">
        <f>[5]Julho!$E$20</f>
        <v>74.875</v>
      </c>
      <c r="R9" s="11">
        <f>[5]Julho!$E$21</f>
        <v>60.875</v>
      </c>
      <c r="S9" s="11">
        <f>[5]Julho!$E$22</f>
        <v>53.041666666666664</v>
      </c>
      <c r="T9" s="11">
        <f>[5]Julho!$E$23</f>
        <v>49.583333333333336</v>
      </c>
      <c r="U9" s="11">
        <f>[5]Julho!$E$24</f>
        <v>55.625</v>
      </c>
      <c r="V9" s="11">
        <f>[5]Julho!$E$25</f>
        <v>52.416666666666664</v>
      </c>
      <c r="W9" s="11">
        <f>[5]Julho!$E$26</f>
        <v>48.125</v>
      </c>
      <c r="X9" s="11">
        <f>[5]Julho!$E$27</f>
        <v>46.916666666666664</v>
      </c>
      <c r="Y9" s="11">
        <f>[5]Julho!$E$28</f>
        <v>48.666666666666664</v>
      </c>
      <c r="Z9" s="11">
        <f>[5]Julho!$E$29</f>
        <v>86.833333333333329</v>
      </c>
      <c r="AA9" s="11">
        <f>[5]Julho!$E$30</f>
        <v>75.125</v>
      </c>
      <c r="AB9" s="11">
        <f>[5]Julho!$E$31</f>
        <v>63.166666666666664</v>
      </c>
      <c r="AC9" s="11">
        <f>[5]Julho!$E$32</f>
        <v>56.041666666666664</v>
      </c>
      <c r="AD9" s="11">
        <f>[5]Julho!$E$33</f>
        <v>70.916666666666671</v>
      </c>
      <c r="AE9" s="11">
        <f>[5]Julho!$E$34</f>
        <v>65.333333333333329</v>
      </c>
      <c r="AF9" s="11">
        <f>[5]Julho!$E$35</f>
        <v>73.958333333333329</v>
      </c>
      <c r="AG9" s="93">
        <f>AVERAGE(B9:AF9)</f>
        <v>67.000000000000014</v>
      </c>
    </row>
    <row r="10" spans="1:36" x14ac:dyDescent="0.2">
      <c r="A10" s="58" t="s">
        <v>111</v>
      </c>
      <c r="B10" s="11" t="str">
        <f>[6]Julho!$E$5</f>
        <v>*</v>
      </c>
      <c r="C10" s="11" t="str">
        <f>[6]Julho!$E$6</f>
        <v>*</v>
      </c>
      <c r="D10" s="11" t="str">
        <f>[6]Julho!$E$7</f>
        <v>*</v>
      </c>
      <c r="E10" s="11" t="str">
        <f>[6]Julho!$E$8</f>
        <v>*</v>
      </c>
      <c r="F10" s="11" t="str">
        <f>[6]Julho!$E$9</f>
        <v>*</v>
      </c>
      <c r="G10" s="11" t="str">
        <f>[6]Julho!$E$10</f>
        <v>*</v>
      </c>
      <c r="H10" s="11" t="str">
        <f>[6]Julho!$E$11</f>
        <v>*</v>
      </c>
      <c r="I10" s="11" t="str">
        <f>[6]Julho!$E$12</f>
        <v>*</v>
      </c>
      <c r="J10" s="11" t="str">
        <f>[6]Julho!$E$13</f>
        <v>*</v>
      </c>
      <c r="K10" s="11" t="str">
        <f>[6]Julho!$E$14</f>
        <v>*</v>
      </c>
      <c r="L10" s="11" t="str">
        <f>[6]Julho!$E$15</f>
        <v>*</v>
      </c>
      <c r="M10" s="11" t="str">
        <f>[6]Julho!$E$16</f>
        <v>*</v>
      </c>
      <c r="N10" s="11" t="str">
        <f>[6]Julho!$E$17</f>
        <v>*</v>
      </c>
      <c r="O10" s="11" t="str">
        <f>[6]Julho!$E$18</f>
        <v>*</v>
      </c>
      <c r="P10" s="11" t="str">
        <f>[6]Julho!$E$19</f>
        <v>*</v>
      </c>
      <c r="Q10" s="11" t="str">
        <f>[6]Julho!$E$20</f>
        <v>*</v>
      </c>
      <c r="R10" s="11" t="str">
        <f>[6]Julho!$E$21</f>
        <v>*</v>
      </c>
      <c r="S10" s="11" t="str">
        <f>[6]Julho!$E$22</f>
        <v>*</v>
      </c>
      <c r="T10" s="11" t="str">
        <f>[6]Julho!$E$23</f>
        <v>*</v>
      </c>
      <c r="U10" s="11" t="str">
        <f>[6]Julho!$E$24</f>
        <v>*</v>
      </c>
      <c r="V10" s="11" t="str">
        <f>[6]Julho!$E$25</f>
        <v>*</v>
      </c>
      <c r="W10" s="11" t="str">
        <f>[6]Julho!$E$26</f>
        <v>*</v>
      </c>
      <c r="X10" s="11" t="str">
        <f>[6]Julho!$E$27</f>
        <v>*</v>
      </c>
      <c r="Y10" s="11" t="str">
        <f>[6]Julho!$E$28</f>
        <v>*</v>
      </c>
      <c r="Z10" s="11" t="str">
        <f>[6]Julho!$E$29</f>
        <v>*</v>
      </c>
      <c r="AA10" s="11" t="str">
        <f>[6]Julho!$E$30</f>
        <v>*</v>
      </c>
      <c r="AB10" s="11" t="str">
        <f>[6]Julho!$E$31</f>
        <v>*</v>
      </c>
      <c r="AC10" s="11" t="str">
        <f>[6]Julho!$E$32</f>
        <v>*</v>
      </c>
      <c r="AD10" s="11" t="str">
        <f>[6]Julho!$E$33</f>
        <v>*</v>
      </c>
      <c r="AE10" s="11" t="str">
        <f>[6]Julho!$E$34</f>
        <v>*</v>
      </c>
      <c r="AF10" s="11" t="str">
        <f>[6]Julho!$E$35</f>
        <v>*</v>
      </c>
      <c r="AG10" s="93" t="s">
        <v>226</v>
      </c>
    </row>
    <row r="11" spans="1:36" x14ac:dyDescent="0.2">
      <c r="A11" s="58" t="s">
        <v>64</v>
      </c>
      <c r="B11" s="11">
        <f>[7]Julho!$E$5</f>
        <v>63.826086956521742</v>
      </c>
      <c r="C11" s="11">
        <f>[7]Julho!$E$6</f>
        <v>70.875</v>
      </c>
      <c r="D11" s="11">
        <f>[7]Julho!$E$7</f>
        <v>66.727272727272734</v>
      </c>
      <c r="E11" s="11" t="str">
        <f>[7]Julho!$E$8</f>
        <v>*</v>
      </c>
      <c r="F11" s="11" t="str">
        <f>[7]Julho!$E$9</f>
        <v>*</v>
      </c>
      <c r="G11" s="11" t="str">
        <f>[7]Julho!$E$10</f>
        <v>*</v>
      </c>
      <c r="H11" s="11" t="str">
        <f>[7]Julho!$E$11</f>
        <v>*</v>
      </c>
      <c r="I11" s="11" t="str">
        <f>[7]Julho!$E$12</f>
        <v>*</v>
      </c>
      <c r="J11" s="11" t="str">
        <f>[7]Julho!$E$13</f>
        <v>*</v>
      </c>
      <c r="K11" s="11" t="str">
        <f>[7]Julho!$E$14</f>
        <v>*</v>
      </c>
      <c r="L11" s="11" t="str">
        <f>[7]Julho!$E$15</f>
        <v>*</v>
      </c>
      <c r="M11" s="11" t="str">
        <f>[7]Julho!$E$16</f>
        <v>*</v>
      </c>
      <c r="N11" s="11" t="str">
        <f>[7]Julho!$E$17</f>
        <v>*</v>
      </c>
      <c r="O11" s="11" t="str">
        <f>[7]Julho!$E$18</f>
        <v>*</v>
      </c>
      <c r="P11" s="11" t="str">
        <f>[7]Julho!$E$19</f>
        <v>*</v>
      </c>
      <c r="Q11" s="11" t="str">
        <f>[7]Julho!$E$20</f>
        <v>*</v>
      </c>
      <c r="R11" s="11" t="str">
        <f>[7]Julho!$E$21</f>
        <v>*</v>
      </c>
      <c r="S11" s="11" t="str">
        <f>[7]Julho!$E$22</f>
        <v>*</v>
      </c>
      <c r="T11" s="11" t="str">
        <f>[7]Julho!$E$23</f>
        <v>*</v>
      </c>
      <c r="U11" s="11" t="str">
        <f>[7]Julho!$E$24</f>
        <v>*</v>
      </c>
      <c r="V11" s="11" t="str">
        <f>[7]Julho!$E$25</f>
        <v>*</v>
      </c>
      <c r="W11" s="11" t="str">
        <f>[7]Julho!$E$26</f>
        <v>*</v>
      </c>
      <c r="X11" s="11" t="str">
        <f>[7]Julho!$E$27</f>
        <v>*</v>
      </c>
      <c r="Y11" s="11" t="str">
        <f>[7]Julho!$E$28</f>
        <v>*</v>
      </c>
      <c r="Z11" s="11" t="str">
        <f>[7]Julho!$E$29</f>
        <v>*</v>
      </c>
      <c r="AA11" s="11" t="str">
        <f>[7]Julho!$E$30</f>
        <v>*</v>
      </c>
      <c r="AB11" s="11" t="str">
        <f>[7]Julho!$E$31</f>
        <v>*</v>
      </c>
      <c r="AC11" s="11" t="str">
        <f>[7]Julho!$E$32</f>
        <v>*</v>
      </c>
      <c r="AD11" s="11" t="str">
        <f>[7]Julho!$E$33</f>
        <v>*</v>
      </c>
      <c r="AE11" s="11" t="str">
        <f>[7]Julho!$E$34</f>
        <v>*</v>
      </c>
      <c r="AF11" s="11" t="str">
        <f>[7]Julho!$E$35</f>
        <v>*</v>
      </c>
      <c r="AG11" s="93">
        <f>AVERAGE(B11:AF11)</f>
        <v>67.142786561264828</v>
      </c>
    </row>
    <row r="12" spans="1:36" x14ac:dyDescent="0.2">
      <c r="A12" s="58" t="s">
        <v>41</v>
      </c>
      <c r="B12" s="11" t="str">
        <f>[8]Julho!$E$5</f>
        <v>*</v>
      </c>
      <c r="C12" s="11" t="str">
        <f>[8]Julho!$E$6</f>
        <v>*</v>
      </c>
      <c r="D12" s="11" t="str">
        <f>[8]Julho!$E$7</f>
        <v>*</v>
      </c>
      <c r="E12" s="11" t="str">
        <f>[8]Julho!$E$8</f>
        <v>*</v>
      </c>
      <c r="F12" s="11" t="str">
        <f>[8]Julho!$E$9</f>
        <v>*</v>
      </c>
      <c r="G12" s="11" t="str">
        <f>[8]Julho!$E$10</f>
        <v>*</v>
      </c>
      <c r="H12" s="11" t="str">
        <f>[8]Julho!$E$11</f>
        <v>*</v>
      </c>
      <c r="I12" s="11" t="str">
        <f>[8]Julho!$E$12</f>
        <v>*</v>
      </c>
      <c r="J12" s="11" t="str">
        <f>[8]Julho!$E$13</f>
        <v>*</v>
      </c>
      <c r="K12" s="11" t="str">
        <f>[8]Julho!$E$14</f>
        <v>*</v>
      </c>
      <c r="L12" s="11" t="str">
        <f>[8]Julho!$E$15</f>
        <v>*</v>
      </c>
      <c r="M12" s="11" t="str">
        <f>[8]Julho!$E$16</f>
        <v>*</v>
      </c>
      <c r="N12" s="11" t="str">
        <f>[8]Julho!$E$17</f>
        <v>*</v>
      </c>
      <c r="O12" s="11" t="str">
        <f>[8]Julho!$E$18</f>
        <v>*</v>
      </c>
      <c r="P12" s="11" t="str">
        <f>[8]Julho!$E$19</f>
        <v>*</v>
      </c>
      <c r="Q12" s="11" t="str">
        <f>[8]Julho!$E$20</f>
        <v>*</v>
      </c>
      <c r="R12" s="11" t="str">
        <f>[8]Julho!$E$21</f>
        <v>*</v>
      </c>
      <c r="S12" s="11" t="str">
        <f>[8]Julho!$E$22</f>
        <v>*</v>
      </c>
      <c r="T12" s="11" t="str">
        <f>[8]Julho!$E$23</f>
        <v>*</v>
      </c>
      <c r="U12" s="11" t="str">
        <f>[8]Julho!$E$24</f>
        <v>*</v>
      </c>
      <c r="V12" s="11" t="str">
        <f>[8]Julho!$E$25</f>
        <v>*</v>
      </c>
      <c r="W12" s="11" t="str">
        <f>[8]Julho!$E$26</f>
        <v>*</v>
      </c>
      <c r="X12" s="11" t="str">
        <f>[8]Julho!$E$27</f>
        <v>*</v>
      </c>
      <c r="Y12" s="11" t="str">
        <f>[8]Julho!$E$28</f>
        <v>*</v>
      </c>
      <c r="Z12" s="11" t="str">
        <f>[8]Julho!$E$29</f>
        <v>*</v>
      </c>
      <c r="AA12" s="11" t="str">
        <f>[8]Julho!$E$30</f>
        <v>*</v>
      </c>
      <c r="AB12" s="11" t="str">
        <f>[8]Julho!$E$31</f>
        <v>*</v>
      </c>
      <c r="AC12" s="11" t="str">
        <f>[8]Julho!$E$32</f>
        <v>*</v>
      </c>
      <c r="AD12" s="11" t="str">
        <f>[8]Julho!$E$33</f>
        <v>*</v>
      </c>
      <c r="AE12" s="11" t="str">
        <f>[8]Julho!$E$34</f>
        <v>*</v>
      </c>
      <c r="AF12" s="11" t="str">
        <f>[8]Julho!$E$35</f>
        <v>*</v>
      </c>
      <c r="AG12" s="93" t="s">
        <v>226</v>
      </c>
    </row>
    <row r="13" spans="1:36" x14ac:dyDescent="0.2">
      <c r="A13" s="58" t="s">
        <v>114</v>
      </c>
      <c r="B13" s="11" t="str">
        <f>[9]Julho!$E$5</f>
        <v>*</v>
      </c>
      <c r="C13" s="11" t="str">
        <f>[9]Julho!$E$6</f>
        <v>*</v>
      </c>
      <c r="D13" s="11" t="str">
        <f>[9]Julho!$E$7</f>
        <v>*</v>
      </c>
      <c r="E13" s="11" t="str">
        <f>[9]Julho!$E$8</f>
        <v>*</v>
      </c>
      <c r="F13" s="11" t="str">
        <f>[9]Julho!$E$9</f>
        <v>*</v>
      </c>
      <c r="G13" s="11" t="str">
        <f>[9]Julho!$E$10</f>
        <v>*</v>
      </c>
      <c r="H13" s="11" t="str">
        <f>[9]Julho!$E$11</f>
        <v>*</v>
      </c>
      <c r="I13" s="11" t="str">
        <f>[9]Julho!$E$12</f>
        <v>*</v>
      </c>
      <c r="J13" s="11" t="str">
        <f>[9]Julho!$E$13</f>
        <v>*</v>
      </c>
      <c r="K13" s="11" t="str">
        <f>[9]Julho!$E$14</f>
        <v>*</v>
      </c>
      <c r="L13" s="11" t="str">
        <f>[9]Julho!$E$15</f>
        <v>*</v>
      </c>
      <c r="M13" s="11" t="str">
        <f>[9]Julho!$E$16</f>
        <v>*</v>
      </c>
      <c r="N13" s="11" t="str">
        <f>[9]Julho!$E$17</f>
        <v>*</v>
      </c>
      <c r="O13" s="11" t="str">
        <f>[9]Julho!$E$18</f>
        <v>*</v>
      </c>
      <c r="P13" s="11" t="str">
        <f>[9]Julho!$E$19</f>
        <v>*</v>
      </c>
      <c r="Q13" s="11" t="str">
        <f>[9]Julho!$E$20</f>
        <v>*</v>
      </c>
      <c r="R13" s="11" t="str">
        <f>[9]Julho!$E$21</f>
        <v>*</v>
      </c>
      <c r="S13" s="11" t="str">
        <f>[9]Julho!$E$22</f>
        <v>*</v>
      </c>
      <c r="T13" s="11" t="str">
        <f>[9]Julho!$E$23</f>
        <v>*</v>
      </c>
      <c r="U13" s="11" t="str">
        <f>[9]Julho!$E$24</f>
        <v>*</v>
      </c>
      <c r="V13" s="11" t="str">
        <f>[9]Julho!$E$25</f>
        <v>*</v>
      </c>
      <c r="W13" s="11" t="str">
        <f>[9]Julho!$E$26</f>
        <v>*</v>
      </c>
      <c r="X13" s="11" t="str">
        <f>[9]Julho!$E$27</f>
        <v>*</v>
      </c>
      <c r="Y13" s="11" t="str">
        <f>[9]Julho!$E$28</f>
        <v>*</v>
      </c>
      <c r="Z13" s="11" t="str">
        <f>[9]Julho!$E$29</f>
        <v>*</v>
      </c>
      <c r="AA13" s="11" t="str">
        <f>[9]Julho!$E$30</f>
        <v>*</v>
      </c>
      <c r="AB13" s="11" t="str">
        <f>[9]Julho!$E$31</f>
        <v>*</v>
      </c>
      <c r="AC13" s="11" t="str">
        <f>[9]Julho!$E$32</f>
        <v>*</v>
      </c>
      <c r="AD13" s="11" t="str">
        <f>[9]Julho!$E$33</f>
        <v>*</v>
      </c>
      <c r="AE13" s="11" t="str">
        <f>[9]Julho!$E$34</f>
        <v>*</v>
      </c>
      <c r="AF13" s="11" t="str">
        <f>[9]Julho!$E$35</f>
        <v>*</v>
      </c>
      <c r="AG13" s="93" t="s">
        <v>226</v>
      </c>
    </row>
    <row r="14" spans="1:36" x14ac:dyDescent="0.2">
      <c r="A14" s="58" t="s">
        <v>118</v>
      </c>
      <c r="B14" s="11" t="str">
        <f>[10]Julho!$E$5</f>
        <v>*</v>
      </c>
      <c r="C14" s="11" t="str">
        <f>[10]Julho!$E$6</f>
        <v>*</v>
      </c>
      <c r="D14" s="11" t="str">
        <f>[10]Julho!$E$7</f>
        <v>*</v>
      </c>
      <c r="E14" s="11" t="str">
        <f>[10]Julho!$E$8</f>
        <v>*</v>
      </c>
      <c r="F14" s="11" t="str">
        <f>[10]Julho!$E$9</f>
        <v>*</v>
      </c>
      <c r="G14" s="11" t="str">
        <f>[10]Julho!$E$10</f>
        <v>*</v>
      </c>
      <c r="H14" s="11" t="str">
        <f>[10]Julho!$E$11</f>
        <v>*</v>
      </c>
      <c r="I14" s="11" t="str">
        <f>[10]Julho!$E$12</f>
        <v>*</v>
      </c>
      <c r="J14" s="11" t="str">
        <f>[10]Julho!$E$13</f>
        <v>*</v>
      </c>
      <c r="K14" s="11" t="str">
        <f>[10]Julho!$E$14</f>
        <v>*</v>
      </c>
      <c r="L14" s="11" t="str">
        <f>[10]Julho!$E$15</f>
        <v>*</v>
      </c>
      <c r="M14" s="11" t="str">
        <f>[10]Julho!$E$16</f>
        <v>*</v>
      </c>
      <c r="N14" s="11" t="str">
        <f>[10]Julho!$E$17</f>
        <v>*</v>
      </c>
      <c r="O14" s="11" t="str">
        <f>[10]Julho!$E$18</f>
        <v>*</v>
      </c>
      <c r="P14" s="11" t="str">
        <f>[10]Julho!$E$19</f>
        <v>*</v>
      </c>
      <c r="Q14" s="11" t="str">
        <f>[10]Julho!$E$20</f>
        <v>*</v>
      </c>
      <c r="R14" s="11" t="str">
        <f>[10]Julho!$E$21</f>
        <v>*</v>
      </c>
      <c r="S14" s="11" t="str">
        <f>[10]Julho!$E$22</f>
        <v>*</v>
      </c>
      <c r="T14" s="11" t="str">
        <f>[10]Julho!$E$23</f>
        <v>*</v>
      </c>
      <c r="U14" s="11" t="str">
        <f>[10]Julho!$E$24</f>
        <v>*</v>
      </c>
      <c r="V14" s="11" t="str">
        <f>[10]Julho!$E$25</f>
        <v>*</v>
      </c>
      <c r="W14" s="11" t="str">
        <f>[10]Julho!$E$26</f>
        <v>*</v>
      </c>
      <c r="X14" s="11" t="str">
        <f>[10]Julho!$E$27</f>
        <v>*</v>
      </c>
      <c r="Y14" s="11" t="str">
        <f>[10]Julho!$E$28</f>
        <v>*</v>
      </c>
      <c r="Z14" s="11" t="str">
        <f>[10]Julho!$E$29</f>
        <v>*</v>
      </c>
      <c r="AA14" s="11" t="str">
        <f>[10]Julho!$E$30</f>
        <v>*</v>
      </c>
      <c r="AB14" s="11" t="str">
        <f>[10]Julho!$E$31</f>
        <v>*</v>
      </c>
      <c r="AC14" s="11" t="str">
        <f>[10]Julho!$E$32</f>
        <v>*</v>
      </c>
      <c r="AD14" s="11" t="str">
        <f>[10]Julho!$E$33</f>
        <v>*</v>
      </c>
      <c r="AE14" s="11" t="str">
        <f>[10]Julho!$E$34</f>
        <v>*</v>
      </c>
      <c r="AF14" s="11" t="str">
        <f>[10]Julho!$E$35</f>
        <v>*</v>
      </c>
      <c r="AG14" s="93" t="s">
        <v>226</v>
      </c>
      <c r="AJ14" t="s">
        <v>47</v>
      </c>
    </row>
    <row r="15" spans="1:36" x14ac:dyDescent="0.2">
      <c r="A15" s="58" t="s">
        <v>121</v>
      </c>
      <c r="B15" s="11">
        <f>[11]Julho!$E$5</f>
        <v>70.875</v>
      </c>
      <c r="C15" s="11">
        <f>[11]Julho!$E$6</f>
        <v>81.625</v>
      </c>
      <c r="D15" s="11">
        <f>[11]Julho!$E$7</f>
        <v>78.333333333333329</v>
      </c>
      <c r="E15" s="11">
        <f>[11]Julho!$E$8</f>
        <v>64.875</v>
      </c>
      <c r="F15" s="11">
        <f>[11]Julho!$E$9</f>
        <v>64</v>
      </c>
      <c r="G15" s="11">
        <f>[11]Julho!$E$10</f>
        <v>75.416666666666671</v>
      </c>
      <c r="H15" s="11">
        <f>[11]Julho!$E$11</f>
        <v>73.958333333333329</v>
      </c>
      <c r="I15" s="11">
        <f>[11]Julho!$E$12</f>
        <v>93.958333333333329</v>
      </c>
      <c r="J15" s="11">
        <f>[11]Julho!$E$13</f>
        <v>82.583333333333329</v>
      </c>
      <c r="K15" s="11">
        <f>[11]Julho!$E$14</f>
        <v>76.666666666666671</v>
      </c>
      <c r="L15" s="11">
        <f>[11]Julho!$E$15</f>
        <v>72.041666666666671</v>
      </c>
      <c r="M15" s="11">
        <f>[11]Julho!$E$16</f>
        <v>61.791666666666664</v>
      </c>
      <c r="N15" s="11">
        <f>[11]Julho!$E$17</f>
        <v>66.541666666666671</v>
      </c>
      <c r="O15" s="11">
        <f>[11]Julho!$E$18</f>
        <v>80.666666666666671</v>
      </c>
      <c r="P15" s="11">
        <f>[11]Julho!$E$19</f>
        <v>85.785714285714292</v>
      </c>
      <c r="Q15" s="11">
        <f>[11]Julho!$E$20</f>
        <v>75.416666666666671</v>
      </c>
      <c r="R15" s="11">
        <f>[11]Julho!$E$21</f>
        <v>60.875</v>
      </c>
      <c r="S15" s="11">
        <f>[11]Julho!$E$22</f>
        <v>49.125</v>
      </c>
      <c r="T15" s="11">
        <f>[11]Julho!$E$23</f>
        <v>51.416666666666664</v>
      </c>
      <c r="U15" s="11">
        <f>[11]Julho!$E$24</f>
        <v>52.833333333333336</v>
      </c>
      <c r="V15" s="11">
        <f>[11]Julho!$E$25</f>
        <v>53.041666666666664</v>
      </c>
      <c r="W15" s="11">
        <f>[11]Julho!$E$26</f>
        <v>52.708333333333336</v>
      </c>
      <c r="X15" s="11">
        <f>[11]Julho!$E$27</f>
        <v>52.583333333333336</v>
      </c>
      <c r="Y15" s="11">
        <f>[11]Julho!$E$28</f>
        <v>48.5</v>
      </c>
      <c r="Z15" s="11">
        <f>[11]Julho!$E$29</f>
        <v>81.666666666666671</v>
      </c>
      <c r="AA15" s="11">
        <f>[11]Julho!$E$30</f>
        <v>88.933333333333337</v>
      </c>
      <c r="AB15" s="11" t="str">
        <f>[11]Julho!$E$31</f>
        <v>*</v>
      </c>
      <c r="AC15" s="11" t="str">
        <f>[11]Julho!$E$32</f>
        <v>*</v>
      </c>
      <c r="AD15" s="11" t="str">
        <f>[11]Julho!$E$33</f>
        <v>*</v>
      </c>
      <c r="AE15" s="11" t="str">
        <f>[11]Julho!$E$34</f>
        <v>*</v>
      </c>
      <c r="AF15" s="11" t="str">
        <f>[11]Julho!$E$35</f>
        <v>*</v>
      </c>
      <c r="AG15" s="93">
        <f>AVERAGE(B15:AF15)</f>
        <v>69.08534798534798</v>
      </c>
      <c r="AJ15" t="s">
        <v>47</v>
      </c>
    </row>
    <row r="16" spans="1:36" x14ac:dyDescent="0.2">
      <c r="A16" s="58" t="s">
        <v>168</v>
      </c>
      <c r="B16" s="11" t="str">
        <f>[12]Julho!$E$5</f>
        <v>*</v>
      </c>
      <c r="C16" s="11" t="str">
        <f>[12]Julho!$E$6</f>
        <v>*</v>
      </c>
      <c r="D16" s="11" t="str">
        <f>[12]Julho!$E$7</f>
        <v>*</v>
      </c>
      <c r="E16" s="11" t="str">
        <f>[12]Julho!$E$8</f>
        <v>*</v>
      </c>
      <c r="F16" s="11" t="str">
        <f>[12]Julho!$E$9</f>
        <v>*</v>
      </c>
      <c r="G16" s="11" t="str">
        <f>[12]Julho!$E$10</f>
        <v>*</v>
      </c>
      <c r="H16" s="11" t="str">
        <f>[12]Julho!$E$11</f>
        <v>*</v>
      </c>
      <c r="I16" s="11" t="str">
        <f>[12]Julho!$E$12</f>
        <v>*</v>
      </c>
      <c r="J16" s="11" t="str">
        <f>[12]Julho!$E$13</f>
        <v>*</v>
      </c>
      <c r="K16" s="11" t="str">
        <f>[12]Julho!$E$14</f>
        <v>*</v>
      </c>
      <c r="L16" s="11" t="str">
        <f>[12]Julho!$E$15</f>
        <v>*</v>
      </c>
      <c r="M16" s="11" t="str">
        <f>[12]Julho!$E$16</f>
        <v>*</v>
      </c>
      <c r="N16" s="11" t="str">
        <f>[12]Julho!$E$17</f>
        <v>*</v>
      </c>
      <c r="O16" s="11" t="str">
        <f>[12]Julho!$E$18</f>
        <v>*</v>
      </c>
      <c r="P16" s="11" t="str">
        <f>[12]Julho!$E$19</f>
        <v>*</v>
      </c>
      <c r="Q16" s="11" t="str">
        <f>[12]Julho!$E$20</f>
        <v>*</v>
      </c>
      <c r="R16" s="11" t="str">
        <f>[12]Julho!$E$21</f>
        <v>*</v>
      </c>
      <c r="S16" s="11" t="str">
        <f>[12]Julho!$E$22</f>
        <v>*</v>
      </c>
      <c r="T16" s="11" t="str">
        <f>[12]Julho!$E$23</f>
        <v>*</v>
      </c>
      <c r="U16" s="11" t="str">
        <f>[12]Julho!$E$24</f>
        <v>*</v>
      </c>
      <c r="V16" s="11" t="str">
        <f>[12]Julho!$E$25</f>
        <v>*</v>
      </c>
      <c r="W16" s="11" t="str">
        <f>[12]Julho!$E$26</f>
        <v>*</v>
      </c>
      <c r="X16" s="11" t="str">
        <f>[12]Julho!$E$27</f>
        <v>*</v>
      </c>
      <c r="Y16" s="11" t="str">
        <f>[12]Julho!$E$28</f>
        <v>*</v>
      </c>
      <c r="Z16" s="11" t="str">
        <f>[12]Julho!$E$29</f>
        <v>*</v>
      </c>
      <c r="AA16" s="11" t="str">
        <f>[12]Julho!$E$30</f>
        <v>*</v>
      </c>
      <c r="AB16" s="11" t="str">
        <f>[12]Julho!$E$31</f>
        <v>*</v>
      </c>
      <c r="AC16" s="11" t="str">
        <f>[12]Julho!$E$32</f>
        <v>*</v>
      </c>
      <c r="AD16" s="11" t="str">
        <f>[12]Julho!$E$33</f>
        <v>*</v>
      </c>
      <c r="AE16" s="11" t="str">
        <f>[12]Julho!$E$34</f>
        <v>*</v>
      </c>
      <c r="AF16" s="11" t="str">
        <f>[12]Julho!$E$35</f>
        <v>*</v>
      </c>
      <c r="AG16" s="93" t="s">
        <v>226</v>
      </c>
    </row>
    <row r="17" spans="1:36" x14ac:dyDescent="0.2">
      <c r="A17" s="58" t="s">
        <v>2</v>
      </c>
      <c r="B17" s="11">
        <f>[13]Julho!$E$5</f>
        <v>58.541666666666664</v>
      </c>
      <c r="C17" s="11">
        <f>[13]Julho!$E$6</f>
        <v>61.666666666666664</v>
      </c>
      <c r="D17" s="11">
        <f>[13]Julho!$E$7</f>
        <v>60.25</v>
      </c>
      <c r="E17" s="11">
        <f>[13]Julho!$E$8</f>
        <v>50.375</v>
      </c>
      <c r="F17" s="11">
        <f>[13]Julho!$E$9</f>
        <v>47.208333333333336</v>
      </c>
      <c r="G17" s="11">
        <f>[13]Julho!$E$10</f>
        <v>54.333333333333336</v>
      </c>
      <c r="H17" s="11">
        <f>[13]Julho!$E$11</f>
        <v>56.458333333333336</v>
      </c>
      <c r="I17" s="11">
        <f>[13]Julho!$E$12</f>
        <v>76.684210526315795</v>
      </c>
      <c r="J17" s="11">
        <f>[13]Julho!$E$13</f>
        <v>78.05263157894737</v>
      </c>
      <c r="K17" s="11">
        <f>[13]Julho!$E$14</f>
        <v>64.958333333333329</v>
      </c>
      <c r="L17" s="11">
        <f>[13]Julho!$E$15</f>
        <v>54.458333333333336</v>
      </c>
      <c r="M17" s="11">
        <f>[13]Julho!$E$16</f>
        <v>51.291666666666664</v>
      </c>
      <c r="N17" s="11">
        <f>[13]Julho!$E$17</f>
        <v>61.5</v>
      </c>
      <c r="O17" s="11">
        <f>[13]Julho!$E$18</f>
        <v>76.708333333333329</v>
      </c>
      <c r="P17" s="11">
        <f>[13]Julho!$E$19</f>
        <v>70.041666666666671</v>
      </c>
      <c r="Q17" s="11">
        <f>[13]Julho!$E$20</f>
        <v>57.541666666666664</v>
      </c>
      <c r="R17" s="11">
        <f>[13]Julho!$E$21</f>
        <v>45.583333333333336</v>
      </c>
      <c r="S17" s="11">
        <f>[13]Julho!$E$22</f>
        <v>35.375</v>
      </c>
      <c r="T17" s="11">
        <f>[13]Julho!$E$23</f>
        <v>36.458333333333336</v>
      </c>
      <c r="U17" s="11">
        <f>[13]Julho!$E$24</f>
        <v>38.625</v>
      </c>
      <c r="V17" s="11">
        <f>[13]Julho!$E$25</f>
        <v>42.541666666666664</v>
      </c>
      <c r="W17" s="11">
        <f>[13]Julho!$E$26</f>
        <v>43.875</v>
      </c>
      <c r="X17" s="11">
        <f>[13]Julho!$E$27</f>
        <v>39.833333333333336</v>
      </c>
      <c r="Y17" s="11">
        <f>[13]Julho!$E$28</f>
        <v>39.166666666666664</v>
      </c>
      <c r="Z17" s="11">
        <f>[13]Julho!$E$29</f>
        <v>64</v>
      </c>
      <c r="AA17" s="11">
        <f>[13]Julho!$E$30</f>
        <v>55.125</v>
      </c>
      <c r="AB17" s="11">
        <f>[13]Julho!$E$31</f>
        <v>43.375</v>
      </c>
      <c r="AC17" s="11">
        <f>[13]Julho!$E$32</f>
        <v>49.125</v>
      </c>
      <c r="AD17" s="11">
        <f>[13]Julho!$E$33</f>
        <v>67.625</v>
      </c>
      <c r="AE17" s="11">
        <f>[13]Julho!$E$34</f>
        <v>62.416666666666664</v>
      </c>
      <c r="AF17" s="11">
        <f>[13]Julho!$E$35</f>
        <v>56.75</v>
      </c>
      <c r="AG17" s="93">
        <f t="shared" ref="AG17:AG25" si="1">AVERAGE(B17:AF17)</f>
        <v>54.836941143180532</v>
      </c>
      <c r="AH17" s="12" t="s">
        <v>47</v>
      </c>
    </row>
    <row r="18" spans="1:36" x14ac:dyDescent="0.2">
      <c r="A18" s="58" t="s">
        <v>3</v>
      </c>
      <c r="B18" s="11">
        <f>[14]Julho!$E$5</f>
        <v>53.166666666666664</v>
      </c>
      <c r="C18" s="11">
        <f>[14]Julho!$E$6</f>
        <v>64.833333333333329</v>
      </c>
      <c r="D18" s="11">
        <f>[14]Julho!$E$7</f>
        <v>65</v>
      </c>
      <c r="E18" s="11">
        <f>[14]Julho!$E$8</f>
        <v>56.125</v>
      </c>
      <c r="F18" s="11">
        <f>[14]Julho!$E$9</f>
        <v>52.125</v>
      </c>
      <c r="G18" s="11">
        <f>[14]Julho!$E$10</f>
        <v>53.041666666666664</v>
      </c>
      <c r="H18" s="11">
        <f>[14]Julho!$E$11</f>
        <v>50.875</v>
      </c>
      <c r="I18" s="11">
        <f>[14]Julho!$E$12</f>
        <v>56.208333333333336</v>
      </c>
      <c r="J18" s="11">
        <f>[14]Julho!$E$13</f>
        <v>77.625</v>
      </c>
      <c r="K18" s="11">
        <f>[14]Julho!$E$14</f>
        <v>68.083333333333329</v>
      </c>
      <c r="L18" s="11">
        <f>[14]Julho!$E$15</f>
        <v>54.916666666666664</v>
      </c>
      <c r="M18" s="11">
        <f>[14]Julho!$E$16</f>
        <v>56</v>
      </c>
      <c r="N18" s="11">
        <f>[14]Julho!$E$17</f>
        <v>54.166666666666664</v>
      </c>
      <c r="O18" s="11">
        <f>[14]Julho!$E$18</f>
        <v>58.791666666666664</v>
      </c>
      <c r="P18" s="11">
        <f>[14]Julho!$E$19</f>
        <v>56.041666666666664</v>
      </c>
      <c r="Q18" s="11">
        <f>[14]Julho!$E$20</f>
        <v>51.166666666666664</v>
      </c>
      <c r="R18" s="11">
        <f>[14]Julho!$E$21</f>
        <v>46.041666666666664</v>
      </c>
      <c r="S18" s="11">
        <f>[14]Julho!$E$22</f>
        <v>48.75</v>
      </c>
      <c r="T18" s="11">
        <f>[14]Julho!$E$23</f>
        <v>44.583333333333336</v>
      </c>
      <c r="U18" s="11">
        <f>[14]Julho!$E$24</f>
        <v>48.416666666666664</v>
      </c>
      <c r="V18" s="11">
        <f>[14]Julho!$E$25</f>
        <v>51.458333333333336</v>
      </c>
      <c r="W18" s="11">
        <f>[14]Julho!$E$26</f>
        <v>52.5</v>
      </c>
      <c r="X18" s="11">
        <f>[14]Julho!$E$27</f>
        <v>52.083333333333336</v>
      </c>
      <c r="Y18" s="11">
        <f>[14]Julho!$E$28</f>
        <v>47.333333333333336</v>
      </c>
      <c r="Z18" s="11">
        <f>[14]Julho!$E$29</f>
        <v>50.333333333333336</v>
      </c>
      <c r="AA18" s="11">
        <f>[14]Julho!$E$30</f>
        <v>57.875</v>
      </c>
      <c r="AB18" s="11">
        <f>[14]Julho!$E$31</f>
        <v>53.208333333333336</v>
      </c>
      <c r="AC18" s="11">
        <f>[14]Julho!$E$32</f>
        <v>50</v>
      </c>
      <c r="AD18" s="11">
        <f>[14]Julho!$E$33</f>
        <v>50.375</v>
      </c>
      <c r="AE18" s="11">
        <f>[14]Julho!$E$34</f>
        <v>56.583333333333336</v>
      </c>
      <c r="AF18" s="11">
        <f>[14]Julho!$E$35</f>
        <v>53.208333333333336</v>
      </c>
      <c r="AG18" s="93">
        <f t="shared" si="1"/>
        <v>54.545698924731163</v>
      </c>
      <c r="AH18" s="12" t="s">
        <v>47</v>
      </c>
    </row>
    <row r="19" spans="1:36" x14ac:dyDescent="0.2">
      <c r="A19" s="58" t="s">
        <v>4</v>
      </c>
      <c r="B19" s="11" t="str">
        <f>[15]Julho!$E$5</f>
        <v>*</v>
      </c>
      <c r="C19" s="11" t="str">
        <f>[15]Julho!$E$6</f>
        <v>*</v>
      </c>
      <c r="D19" s="11" t="str">
        <f>[15]Julho!$E$7</f>
        <v>*</v>
      </c>
      <c r="E19" s="11" t="str">
        <f>[15]Julho!$E$8</f>
        <v>*</v>
      </c>
      <c r="F19" s="11" t="str">
        <f>[15]Julho!$E$9</f>
        <v>*</v>
      </c>
      <c r="G19" s="11" t="str">
        <f>[15]Julho!$E$10</f>
        <v>*</v>
      </c>
      <c r="H19" s="11" t="str">
        <f>[15]Julho!$E$11</f>
        <v>*</v>
      </c>
      <c r="I19" s="11" t="str">
        <f>[15]Julho!$E$12</f>
        <v>*</v>
      </c>
      <c r="J19" s="11" t="str">
        <f>[15]Julho!$E$13</f>
        <v>*</v>
      </c>
      <c r="K19" s="11" t="str">
        <f>[15]Julho!$E$14</f>
        <v>*</v>
      </c>
      <c r="L19" s="11" t="str">
        <f>[15]Julho!$E$15</f>
        <v>*</v>
      </c>
      <c r="M19" s="11" t="str">
        <f>[15]Julho!$E$16</f>
        <v>*</v>
      </c>
      <c r="N19" s="11" t="str">
        <f>[15]Julho!$E$17</f>
        <v>*</v>
      </c>
      <c r="O19" s="11" t="str">
        <f>[15]Julho!$E$18</f>
        <v>*</v>
      </c>
      <c r="P19" s="11" t="str">
        <f>[15]Julho!$E$19</f>
        <v>*</v>
      </c>
      <c r="Q19" s="11" t="str">
        <f>[15]Julho!$E$20</f>
        <v>*</v>
      </c>
      <c r="R19" s="11" t="str">
        <f>[15]Julho!$E$21</f>
        <v>*</v>
      </c>
      <c r="S19" s="11" t="str">
        <f>[15]Julho!$E$22</f>
        <v>*</v>
      </c>
      <c r="T19" s="11" t="str">
        <f>[15]Julho!$E$23</f>
        <v>*</v>
      </c>
      <c r="U19" s="11" t="str">
        <f>[15]Julho!$E$24</f>
        <v>*</v>
      </c>
      <c r="V19" s="11" t="str">
        <f>[15]Julho!$E$25</f>
        <v>*</v>
      </c>
      <c r="W19" s="11" t="str">
        <f>[15]Julho!$E$26</f>
        <v>*</v>
      </c>
      <c r="X19" s="11" t="str">
        <f>[15]Julho!$E$27</f>
        <v>*</v>
      </c>
      <c r="Y19" s="11" t="str">
        <f>[15]Julho!$E$28</f>
        <v>*</v>
      </c>
      <c r="Z19" s="11" t="str">
        <f>[15]Julho!$E$29</f>
        <v>*</v>
      </c>
      <c r="AA19" s="11" t="str">
        <f>[15]Julho!$E$30</f>
        <v>*</v>
      </c>
      <c r="AB19" s="11" t="str">
        <f>[15]Julho!$E$31</f>
        <v>*</v>
      </c>
      <c r="AC19" s="11" t="str">
        <f>[15]Julho!$E$32</f>
        <v>*</v>
      </c>
      <c r="AD19" s="11" t="str">
        <f>[15]Julho!$E$33</f>
        <v>*</v>
      </c>
      <c r="AE19" s="11" t="str">
        <f>[15]Julho!$E$34</f>
        <v>*</v>
      </c>
      <c r="AF19" s="11" t="str">
        <f>[15]Julho!$E$35</f>
        <v>*</v>
      </c>
      <c r="AG19" s="93" t="s">
        <v>226</v>
      </c>
      <c r="AH19" t="s">
        <v>47</v>
      </c>
    </row>
    <row r="20" spans="1:36" x14ac:dyDescent="0.2">
      <c r="A20" s="58" t="s">
        <v>5</v>
      </c>
      <c r="B20" s="11">
        <f>[16]Julho!$E$5</f>
        <v>41.5</v>
      </c>
      <c r="C20" s="11">
        <f>[16]Julho!$E$6</f>
        <v>44</v>
      </c>
      <c r="D20" s="11">
        <f>[16]Julho!$E$7</f>
        <v>52.541666666666664</v>
      </c>
      <c r="E20" s="11">
        <f>[16]Julho!$E$8</f>
        <v>49.666666666666664</v>
      </c>
      <c r="F20" s="11">
        <f>[16]Julho!$E$9</f>
        <v>55.416666666666664</v>
      </c>
      <c r="G20" s="11">
        <f>[16]Julho!$E$10</f>
        <v>57.666666666666664</v>
      </c>
      <c r="H20" s="11">
        <f>[16]Julho!$E$11</f>
        <v>63.75</v>
      </c>
      <c r="I20" s="11">
        <f>[16]Julho!$E$12</f>
        <v>71.833333333333329</v>
      </c>
      <c r="J20" s="11">
        <f>[16]Julho!$E$13</f>
        <v>74.625</v>
      </c>
      <c r="K20" s="11">
        <f>[16]Julho!$E$14</f>
        <v>71.416666666666671</v>
      </c>
      <c r="L20" s="11">
        <f>[16]Julho!$E$15</f>
        <v>58.958333333333336</v>
      </c>
      <c r="M20" s="11">
        <f>[16]Julho!$E$16</f>
        <v>53.5</v>
      </c>
      <c r="N20" s="11">
        <f>[16]Julho!$E$17</f>
        <v>53.875</v>
      </c>
      <c r="O20" s="11">
        <f>[16]Julho!$E$18</f>
        <v>58.5</v>
      </c>
      <c r="P20" s="11">
        <f>[16]Julho!$E$19</f>
        <v>64.541666666666671</v>
      </c>
      <c r="Q20" s="11">
        <f>[16]Julho!$E$20</f>
        <v>55.5</v>
      </c>
      <c r="R20" s="11">
        <f>[16]Julho!$E$21</f>
        <v>40.625</v>
      </c>
      <c r="S20" s="11">
        <f>[16]Julho!$E$22</f>
        <v>38.625</v>
      </c>
      <c r="T20" s="11">
        <f>[16]Julho!$E$23</f>
        <v>42.5</v>
      </c>
      <c r="U20" s="11">
        <f>[16]Julho!$E$24</f>
        <v>43.791666666666664</v>
      </c>
      <c r="V20" s="11">
        <f>[16]Julho!$E$25</f>
        <v>43.041666666666664</v>
      </c>
      <c r="W20" s="11">
        <f>[16]Julho!$E$26</f>
        <v>39.291666666666664</v>
      </c>
      <c r="X20" s="11">
        <f>[16]Julho!$E$27</f>
        <v>36.083333333333336</v>
      </c>
      <c r="Y20" s="11">
        <f>[16]Julho!$E$28</f>
        <v>41.958333333333336</v>
      </c>
      <c r="Z20" s="11">
        <f>[16]Julho!$E$29</f>
        <v>54.208333333333336</v>
      </c>
      <c r="AA20" s="11">
        <f>[16]Julho!$E$30</f>
        <v>55.583333333333336</v>
      </c>
      <c r="AB20" s="11">
        <f>[16]Julho!$E$31</f>
        <v>56.333333333333336</v>
      </c>
      <c r="AC20" s="11">
        <f>[16]Julho!$E$32</f>
        <v>47.375</v>
      </c>
      <c r="AD20" s="11">
        <f>[16]Julho!$E$33</f>
        <v>43.791666666666664</v>
      </c>
      <c r="AE20" s="11">
        <f>[16]Julho!$E$34</f>
        <v>34.416666666666664</v>
      </c>
      <c r="AF20" s="11">
        <f>[16]Julho!$E$35</f>
        <v>56.458333333333336</v>
      </c>
      <c r="AG20" s="93">
        <f t="shared" si="1"/>
        <v>51.657258064516121</v>
      </c>
    </row>
    <row r="21" spans="1:36" x14ac:dyDescent="0.2">
      <c r="A21" s="58" t="s">
        <v>43</v>
      </c>
      <c r="B21" s="11">
        <f>[17]Julho!$E$5</f>
        <v>57.125</v>
      </c>
      <c r="C21" s="11">
        <f>[17]Julho!$E$6</f>
        <v>58.5</v>
      </c>
      <c r="D21" s="11">
        <f>[17]Julho!$E$7</f>
        <v>60.916666666666664</v>
      </c>
      <c r="E21" s="11">
        <f>[17]Julho!$E$8</f>
        <v>51.791666666666664</v>
      </c>
      <c r="F21" s="11">
        <f>[17]Julho!$E$9</f>
        <v>45</v>
      </c>
      <c r="G21" s="11">
        <f>[17]Julho!$E$10</f>
        <v>44.916666666666664</v>
      </c>
      <c r="H21" s="11">
        <f>[17]Julho!$E$11</f>
        <v>48.333333333333336</v>
      </c>
      <c r="I21" s="11">
        <f>[17]Julho!$E$12</f>
        <v>48.25</v>
      </c>
      <c r="J21" s="11">
        <f>[17]Julho!$E$13</f>
        <v>77.875</v>
      </c>
      <c r="K21" s="11">
        <f>[17]Julho!$E$14</f>
        <v>64.291666666666671</v>
      </c>
      <c r="L21" s="11">
        <f>[17]Julho!$E$15</f>
        <v>47.75</v>
      </c>
      <c r="M21" s="11">
        <f>[17]Julho!$E$16</f>
        <v>48.208333333333336</v>
      </c>
      <c r="N21" s="11">
        <f>[17]Julho!$E$17</f>
        <v>53.875</v>
      </c>
      <c r="O21" s="11">
        <f>[17]Julho!$E$18</f>
        <v>53.75</v>
      </c>
      <c r="P21" s="11">
        <f>[17]Julho!$E$19</f>
        <v>54.958333333333336</v>
      </c>
      <c r="Q21" s="11">
        <f>[17]Julho!$E$20</f>
        <v>42.291666666666664</v>
      </c>
      <c r="R21" s="11">
        <f>[17]Julho!$E$21</f>
        <v>38.083333333333336</v>
      </c>
      <c r="S21" s="11">
        <f>[17]Julho!$E$22</f>
        <v>42.125</v>
      </c>
      <c r="T21" s="11">
        <f>[17]Julho!$E$23</f>
        <v>46.666666666666664</v>
      </c>
      <c r="U21" s="11">
        <f>[17]Julho!$E$24</f>
        <v>49.041666666666664</v>
      </c>
      <c r="V21" s="11">
        <f>[17]Julho!$E$25</f>
        <v>46.958333333333336</v>
      </c>
      <c r="W21" s="11">
        <f>[17]Julho!$E$26</f>
        <v>41.333333333333336</v>
      </c>
      <c r="X21" s="11">
        <f>[17]Julho!$E$27</f>
        <v>40.875</v>
      </c>
      <c r="Y21" s="11">
        <f>[17]Julho!$E$28</f>
        <v>42.125</v>
      </c>
      <c r="Z21" s="11">
        <f>[17]Julho!$E$29</f>
        <v>38.708333333333336</v>
      </c>
      <c r="AA21" s="11">
        <f>[17]Julho!$E$30</f>
        <v>56.333333333333336</v>
      </c>
      <c r="AB21" s="11">
        <f>[17]Julho!$E$31</f>
        <v>46.125</v>
      </c>
      <c r="AC21" s="11">
        <f>[17]Julho!$E$32</f>
        <v>41.875</v>
      </c>
      <c r="AD21" s="11">
        <f>[17]Julho!$E$33</f>
        <v>46</v>
      </c>
      <c r="AE21" s="11">
        <f>[17]Julho!$E$34</f>
        <v>60.333333333333336</v>
      </c>
      <c r="AF21" s="11">
        <f>[17]Julho!$E$35</f>
        <v>50</v>
      </c>
      <c r="AG21" s="93">
        <f>AVERAGE(B21:AF21)</f>
        <v>49.819892473118266</v>
      </c>
      <c r="AH21" t="s">
        <v>47</v>
      </c>
      <c r="AI21" t="s">
        <v>47</v>
      </c>
    </row>
    <row r="22" spans="1:36" x14ac:dyDescent="0.2">
      <c r="A22" s="58" t="s">
        <v>6</v>
      </c>
      <c r="B22" s="11">
        <f>[18]Julho!$E$5</f>
        <v>59</v>
      </c>
      <c r="C22" s="11">
        <f>[18]Julho!$E$6</f>
        <v>62.458333333333336</v>
      </c>
      <c r="D22" s="11">
        <f>[18]Julho!$E$7</f>
        <v>66.375</v>
      </c>
      <c r="E22" s="11">
        <f>[18]Julho!$E$8</f>
        <v>68.125</v>
      </c>
      <c r="F22" s="11">
        <f>[18]Julho!$E$9</f>
        <v>69.291666666666671</v>
      </c>
      <c r="G22" s="11">
        <f>[18]Julho!$E$10</f>
        <v>66.5</v>
      </c>
      <c r="H22" s="11">
        <f>[18]Julho!$E$11</f>
        <v>67.833333333333329</v>
      </c>
      <c r="I22" s="11">
        <f>[18]Julho!$E$12</f>
        <v>77.5</v>
      </c>
      <c r="J22" s="11">
        <f>[18]Julho!$E$13</f>
        <v>79.666666666666671</v>
      </c>
      <c r="K22" s="11">
        <f>[18]Julho!$E$14</f>
        <v>70.416666666666671</v>
      </c>
      <c r="L22" s="11">
        <f>[18]Julho!$E$15</f>
        <v>67.916666666666671</v>
      </c>
      <c r="M22" s="11">
        <f>[18]Julho!$E$16</f>
        <v>69.125</v>
      </c>
      <c r="N22" s="11">
        <f>[18]Julho!$E$17</f>
        <v>69.416666666666671</v>
      </c>
      <c r="O22" s="11">
        <f>[18]Julho!$E$18</f>
        <v>68</v>
      </c>
      <c r="P22" s="11">
        <f>[18]Julho!$E$19</f>
        <v>65.041666666666671</v>
      </c>
      <c r="Q22" s="11">
        <f>[18]Julho!$E$20</f>
        <v>58.833333333333336</v>
      </c>
      <c r="R22" s="11">
        <f>[18]Julho!$E$21</f>
        <v>61.625</v>
      </c>
      <c r="S22" s="11">
        <f>[18]Julho!$E$22</f>
        <v>57.541666666666664</v>
      </c>
      <c r="T22" s="11">
        <f>[18]Julho!$E$23</f>
        <v>58.291666666666664</v>
      </c>
      <c r="U22" s="11">
        <f>[18]Julho!$E$24</f>
        <v>60.083333333333336</v>
      </c>
      <c r="V22" s="11">
        <f>[18]Julho!$E$25</f>
        <v>62.833333333333336</v>
      </c>
      <c r="W22" s="11">
        <f>[18]Julho!$E$26</f>
        <v>61.541666666666664</v>
      </c>
      <c r="X22" s="11">
        <f>[18]Julho!$E$27</f>
        <v>58.75</v>
      </c>
      <c r="Y22" s="11">
        <f>[18]Julho!$E$28</f>
        <v>58.125</v>
      </c>
      <c r="Z22" s="11">
        <f>[18]Julho!$E$29</f>
        <v>64.875</v>
      </c>
      <c r="AA22" s="11">
        <f>[18]Julho!$E$30</f>
        <v>58.833333333333336</v>
      </c>
      <c r="AB22" s="11">
        <f>[18]Julho!$E$31</f>
        <v>59.5</v>
      </c>
      <c r="AC22" s="11">
        <f>[18]Julho!$E$32</f>
        <v>61.083333333333336</v>
      </c>
      <c r="AD22" s="11">
        <f>[18]Julho!$E$33</f>
        <v>67.083333333333329</v>
      </c>
      <c r="AE22" s="11">
        <f>[18]Julho!$E$34</f>
        <v>62.541666666666664</v>
      </c>
      <c r="AF22" s="11">
        <f>[18]Julho!$E$35</f>
        <v>59.708333333333336</v>
      </c>
      <c r="AG22" s="93">
        <f t="shared" si="1"/>
        <v>64.448924731182785</v>
      </c>
      <c r="AJ22" t="s">
        <v>47</v>
      </c>
    </row>
    <row r="23" spans="1:36" x14ac:dyDescent="0.2">
      <c r="A23" s="58" t="s">
        <v>7</v>
      </c>
      <c r="B23" s="11" t="str">
        <f>[19]Julho!$E$5</f>
        <v>*</v>
      </c>
      <c r="C23" s="11" t="str">
        <f>[19]Julho!$E$6</f>
        <v>*</v>
      </c>
      <c r="D23" s="11" t="str">
        <f>[19]Julho!$E$7</f>
        <v>*</v>
      </c>
      <c r="E23" s="11" t="str">
        <f>[19]Julho!$E$8</f>
        <v>*</v>
      </c>
      <c r="F23" s="11" t="str">
        <f>[19]Julho!$E$9</f>
        <v>*</v>
      </c>
      <c r="G23" s="11" t="str">
        <f>[19]Julho!$E$10</f>
        <v>*</v>
      </c>
      <c r="H23" s="11" t="str">
        <f>[19]Julho!$E$11</f>
        <v>*</v>
      </c>
      <c r="I23" s="11" t="str">
        <f>[19]Julho!$E$12</f>
        <v>*</v>
      </c>
      <c r="J23" s="11" t="str">
        <f>[19]Julho!$E$13</f>
        <v>*</v>
      </c>
      <c r="K23" s="11" t="str">
        <f>[19]Julho!$E$14</f>
        <v>*</v>
      </c>
      <c r="L23" s="11" t="str">
        <f>[19]Julho!$E$15</f>
        <v>*</v>
      </c>
      <c r="M23" s="11" t="str">
        <f>[19]Julho!$E$16</f>
        <v>*</v>
      </c>
      <c r="N23" s="11" t="str">
        <f>[19]Julho!$E$17</f>
        <v>*</v>
      </c>
      <c r="O23" s="11" t="str">
        <f>[19]Julho!$E$18</f>
        <v>*</v>
      </c>
      <c r="P23" s="11" t="str">
        <f>[19]Julho!$E$19</f>
        <v>*</v>
      </c>
      <c r="Q23" s="11" t="str">
        <f>[19]Julho!$E$20</f>
        <v>*</v>
      </c>
      <c r="R23" s="11" t="str">
        <f>[19]Julho!$E$21</f>
        <v>*</v>
      </c>
      <c r="S23" s="11" t="str">
        <f>[19]Julho!$E$22</f>
        <v>*</v>
      </c>
      <c r="T23" s="11">
        <f>[19]Julho!$E$23</f>
        <v>31.2</v>
      </c>
      <c r="U23" s="11" t="str">
        <f>[19]Julho!$E$24</f>
        <v>*</v>
      </c>
      <c r="V23" s="11" t="str">
        <f>[19]Julho!$E$25</f>
        <v>*</v>
      </c>
      <c r="W23" s="11" t="str">
        <f>[19]Julho!$E$26</f>
        <v>*</v>
      </c>
      <c r="X23" s="11" t="str">
        <f>[19]Julho!$E$27</f>
        <v>*</v>
      </c>
      <c r="Y23" s="11" t="str">
        <f>[19]Julho!$E$28</f>
        <v>*</v>
      </c>
      <c r="Z23" s="11" t="str">
        <f>[19]Julho!$E$29</f>
        <v>*</v>
      </c>
      <c r="AA23" s="11" t="str">
        <f>[19]Julho!$E$30</f>
        <v>*</v>
      </c>
      <c r="AB23" s="11" t="str">
        <f>[19]Julho!$E$31</f>
        <v>*</v>
      </c>
      <c r="AC23" s="11" t="str">
        <f>[19]Julho!$E$32</f>
        <v>*</v>
      </c>
      <c r="AD23" s="11" t="str">
        <f>[19]Julho!$E$33</f>
        <v>*</v>
      </c>
      <c r="AE23" s="11" t="str">
        <f>[19]Julho!$E$34</f>
        <v>*</v>
      </c>
      <c r="AF23" s="11" t="str">
        <f>[19]Julho!$E$35</f>
        <v>*</v>
      </c>
      <c r="AG23" s="93">
        <f t="shared" si="1"/>
        <v>31.2</v>
      </c>
    </row>
    <row r="24" spans="1:36" x14ac:dyDescent="0.2">
      <c r="A24" s="58" t="s">
        <v>169</v>
      </c>
      <c r="B24" s="11" t="str">
        <f>[20]Julho!$E$5</f>
        <v>*</v>
      </c>
      <c r="C24" s="11" t="str">
        <f>[20]Julho!$E$6</f>
        <v>*</v>
      </c>
      <c r="D24" s="11" t="str">
        <f>[20]Julho!$E$7</f>
        <v>*</v>
      </c>
      <c r="E24" s="11" t="str">
        <f>[20]Julho!$E$8</f>
        <v>*</v>
      </c>
      <c r="F24" s="11" t="str">
        <f>[20]Julho!$E$9</f>
        <v>*</v>
      </c>
      <c r="G24" s="11" t="str">
        <f>[20]Julho!$E$10</f>
        <v>*</v>
      </c>
      <c r="H24" s="11" t="str">
        <f>[20]Julho!$E$11</f>
        <v>*</v>
      </c>
      <c r="I24" s="11" t="str">
        <f>[20]Julho!$E$12</f>
        <v>*</v>
      </c>
      <c r="J24" s="11" t="str">
        <f>[20]Julho!$E$13</f>
        <v>*</v>
      </c>
      <c r="K24" s="11" t="str">
        <f>[20]Julho!$E$14</f>
        <v>*</v>
      </c>
      <c r="L24" s="11" t="str">
        <f>[20]Julho!$E$15</f>
        <v>*</v>
      </c>
      <c r="M24" s="11" t="str">
        <f>[20]Julho!$E$16</f>
        <v>*</v>
      </c>
      <c r="N24" s="11" t="str">
        <f>[20]Julho!$E$17</f>
        <v>*</v>
      </c>
      <c r="O24" s="11" t="str">
        <f>[20]Julho!$E$18</f>
        <v>*</v>
      </c>
      <c r="P24" s="11" t="str">
        <f>[20]Julho!$E$19</f>
        <v>*</v>
      </c>
      <c r="Q24" s="11" t="str">
        <f>[20]Julho!$E$20</f>
        <v>*</v>
      </c>
      <c r="R24" s="11" t="str">
        <f>[20]Julho!$E$21</f>
        <v>*</v>
      </c>
      <c r="S24" s="11" t="str">
        <f>[20]Julho!$E$22</f>
        <v>*</v>
      </c>
      <c r="T24" s="11" t="str">
        <f>[20]Julho!$E$23</f>
        <v>*</v>
      </c>
      <c r="U24" s="11" t="str">
        <f>[20]Julho!$E$24</f>
        <v>*</v>
      </c>
      <c r="V24" s="11" t="str">
        <f>[20]Julho!$E$25</f>
        <v>*</v>
      </c>
      <c r="W24" s="11" t="str">
        <f>[20]Julho!$E$26</f>
        <v>*</v>
      </c>
      <c r="X24" s="11" t="str">
        <f>[20]Julho!$E$27</f>
        <v>*</v>
      </c>
      <c r="Y24" s="11" t="str">
        <f>[20]Julho!$E$28</f>
        <v>*</v>
      </c>
      <c r="Z24" s="11" t="str">
        <f>[20]Julho!$E$29</f>
        <v>*</v>
      </c>
      <c r="AA24" s="11" t="str">
        <f>[20]Julho!$E$30</f>
        <v>*</v>
      </c>
      <c r="AB24" s="11" t="str">
        <f>[20]Julho!$E$31</f>
        <v>*</v>
      </c>
      <c r="AC24" s="11" t="str">
        <f>[20]Julho!$E$32</f>
        <v>*</v>
      </c>
      <c r="AD24" s="11" t="str">
        <f>[20]Julho!$E$33</f>
        <v>*</v>
      </c>
      <c r="AE24" s="11" t="str">
        <f>[20]Julho!$E$34</f>
        <v>*</v>
      </c>
      <c r="AF24" s="11" t="str">
        <f>[20]Julho!$E$35</f>
        <v>*</v>
      </c>
      <c r="AG24" s="93" t="s">
        <v>226</v>
      </c>
      <c r="AH24" t="s">
        <v>47</v>
      </c>
      <c r="AJ24" t="s">
        <v>47</v>
      </c>
    </row>
    <row r="25" spans="1:36" x14ac:dyDescent="0.2">
      <c r="A25" s="58" t="s">
        <v>170</v>
      </c>
      <c r="B25" s="11">
        <f>[21]Julho!$E$5</f>
        <v>72.416666666666671</v>
      </c>
      <c r="C25" s="11">
        <f>[21]Julho!$E$6</f>
        <v>79.875</v>
      </c>
      <c r="D25" s="11">
        <f>[21]Julho!$E$7</f>
        <v>73.333333333333329</v>
      </c>
      <c r="E25" s="11">
        <f>[21]Julho!$E$8</f>
        <v>64.583333333333329</v>
      </c>
      <c r="F25" s="11">
        <f>[21]Julho!$E$9</f>
        <v>64.125</v>
      </c>
      <c r="G25" s="11">
        <f>[21]Julho!$E$10</f>
        <v>76.583333333333329</v>
      </c>
      <c r="H25" s="11">
        <f>[21]Julho!$E$11</f>
        <v>81.291666666666671</v>
      </c>
      <c r="I25" s="11">
        <f>[21]Julho!$E$12</f>
        <v>90.833333333333329</v>
      </c>
      <c r="J25" s="11">
        <f>[21]Julho!$E$13</f>
        <v>76.166666666666671</v>
      </c>
      <c r="K25" s="11">
        <f>[21]Julho!$E$14</f>
        <v>76.916666666666671</v>
      </c>
      <c r="L25" s="11">
        <f>[21]Julho!$E$15</f>
        <v>68.583333333333329</v>
      </c>
      <c r="M25" s="11">
        <f>[21]Julho!$E$16</f>
        <v>61.083333333333336</v>
      </c>
      <c r="N25" s="11">
        <f>[21]Julho!$E$17</f>
        <v>73.166666666666671</v>
      </c>
      <c r="O25" s="11">
        <f>[21]Julho!$E$18</f>
        <v>75.25</v>
      </c>
      <c r="P25" s="11">
        <f>[21]Julho!$E$19</f>
        <v>69.791666666666671</v>
      </c>
      <c r="Q25" s="11">
        <f>[21]Julho!$E$20</f>
        <v>67.833333333333329</v>
      </c>
      <c r="R25" s="11" t="s">
        <v>226</v>
      </c>
      <c r="S25" s="11">
        <f>[21]Julho!$E$22</f>
        <v>59.875</v>
      </c>
      <c r="T25" s="11">
        <f>[21]Julho!$E$23</f>
        <v>56.041666666666664</v>
      </c>
      <c r="U25" s="11">
        <f>[21]Julho!$E$24</f>
        <v>57.25</v>
      </c>
      <c r="V25" s="11">
        <f>[21]Julho!$E$25</f>
        <v>57.583333333333336</v>
      </c>
      <c r="W25" s="11">
        <f>[21]Julho!$E$26</f>
        <v>56.958333333333336</v>
      </c>
      <c r="X25" s="11">
        <f>[21]Julho!$E$27</f>
        <v>56.416666666666664</v>
      </c>
      <c r="Y25" s="11">
        <f>[21]Julho!$E$28</f>
        <v>55.583333333333336</v>
      </c>
      <c r="Z25" s="11">
        <f>[21]Julho!$E$29</f>
        <v>81.75</v>
      </c>
      <c r="AA25" s="11">
        <f>[21]Julho!$E$30</f>
        <v>77.041666666666671</v>
      </c>
      <c r="AB25" s="11">
        <f>[21]Julho!$E$31</f>
        <v>71.75</v>
      </c>
      <c r="AC25" s="11">
        <f>[21]Julho!$E$32</f>
        <v>69.958333333333329</v>
      </c>
      <c r="AD25" s="11">
        <f>[21]Julho!$E$33</f>
        <v>75.5</v>
      </c>
      <c r="AE25" s="11">
        <f>[21]Julho!$E$34</f>
        <v>79.041666666666671</v>
      </c>
      <c r="AF25" s="11">
        <f>[21]Julho!$E$35</f>
        <v>69.083333333333329</v>
      </c>
      <c r="AG25" s="93">
        <f t="shared" si="1"/>
        <v>69.855555555555554</v>
      </c>
      <c r="AJ25" t="s">
        <v>47</v>
      </c>
    </row>
    <row r="26" spans="1:36" x14ac:dyDescent="0.2">
      <c r="A26" s="58" t="s">
        <v>171</v>
      </c>
      <c r="B26" s="11">
        <f>[22]Julho!$E$5</f>
        <v>60.625</v>
      </c>
      <c r="C26" s="11">
        <f>[22]Julho!$E$6</f>
        <v>72.041666666666671</v>
      </c>
      <c r="D26" s="11">
        <f>[22]Julho!$E$7</f>
        <v>69.833333333333329</v>
      </c>
      <c r="E26" s="11">
        <f>[22]Julho!$E$8</f>
        <v>61.875</v>
      </c>
      <c r="F26" s="11">
        <f>[22]Julho!$E$9</f>
        <v>68.541666666666671</v>
      </c>
      <c r="G26" s="11">
        <f>[22]Julho!$E$10</f>
        <v>75.708333333333329</v>
      </c>
      <c r="H26" s="11">
        <f>[22]Julho!$E$11</f>
        <v>71.625</v>
      </c>
      <c r="I26" s="11">
        <f>[22]Julho!$E$12</f>
        <v>83.5</v>
      </c>
      <c r="J26" s="11">
        <f>[22]Julho!$E$13</f>
        <v>78.458333333333329</v>
      </c>
      <c r="K26" s="11">
        <f>[22]Julho!$E$14</f>
        <v>72.5</v>
      </c>
      <c r="L26" s="11">
        <f>[22]Julho!$E$15</f>
        <v>70.541666666666671</v>
      </c>
      <c r="M26" s="11">
        <f>[22]Julho!$E$16</f>
        <v>66.708333333333329</v>
      </c>
      <c r="N26" s="11">
        <f>[22]Julho!$E$17</f>
        <v>69.625</v>
      </c>
      <c r="O26" s="11">
        <f>[22]Julho!$E$18</f>
        <v>77.208333333333329</v>
      </c>
      <c r="P26" s="11">
        <f>[22]Julho!$E$19</f>
        <v>65.833333333333329</v>
      </c>
      <c r="Q26" s="11">
        <f>[22]Julho!$E$20</f>
        <v>70.666666666666671</v>
      </c>
      <c r="R26" s="11">
        <f>[22]Julho!$E$21</f>
        <v>60.708333333333336</v>
      </c>
      <c r="S26" s="11">
        <f>[22]Julho!$E$22</f>
        <v>52.375</v>
      </c>
      <c r="T26" s="11">
        <f>[22]Julho!$E$23</f>
        <v>50.666666666666664</v>
      </c>
      <c r="U26" s="11">
        <f>[22]Julho!$E$24</f>
        <v>53.166666666666664</v>
      </c>
      <c r="V26" s="11">
        <f>[22]Julho!$E$25</f>
        <v>56.458333333333336</v>
      </c>
      <c r="W26" s="11">
        <f>[22]Julho!$E$26</f>
        <v>54.333333333333336</v>
      </c>
      <c r="X26" s="11">
        <f>[22]Julho!$E$27</f>
        <v>52.25</v>
      </c>
      <c r="Y26" s="11">
        <f>[22]Julho!$E$28</f>
        <v>49.458333333333336</v>
      </c>
      <c r="Z26" s="11">
        <f>[22]Julho!$E$29</f>
        <v>76</v>
      </c>
      <c r="AA26" s="11">
        <f>[22]Julho!$E$30</f>
        <v>66.166666666666671</v>
      </c>
      <c r="AB26" s="11">
        <f>[22]Julho!$E$31</f>
        <v>62.666666666666664</v>
      </c>
      <c r="AC26" s="11">
        <f>[22]Julho!$E$32</f>
        <v>62.416666666666664</v>
      </c>
      <c r="AD26" s="11">
        <f>[22]Julho!$E$33</f>
        <v>77.583333333333329</v>
      </c>
      <c r="AE26" s="11">
        <f>[22]Julho!$E$34</f>
        <v>68.083333333333329</v>
      </c>
      <c r="AF26" s="11">
        <f>[22]Julho!$E$35</f>
        <v>66.625</v>
      </c>
      <c r="AG26" s="93">
        <f t="shared" ref="AG26:AG31" si="2">AVERAGE(B26:AF26)</f>
        <v>65.943548387096769</v>
      </c>
      <c r="AI26" t="s">
        <v>47</v>
      </c>
      <c r="AJ26" t="s">
        <v>47</v>
      </c>
    </row>
    <row r="27" spans="1:36" x14ac:dyDescent="0.2">
      <c r="A27" s="58" t="s">
        <v>8</v>
      </c>
      <c r="B27" s="11">
        <f>[23]Julho!$E$5</f>
        <v>74.375</v>
      </c>
      <c r="C27" s="11">
        <f>[23]Julho!$E$6</f>
        <v>78.090909090909093</v>
      </c>
      <c r="D27" s="11">
        <f>[23]Julho!$E$7</f>
        <v>73.13636363636364</v>
      </c>
      <c r="E27" s="11">
        <f>[23]Julho!$E$8</f>
        <v>69.75</v>
      </c>
      <c r="F27" s="11">
        <f>[23]Julho!$E$9</f>
        <v>70.5</v>
      </c>
      <c r="G27" s="11">
        <f>[23]Julho!$E$10</f>
        <v>78.458333333333329</v>
      </c>
      <c r="H27" s="11">
        <f>[23]Julho!$E$11</f>
        <v>78.227272727272734</v>
      </c>
      <c r="I27" s="11">
        <f>[23]Julho!$E$12</f>
        <v>90.541666666666671</v>
      </c>
      <c r="J27" s="11">
        <f>[23]Julho!$E$13</f>
        <v>76.958333333333329</v>
      </c>
      <c r="K27" s="11">
        <f>[23]Julho!$E$14</f>
        <v>72.05263157894737</v>
      </c>
      <c r="L27" s="11">
        <f>[23]Julho!$E$15</f>
        <v>68</v>
      </c>
      <c r="M27" s="11">
        <f>[23]Julho!$E$16</f>
        <v>61.833333333333336</v>
      </c>
      <c r="N27" s="11">
        <f>[23]Julho!$E$17</f>
        <v>74.25</v>
      </c>
      <c r="O27" s="11">
        <f>[23]Julho!$E$18</f>
        <v>78</v>
      </c>
      <c r="P27" s="11">
        <f>[23]Julho!$E$19</f>
        <v>72.333333333333329</v>
      </c>
      <c r="Q27" s="11">
        <f>[23]Julho!$E$20</f>
        <v>74.041666666666671</v>
      </c>
      <c r="R27" s="11">
        <f>[23]Julho!$E$21</f>
        <v>69.083333333333329</v>
      </c>
      <c r="S27" s="11">
        <f>[23]Julho!$E$22</f>
        <v>62.833333333333336</v>
      </c>
      <c r="T27" s="11">
        <f>[23]Julho!$E$23</f>
        <v>57.25</v>
      </c>
      <c r="U27" s="11">
        <f>[23]Julho!$E$24</f>
        <v>59.791666666666664</v>
      </c>
      <c r="V27" s="11">
        <f>[23]Julho!$E$25</f>
        <v>58.333333333333336</v>
      </c>
      <c r="W27" s="11">
        <f>[23]Julho!$E$26</f>
        <v>56.083333333333336</v>
      </c>
      <c r="X27" s="11">
        <f>[23]Julho!$E$27</f>
        <v>57.416666666666664</v>
      </c>
      <c r="Y27" s="11">
        <f>[23]Julho!$E$28</f>
        <v>52.833333333333336</v>
      </c>
      <c r="Z27" s="11">
        <f>[23]Julho!$E$29</f>
        <v>79.041666666666671</v>
      </c>
      <c r="AA27" s="11">
        <f>[23]Julho!$E$30</f>
        <v>76</v>
      </c>
      <c r="AB27" s="11">
        <f>[23]Julho!$E$31</f>
        <v>73.875</v>
      </c>
      <c r="AC27" s="11">
        <f>[23]Julho!$E$32</f>
        <v>66.083333333333329</v>
      </c>
      <c r="AD27" s="11">
        <f>[23]Julho!$E$33</f>
        <v>78.125</v>
      </c>
      <c r="AE27" s="11">
        <f>[23]Julho!$E$34</f>
        <v>77.208333333333329</v>
      </c>
      <c r="AF27" s="11">
        <f>[23]Julho!$E$35</f>
        <v>71.625</v>
      </c>
      <c r="AG27" s="93">
        <f t="shared" si="2"/>
        <v>70.520392807532019</v>
      </c>
    </row>
    <row r="28" spans="1:36" x14ac:dyDescent="0.2">
      <c r="A28" s="58" t="s">
        <v>9</v>
      </c>
      <c r="B28" s="11">
        <f>[24]Julho!$E$5</f>
        <v>65.130434782608702</v>
      </c>
      <c r="C28" s="11">
        <f>[24]Julho!$E$6</f>
        <v>71.916666666666671</v>
      </c>
      <c r="D28" s="11">
        <f>[24]Julho!$E$7</f>
        <v>67.333333333333329</v>
      </c>
      <c r="E28" s="11">
        <f>[24]Julho!$E$8</f>
        <v>56.208333333333336</v>
      </c>
      <c r="F28" s="11">
        <f>[24]Julho!$E$9</f>
        <v>62.333333333333336</v>
      </c>
      <c r="G28" s="11">
        <f>[24]Julho!$E$10</f>
        <v>63.583333333333336</v>
      </c>
      <c r="H28" s="11">
        <f>[24]Julho!$E$11</f>
        <v>62.375</v>
      </c>
      <c r="I28" s="11">
        <f>[24]Julho!$E$12</f>
        <v>80.125</v>
      </c>
      <c r="J28" s="11">
        <f>[24]Julho!$E$13</f>
        <v>73.523809523809518</v>
      </c>
      <c r="K28" s="11">
        <f>[24]Julho!$E$14</f>
        <v>64.875</v>
      </c>
      <c r="L28" s="11">
        <f>[24]Julho!$E$15</f>
        <v>64.125</v>
      </c>
      <c r="M28" s="11">
        <f>[24]Julho!$E$16</f>
        <v>57.666666666666664</v>
      </c>
      <c r="N28" s="11">
        <f>[24]Julho!$E$17</f>
        <v>60.375</v>
      </c>
      <c r="O28" s="11">
        <f>[24]Julho!$E$18</f>
        <v>70.583333333333329</v>
      </c>
      <c r="P28" s="11">
        <f>[24]Julho!$E$19</f>
        <v>66.458333333333329</v>
      </c>
      <c r="Q28" s="11">
        <f>[24]Julho!$E$20</f>
        <v>68.130434782608702</v>
      </c>
      <c r="R28" s="11">
        <f>[24]Julho!$E$21</f>
        <v>58.166666666666664</v>
      </c>
      <c r="S28" s="11">
        <f>[24]Julho!$E$22</f>
        <v>49.208333333333336</v>
      </c>
      <c r="T28" s="11">
        <f>[24]Julho!$E$23</f>
        <v>46.75</v>
      </c>
      <c r="U28" s="11">
        <f>[24]Julho!$E$24</f>
        <v>49.583333333333336</v>
      </c>
      <c r="V28" s="11">
        <f>[24]Julho!$E$25</f>
        <v>49.5</v>
      </c>
      <c r="W28" s="11">
        <f>[24]Julho!$E$26</f>
        <v>46.583333333333336</v>
      </c>
      <c r="X28" s="11">
        <f>[24]Julho!$E$27</f>
        <v>41.1</v>
      </c>
      <c r="Y28" s="11">
        <f>[24]Julho!$E$28</f>
        <v>41.117647058823529</v>
      </c>
      <c r="Z28" s="11">
        <f>[24]Julho!$E$29</f>
        <v>64.900000000000006</v>
      </c>
      <c r="AA28" s="11">
        <f>[24]Julho!$E$30</f>
        <v>55.153846153846153</v>
      </c>
      <c r="AB28" s="11">
        <f>[24]Julho!$E$31</f>
        <v>45.75</v>
      </c>
      <c r="AC28" s="11">
        <f>[24]Julho!$E$32</f>
        <v>45.307692307692307</v>
      </c>
      <c r="AD28" s="11">
        <f>[24]Julho!$E$33</f>
        <v>83.833333333333329</v>
      </c>
      <c r="AE28" s="11">
        <f>[24]Julho!$E$34</f>
        <v>72.5</v>
      </c>
      <c r="AF28" s="11">
        <f>[24]Julho!$E$35</f>
        <v>55.5</v>
      </c>
      <c r="AG28" s="93">
        <f t="shared" si="2"/>
        <v>59.990232191700706</v>
      </c>
      <c r="AI28" t="s">
        <v>47</v>
      </c>
    </row>
    <row r="29" spans="1:36" x14ac:dyDescent="0.2">
      <c r="A29" s="58" t="s">
        <v>42</v>
      </c>
      <c r="B29" s="11">
        <f>[25]Julho!$E$5</f>
        <v>52.416666666666664</v>
      </c>
      <c r="C29" s="11">
        <f>[25]Julho!$E$6</f>
        <v>62.791666666666664</v>
      </c>
      <c r="D29" s="11">
        <f>[25]Julho!$E$7</f>
        <v>64.75</v>
      </c>
      <c r="E29" s="11">
        <f>[25]Julho!$E$8</f>
        <v>62.625</v>
      </c>
      <c r="F29" s="11">
        <f>[25]Julho!$E$9</f>
        <v>62.75</v>
      </c>
      <c r="G29" s="11">
        <f>[25]Julho!$E$10</f>
        <v>72.208333333333329</v>
      </c>
      <c r="H29" s="11">
        <f>[25]Julho!$E$11</f>
        <v>75</v>
      </c>
      <c r="I29" s="11">
        <f>[25]Julho!$E$12</f>
        <v>78.916666666666671</v>
      </c>
      <c r="J29" s="11">
        <f>[25]Julho!$E$13</f>
        <v>80.75</v>
      </c>
      <c r="K29" s="11">
        <f>[25]Julho!$E$14</f>
        <v>76.583333333333329</v>
      </c>
      <c r="L29" s="11">
        <f>[25]Julho!$E$15</f>
        <v>68.416666666666671</v>
      </c>
      <c r="M29" s="11">
        <f>[25]Julho!$E$16</f>
        <v>63.166666666666664</v>
      </c>
      <c r="N29" s="11">
        <f>[25]Julho!$E$17</f>
        <v>61.791666666666664</v>
      </c>
      <c r="O29" s="11">
        <f>[25]Julho!$E$18</f>
        <v>73.666666666666671</v>
      </c>
      <c r="P29" s="11">
        <f>[25]Julho!$E$19</f>
        <v>65.444444444444443</v>
      </c>
      <c r="Q29" s="11">
        <f>[25]Julho!$E$20</f>
        <v>54.785714285714285</v>
      </c>
      <c r="R29" s="11">
        <f>[25]Julho!$E$21</f>
        <v>55.888888888888886</v>
      </c>
      <c r="S29" s="11">
        <f>[25]Julho!$E$22</f>
        <v>42.142857142857146</v>
      </c>
      <c r="T29" s="11">
        <f>[25]Julho!$E$23</f>
        <v>37.071428571428569</v>
      </c>
      <c r="U29" s="11">
        <f>[25]Julho!$E$24</f>
        <v>42.6</v>
      </c>
      <c r="V29" s="11">
        <f>[25]Julho!$E$25</f>
        <v>46.4</v>
      </c>
      <c r="W29" s="11">
        <f>[25]Julho!$E$26</f>
        <v>44.571428571428569</v>
      </c>
      <c r="X29" s="11">
        <f>[25]Julho!$E$27</f>
        <v>42.53846153846154</v>
      </c>
      <c r="Y29" s="11">
        <f>[25]Julho!$E$28</f>
        <v>46.307692307692307</v>
      </c>
      <c r="Z29" s="11">
        <f>[25]Julho!$E$29</f>
        <v>66.615384615384613</v>
      </c>
      <c r="AA29" s="11">
        <f>[25]Julho!$E$30</f>
        <v>65.2</v>
      </c>
      <c r="AB29" s="11">
        <f>[25]Julho!$E$31</f>
        <v>55</v>
      </c>
      <c r="AC29" s="11">
        <f>[25]Julho!$E$32</f>
        <v>58.2</v>
      </c>
      <c r="AD29" s="11">
        <f>[25]Julho!$E$33</f>
        <v>70</v>
      </c>
      <c r="AE29" s="11">
        <f>[25]Julho!$E$34</f>
        <v>66.727272727272734</v>
      </c>
      <c r="AF29" s="11">
        <f>[25]Julho!$E$35</f>
        <v>63.166666666666664</v>
      </c>
      <c r="AG29" s="93">
        <f t="shared" si="2"/>
        <v>60.596566873986227</v>
      </c>
      <c r="AJ29" t="s">
        <v>47</v>
      </c>
    </row>
    <row r="30" spans="1:36" x14ac:dyDescent="0.2">
      <c r="A30" s="58" t="s">
        <v>10</v>
      </c>
      <c r="B30" s="11">
        <f>[26]Julho!$E$5</f>
        <v>66.708333333333329</v>
      </c>
      <c r="C30" s="11">
        <f>[26]Julho!$E$6</f>
        <v>77.166666666666671</v>
      </c>
      <c r="D30" s="11">
        <f>[26]Julho!$E$7</f>
        <v>72.75</v>
      </c>
      <c r="E30" s="11">
        <f>[26]Julho!$E$8</f>
        <v>61.208333333333336</v>
      </c>
      <c r="F30" s="11">
        <f>[26]Julho!$E$9</f>
        <v>65.75</v>
      </c>
      <c r="G30" s="11">
        <f>[26]Julho!$E$10</f>
        <v>74.833333333333329</v>
      </c>
      <c r="H30" s="11">
        <f>[26]Julho!$E$11</f>
        <v>72.833333333333329</v>
      </c>
      <c r="I30" s="11">
        <f>[26]Julho!$E$12</f>
        <v>89.125</v>
      </c>
      <c r="J30" s="11">
        <f>[26]Julho!$E$13</f>
        <v>78.333333333333329</v>
      </c>
      <c r="K30" s="11">
        <f>[26]Julho!$E$14</f>
        <v>73.541666666666671</v>
      </c>
      <c r="L30" s="11">
        <f>[26]Julho!$E$15</f>
        <v>71.291666666666671</v>
      </c>
      <c r="M30" s="11">
        <f>[26]Julho!$E$16</f>
        <v>60.208333333333336</v>
      </c>
      <c r="N30" s="11">
        <f>[26]Julho!$E$17</f>
        <v>69.333333333333329</v>
      </c>
      <c r="O30" s="11">
        <f>[26]Julho!$E$18</f>
        <v>73.583333333333329</v>
      </c>
      <c r="P30" s="11">
        <f>[26]Julho!$E$19</f>
        <v>68.125</v>
      </c>
      <c r="Q30" s="11">
        <f>[26]Julho!$E$20</f>
        <v>66.916666666666671</v>
      </c>
      <c r="R30" s="11">
        <f>[26]Julho!$E$21</f>
        <v>63.75</v>
      </c>
      <c r="S30" s="11">
        <f>[26]Julho!$E$22</f>
        <v>47.125</v>
      </c>
      <c r="T30" s="11">
        <f>[26]Julho!$E$23</f>
        <v>44.083333333333336</v>
      </c>
      <c r="U30" s="11">
        <f>[26]Julho!$E$24</f>
        <v>52.041666666666664</v>
      </c>
      <c r="V30" s="11">
        <f>[26]Julho!$E$25</f>
        <v>51.166666666666664</v>
      </c>
      <c r="W30" s="11">
        <f>[26]Julho!$E$26</f>
        <v>55.75</v>
      </c>
      <c r="X30" s="11">
        <f>[26]Julho!$E$27</f>
        <v>51.833333333333336</v>
      </c>
      <c r="Y30" s="11">
        <f>[26]Julho!$E$28</f>
        <v>48.541666666666664</v>
      </c>
      <c r="Z30" s="11">
        <f>[26]Julho!$E$29</f>
        <v>76.166666666666671</v>
      </c>
      <c r="AA30" s="11">
        <f>[26]Julho!$E$30</f>
        <v>70.625</v>
      </c>
      <c r="AB30" s="11">
        <f>[26]Julho!$E$31</f>
        <v>67.458333333333329</v>
      </c>
      <c r="AC30" s="11">
        <f>[26]Julho!$E$32</f>
        <v>60.708333333333336</v>
      </c>
      <c r="AD30" s="11">
        <f>[26]Julho!$E$33</f>
        <v>70.125</v>
      </c>
      <c r="AE30" s="11">
        <f>[26]Julho!$E$34</f>
        <v>72.041666666666671</v>
      </c>
      <c r="AF30" s="11">
        <f>[26]Julho!$E$35</f>
        <v>67.333333333333329</v>
      </c>
      <c r="AG30" s="93">
        <f t="shared" si="2"/>
        <v>65.821236559139791</v>
      </c>
      <c r="AI30" t="s">
        <v>47</v>
      </c>
      <c r="AJ30" t="s">
        <v>47</v>
      </c>
    </row>
    <row r="31" spans="1:36" x14ac:dyDescent="0.2">
      <c r="A31" s="58" t="s">
        <v>172</v>
      </c>
      <c r="B31" s="11">
        <f>[27]Julho!$E$5</f>
        <v>58.857142857142854</v>
      </c>
      <c r="C31" s="11">
        <f>[27]Julho!$E$6</f>
        <v>72.533333333333331</v>
      </c>
      <c r="D31" s="11">
        <f>[27]Julho!$E$7</f>
        <v>69.857142857142861</v>
      </c>
      <c r="E31" s="11">
        <f>[27]Julho!$E$8</f>
        <v>66.142857142857139</v>
      </c>
      <c r="F31" s="11">
        <f>[27]Julho!$E$9</f>
        <v>67.92307692307692</v>
      </c>
      <c r="G31" s="11">
        <f>[27]Julho!$E$10</f>
        <v>83.25</v>
      </c>
      <c r="H31" s="11">
        <f>[27]Julho!$E$11</f>
        <v>70</v>
      </c>
      <c r="I31" s="11">
        <f>[27]Julho!$E$12</f>
        <v>88.454545454545453</v>
      </c>
      <c r="J31" s="11">
        <f>[27]Julho!$E$13</f>
        <v>72.916666666666671</v>
      </c>
      <c r="K31" s="11">
        <f>[27]Julho!$E$14</f>
        <v>75.142857142857139</v>
      </c>
      <c r="L31" s="11">
        <f>[27]Julho!$E$15</f>
        <v>74.666666666666671</v>
      </c>
      <c r="M31" s="11">
        <f>[27]Julho!$E$16</f>
        <v>63.285714285714285</v>
      </c>
      <c r="N31" s="11">
        <f>[27]Julho!$E$17</f>
        <v>69.2</v>
      </c>
      <c r="O31" s="11">
        <f>[27]Julho!$E$18</f>
        <v>76.285714285714292</v>
      </c>
      <c r="P31" s="11">
        <f>[27]Julho!$E$19</f>
        <v>71.071428571428569</v>
      </c>
      <c r="Q31" s="11">
        <f>[27]Julho!$E$20</f>
        <v>75.333333333333329</v>
      </c>
      <c r="R31" s="11">
        <f>[27]Julho!$E$21</f>
        <v>63.666666666666664</v>
      </c>
      <c r="S31" s="11">
        <f>[27]Julho!$E$22</f>
        <v>56.4</v>
      </c>
      <c r="T31" s="11">
        <f>[27]Julho!$E$23</f>
        <v>56.666666666666664</v>
      </c>
      <c r="U31" s="11">
        <f>[27]Julho!$E$24</f>
        <v>58.133333333333333</v>
      </c>
      <c r="V31" s="11">
        <f>[27]Julho!$E$25</f>
        <v>54.466666666666669</v>
      </c>
      <c r="W31" s="11">
        <f>[27]Julho!$E$26</f>
        <v>54.333333333333336</v>
      </c>
      <c r="X31" s="11">
        <f>[27]Julho!$E$27</f>
        <v>52.93333333333333</v>
      </c>
      <c r="Y31" s="11">
        <f>[27]Julho!$E$28</f>
        <v>51.266666666666666</v>
      </c>
      <c r="Z31" s="11">
        <f>[27]Julho!$E$29</f>
        <v>76.785714285714292</v>
      </c>
      <c r="AA31" s="11">
        <f>[27]Julho!$E$30</f>
        <v>67.92307692307692</v>
      </c>
      <c r="AB31" s="11">
        <f>[27]Julho!$E$31</f>
        <v>65.142857142857139</v>
      </c>
      <c r="AC31" s="11">
        <f>[27]Julho!$E$32</f>
        <v>62.384615384615387</v>
      </c>
      <c r="AD31" s="11">
        <f>[27]Julho!$E$33</f>
        <v>57.846153846153847</v>
      </c>
      <c r="AE31" s="11">
        <f>[27]Julho!$E$34</f>
        <v>72.357142857142861</v>
      </c>
      <c r="AF31" s="11">
        <f>[27]Julho!$E$35</f>
        <v>63.25</v>
      </c>
      <c r="AG31" s="93">
        <f t="shared" si="2"/>
        <v>66.725055052474417</v>
      </c>
      <c r="AI31" t="s">
        <v>47</v>
      </c>
    </row>
    <row r="32" spans="1:36" x14ac:dyDescent="0.2">
      <c r="A32" s="58" t="s">
        <v>11</v>
      </c>
      <c r="B32" s="11" t="str">
        <f>[28]Julho!$E$5</f>
        <v>*</v>
      </c>
      <c r="C32" s="11" t="str">
        <f>[28]Julho!$E$6</f>
        <v>*</v>
      </c>
      <c r="D32" s="11" t="str">
        <f>[28]Julho!$E$7</f>
        <v>*</v>
      </c>
      <c r="E32" s="11" t="str">
        <f>[28]Julho!$E$8</f>
        <v>*</v>
      </c>
      <c r="F32" s="11" t="str">
        <f>[28]Julho!$E$9</f>
        <v>*</v>
      </c>
      <c r="G32" s="11" t="str">
        <f>[28]Julho!$E$10</f>
        <v>*</v>
      </c>
      <c r="H32" s="11" t="str">
        <f>[28]Julho!$E$11</f>
        <v>*</v>
      </c>
      <c r="I32" s="11" t="str">
        <f>[28]Julho!$E$12</f>
        <v>*</v>
      </c>
      <c r="J32" s="11" t="str">
        <f>[28]Julho!$E$13</f>
        <v>*</v>
      </c>
      <c r="K32" s="11" t="str">
        <f>[28]Julho!$E$14</f>
        <v>*</v>
      </c>
      <c r="L32" s="11" t="str">
        <f>[28]Julho!$E$15</f>
        <v>*</v>
      </c>
      <c r="M32" s="11" t="str">
        <f>[28]Julho!$E$16</f>
        <v>*</v>
      </c>
      <c r="N32" s="11" t="str">
        <f>[28]Julho!$E$17</f>
        <v>*</v>
      </c>
      <c r="O32" s="11" t="str">
        <f>[28]Julho!$E$18</f>
        <v>*</v>
      </c>
      <c r="P32" s="11" t="str">
        <f>[28]Julho!$E$19</f>
        <v>*</v>
      </c>
      <c r="Q32" s="11" t="str">
        <f>[28]Julho!$E$20</f>
        <v>*</v>
      </c>
      <c r="R32" s="11" t="str">
        <f>[28]Julho!$E$21</f>
        <v>*</v>
      </c>
      <c r="S32" s="11" t="str">
        <f>[28]Julho!$E$22</f>
        <v>*</v>
      </c>
      <c r="T32" s="11" t="str">
        <f>[28]Julho!$E$23</f>
        <v>*</v>
      </c>
      <c r="U32" s="11" t="str">
        <f>[28]Julho!$E$24</f>
        <v>*</v>
      </c>
      <c r="V32" s="11" t="str">
        <f>[28]Julho!$E$25</f>
        <v>*</v>
      </c>
      <c r="W32" s="11" t="str">
        <f>[28]Julho!$E$26</f>
        <v>*</v>
      </c>
      <c r="X32" s="11" t="str">
        <f>[28]Julho!$E$27</f>
        <v>*</v>
      </c>
      <c r="Y32" s="11" t="str">
        <f>[28]Julho!$E$28</f>
        <v>*</v>
      </c>
      <c r="Z32" s="11" t="str">
        <f>[28]Julho!$E$29</f>
        <v>*</v>
      </c>
      <c r="AA32" s="11" t="str">
        <f>[28]Julho!$E$30</f>
        <v>*</v>
      </c>
      <c r="AB32" s="11" t="str">
        <f>[28]Julho!$E$31</f>
        <v>*</v>
      </c>
      <c r="AC32" s="11" t="str">
        <f>[28]Julho!$E$32</f>
        <v>*</v>
      </c>
      <c r="AD32" s="11" t="str">
        <f>[28]Julho!$E$33</f>
        <v>*</v>
      </c>
      <c r="AE32" s="11" t="str">
        <f>[28]Julho!$E$34</f>
        <v>*</v>
      </c>
      <c r="AF32" s="11" t="str">
        <f>[28]Julho!$E$35</f>
        <v>*</v>
      </c>
      <c r="AG32" s="93" t="s">
        <v>226</v>
      </c>
      <c r="AJ32" t="s">
        <v>47</v>
      </c>
    </row>
    <row r="33" spans="1:38" s="5" customFormat="1" x14ac:dyDescent="0.2">
      <c r="A33" s="58" t="s">
        <v>12</v>
      </c>
      <c r="B33" s="11">
        <f>[29]Julho!$E$5</f>
        <v>49.875</v>
      </c>
      <c r="C33" s="11">
        <f>[29]Julho!$E$6</f>
        <v>70.541666666666671</v>
      </c>
      <c r="D33" s="11">
        <f>[29]Julho!$E$7</f>
        <v>69.541666666666671</v>
      </c>
      <c r="E33" s="11">
        <f>[29]Julho!$E$8</f>
        <v>69</v>
      </c>
      <c r="F33" s="11">
        <f>[29]Julho!$E$9</f>
        <v>77.083333333333329</v>
      </c>
      <c r="G33" s="11">
        <f>[29]Julho!$E$10</f>
        <v>75.083333333333329</v>
      </c>
      <c r="H33" s="11">
        <f>[29]Julho!$E$11</f>
        <v>77</v>
      </c>
      <c r="I33" s="11">
        <f>[29]Julho!$E$12</f>
        <v>86.227272727272734</v>
      </c>
      <c r="J33" s="11" t="str">
        <f>[29]Julho!$E$13</f>
        <v>*</v>
      </c>
      <c r="K33" s="11" t="str">
        <f>[29]Julho!$E$14</f>
        <v>*</v>
      </c>
      <c r="L33" s="11" t="str">
        <f>[29]Julho!$E$15</f>
        <v>*</v>
      </c>
      <c r="M33" s="11">
        <f>[29]Julho!$E$16</f>
        <v>56.25</v>
      </c>
      <c r="N33" s="11">
        <f>[29]Julho!$E$17</f>
        <v>72.083333333333329</v>
      </c>
      <c r="O33" s="11">
        <f>[29]Julho!$E$18</f>
        <v>75.833333333333329</v>
      </c>
      <c r="P33" s="11">
        <f>[29]Julho!$E$19</f>
        <v>71.833333333333329</v>
      </c>
      <c r="Q33" s="11">
        <f>[29]Julho!$E$20</f>
        <v>67.791666666666671</v>
      </c>
      <c r="R33" s="11">
        <f>[29]Julho!$E$21</f>
        <v>84.1</v>
      </c>
      <c r="S33" s="11" t="str">
        <f>[29]Julho!$E$22</f>
        <v>*</v>
      </c>
      <c r="T33" s="11" t="str">
        <f>[29]Julho!$E$23</f>
        <v>*</v>
      </c>
      <c r="U33" s="11" t="str">
        <f>[29]Julho!$E$24</f>
        <v>*</v>
      </c>
      <c r="V33" s="11" t="str">
        <f>[29]Julho!$E$25</f>
        <v>*</v>
      </c>
      <c r="W33" s="11" t="str">
        <f>[29]Julho!$E$26</f>
        <v>*</v>
      </c>
      <c r="X33" s="11">
        <f>[29]Julho!$E$27</f>
        <v>39</v>
      </c>
      <c r="Y33" s="11">
        <f>[29]Julho!$E$28</f>
        <v>60.375</v>
      </c>
      <c r="Z33" s="11">
        <f>[29]Julho!$E$29</f>
        <v>65.833333333333329</v>
      </c>
      <c r="AA33" s="11">
        <f>[29]Julho!$E$30</f>
        <v>67.541666666666671</v>
      </c>
      <c r="AB33" s="11">
        <f>[29]Julho!$E$31</f>
        <v>66.416666666666671</v>
      </c>
      <c r="AC33" s="11">
        <f>[29]Julho!$E$32</f>
        <v>84</v>
      </c>
      <c r="AD33" s="11" t="str">
        <f>[29]Julho!$E$33</f>
        <v>*</v>
      </c>
      <c r="AE33" s="11" t="str">
        <f>[29]Julho!$E$34</f>
        <v>*</v>
      </c>
      <c r="AF33" s="11" t="str">
        <f>[29]Julho!$E$35</f>
        <v>*</v>
      </c>
      <c r="AG33" s="93">
        <f>AVERAGE(B33:AF33)</f>
        <v>69.270530303030313</v>
      </c>
    </row>
    <row r="34" spans="1:38" x14ac:dyDescent="0.2">
      <c r="A34" s="58" t="s">
        <v>13</v>
      </c>
      <c r="B34" s="11" t="str">
        <f>[30]Julho!$E$5</f>
        <v>*</v>
      </c>
      <c r="C34" s="11" t="str">
        <f>[30]Julho!$E$6</f>
        <v>*</v>
      </c>
      <c r="D34" s="11" t="str">
        <f>[30]Julho!$E$7</f>
        <v>*</v>
      </c>
      <c r="E34" s="11" t="str">
        <f>[30]Julho!$E$8</f>
        <v>*</v>
      </c>
      <c r="F34" s="11" t="str">
        <f>[30]Julho!$E$9</f>
        <v>*</v>
      </c>
      <c r="G34" s="11" t="str">
        <f>[30]Julho!$E$10</f>
        <v>*</v>
      </c>
      <c r="H34" s="11" t="str">
        <f>[30]Julho!$E$11</f>
        <v>*</v>
      </c>
      <c r="I34" s="11" t="str">
        <f>[30]Julho!$E$12</f>
        <v>*</v>
      </c>
      <c r="J34" s="11" t="str">
        <f>[30]Julho!$E$13</f>
        <v>*</v>
      </c>
      <c r="K34" s="11" t="str">
        <f>[30]Julho!$E$14</f>
        <v>*</v>
      </c>
      <c r="L34" s="11" t="str">
        <f>[30]Julho!$E$15</f>
        <v>*</v>
      </c>
      <c r="M34" s="11" t="str">
        <f>[30]Julho!$E$16</f>
        <v>*</v>
      </c>
      <c r="N34" s="11" t="str">
        <f>[30]Julho!$E$17</f>
        <v>*</v>
      </c>
      <c r="O34" s="11" t="str">
        <f>[30]Julho!$E$18</f>
        <v>*</v>
      </c>
      <c r="P34" s="11" t="str">
        <f>[30]Julho!$E$19</f>
        <v>*</v>
      </c>
      <c r="Q34" s="11" t="str">
        <f>[30]Julho!$E$20</f>
        <v>*</v>
      </c>
      <c r="R34" s="11" t="str">
        <f>[30]Julho!$E$21</f>
        <v>*</v>
      </c>
      <c r="S34" s="11" t="str">
        <f>[30]Julho!$E$22</f>
        <v>*</v>
      </c>
      <c r="T34" s="11" t="str">
        <f>[30]Julho!$E$23</f>
        <v>*</v>
      </c>
      <c r="U34" s="11" t="str">
        <f>[30]Julho!$E$24</f>
        <v>*</v>
      </c>
      <c r="V34" s="11" t="str">
        <f>[30]Julho!$E$25</f>
        <v>*</v>
      </c>
      <c r="W34" s="11" t="str">
        <f>[30]Julho!$E$26</f>
        <v>*</v>
      </c>
      <c r="X34" s="11" t="str">
        <f>[30]Julho!$E$27</f>
        <v>*</v>
      </c>
      <c r="Y34" s="11" t="str">
        <f>[30]Julho!$E$28</f>
        <v>*</v>
      </c>
      <c r="Z34" s="11" t="str">
        <f>[30]Julho!$E$29</f>
        <v>*</v>
      </c>
      <c r="AA34" s="11" t="str">
        <f>[30]Julho!$E$30</f>
        <v>*</v>
      </c>
      <c r="AB34" s="11" t="str">
        <f>[30]Julho!$E$31</f>
        <v>*</v>
      </c>
      <c r="AC34" s="11" t="str">
        <f>[30]Julho!$E$32</f>
        <v>*</v>
      </c>
      <c r="AD34" s="11" t="str">
        <f>[30]Julho!$E$33</f>
        <v>*</v>
      </c>
      <c r="AE34" s="11" t="str">
        <f>[30]Julho!$E$34</f>
        <v>*</v>
      </c>
      <c r="AF34" s="11" t="str">
        <f>[30]Julho!$E$35</f>
        <v>*</v>
      </c>
      <c r="AG34" s="93" t="s">
        <v>226</v>
      </c>
      <c r="AI34" t="s">
        <v>47</v>
      </c>
    </row>
    <row r="35" spans="1:38" x14ac:dyDescent="0.2">
      <c r="A35" s="58" t="s">
        <v>173</v>
      </c>
      <c r="B35" s="11">
        <f>[31]Julho!$E$5</f>
        <v>65.083333333333329</v>
      </c>
      <c r="C35" s="11">
        <f>[31]Julho!$E$6</f>
        <v>71.208333333333329</v>
      </c>
      <c r="D35" s="11">
        <f>[31]Julho!$E$7</f>
        <v>70.833333333333329</v>
      </c>
      <c r="E35" s="11">
        <f>[31]Julho!$E$8</f>
        <v>60.791666666666664</v>
      </c>
      <c r="F35" s="11">
        <f>[31]Julho!$E$9</f>
        <v>60.791666666666664</v>
      </c>
      <c r="G35" s="11">
        <f>[31]Julho!$E$10</f>
        <v>62.166666666666664</v>
      </c>
      <c r="H35" s="11">
        <f>[31]Julho!$E$11</f>
        <v>63.166666666666664</v>
      </c>
      <c r="I35" s="11">
        <f>[31]Julho!$E$12</f>
        <v>74.541666666666671</v>
      </c>
      <c r="J35" s="11">
        <f>[31]Julho!$E$13</f>
        <v>79</v>
      </c>
      <c r="K35" s="11">
        <f>[31]Julho!$E$14</f>
        <v>74.041666666666671</v>
      </c>
      <c r="L35" s="11">
        <f>[31]Julho!$E$15</f>
        <v>65.5</v>
      </c>
      <c r="M35" s="11">
        <f>[31]Julho!$E$16</f>
        <v>58.333333333333336</v>
      </c>
      <c r="N35" s="11">
        <f>[31]Julho!$E$17</f>
        <v>62.458333333333336</v>
      </c>
      <c r="O35" s="11">
        <f>[31]Julho!$E$18</f>
        <v>73.625</v>
      </c>
      <c r="P35" s="11">
        <f>[31]Julho!$E$19</f>
        <v>73.625</v>
      </c>
      <c r="Q35" s="11">
        <f>[31]Julho!$E$20</f>
        <v>65.041666666666671</v>
      </c>
      <c r="R35" s="11">
        <f>[31]Julho!$E$21</f>
        <v>56.458333333333336</v>
      </c>
      <c r="S35" s="11">
        <f>[31]Julho!$E$22</f>
        <v>48.791666666666664</v>
      </c>
      <c r="T35" s="11">
        <f>[31]Julho!$E$23</f>
        <v>47.791666666666664</v>
      </c>
      <c r="U35" s="11">
        <f>[31]Julho!$E$24</f>
        <v>48.5</v>
      </c>
      <c r="V35" s="11">
        <f>[31]Julho!$E$25</f>
        <v>49.75</v>
      </c>
      <c r="W35" s="11">
        <f>[31]Julho!$E$26</f>
        <v>51.416666666666664</v>
      </c>
      <c r="X35" s="11">
        <f>[31]Julho!$E$27</f>
        <v>48.958333333333336</v>
      </c>
      <c r="Y35" s="11">
        <f>[31]Julho!$E$28</f>
        <v>45.041666666666664</v>
      </c>
      <c r="Z35" s="11">
        <f>[31]Julho!$E$29</f>
        <v>62.625</v>
      </c>
      <c r="AA35" s="11">
        <f>[31]Julho!$E$30</f>
        <v>68.75</v>
      </c>
      <c r="AB35" s="11">
        <f>[31]Julho!$E$31</f>
        <v>59.125</v>
      </c>
      <c r="AC35" s="11">
        <f>[31]Julho!$E$32</f>
        <v>54.916666666666664</v>
      </c>
      <c r="AD35" s="11">
        <f>[31]Julho!$E$33</f>
        <v>65.5</v>
      </c>
      <c r="AE35" s="11">
        <f>[31]Julho!$E$34</f>
        <v>72.25</v>
      </c>
      <c r="AF35" s="11">
        <f>[31]Julho!$E$35</f>
        <v>61.375</v>
      </c>
      <c r="AG35" s="93">
        <f>AVERAGE(B35:AF35)</f>
        <v>61.982526881720439</v>
      </c>
      <c r="AJ35" t="s">
        <v>47</v>
      </c>
    </row>
    <row r="36" spans="1:38" x14ac:dyDescent="0.2">
      <c r="A36" s="58" t="s">
        <v>144</v>
      </c>
      <c r="B36" s="11" t="str">
        <f>[32]Julho!$E$5</f>
        <v>*</v>
      </c>
      <c r="C36" s="11" t="str">
        <f>[32]Julho!$E$6</f>
        <v>*</v>
      </c>
      <c r="D36" s="11" t="str">
        <f>[32]Julho!$E$7</f>
        <v>*</v>
      </c>
      <c r="E36" s="11" t="str">
        <f>[32]Julho!$E$8</f>
        <v>*</v>
      </c>
      <c r="F36" s="11" t="str">
        <f>[32]Julho!$E$9</f>
        <v>*</v>
      </c>
      <c r="G36" s="11" t="str">
        <f>[32]Julho!$E$10</f>
        <v>*</v>
      </c>
      <c r="H36" s="11" t="str">
        <f>[32]Julho!$E$11</f>
        <v>*</v>
      </c>
      <c r="I36" s="11" t="str">
        <f>[32]Julho!$E$12</f>
        <v>*</v>
      </c>
      <c r="J36" s="11" t="str">
        <f>[32]Julho!$E$13</f>
        <v>*</v>
      </c>
      <c r="K36" s="11" t="str">
        <f>[32]Julho!$E$14</f>
        <v>*</v>
      </c>
      <c r="L36" s="11" t="str">
        <f>[32]Julho!$E$15</f>
        <v>*</v>
      </c>
      <c r="M36" s="11" t="str">
        <f>[32]Julho!$E$16</f>
        <v>*</v>
      </c>
      <c r="N36" s="11" t="str">
        <f>[32]Julho!$E$17</f>
        <v>*</v>
      </c>
      <c r="O36" s="11" t="str">
        <f>[32]Julho!$E$18</f>
        <v>*</v>
      </c>
      <c r="P36" s="11" t="str">
        <f>[32]Julho!$E$19</f>
        <v>*</v>
      </c>
      <c r="Q36" s="11" t="str">
        <f>[32]Julho!$E$20</f>
        <v>*</v>
      </c>
      <c r="R36" s="11" t="str">
        <f>[32]Julho!$E$21</f>
        <v>*</v>
      </c>
      <c r="S36" s="11" t="str">
        <f>[32]Julho!$E$22</f>
        <v>*</v>
      </c>
      <c r="T36" s="11" t="str">
        <f>[32]Julho!$E$23</f>
        <v>*</v>
      </c>
      <c r="U36" s="11" t="str">
        <f>[32]Julho!$E$24</f>
        <v>*</v>
      </c>
      <c r="V36" s="11" t="str">
        <f>[32]Julho!$E$25</f>
        <v>*</v>
      </c>
      <c r="W36" s="11" t="str">
        <f>[32]Julho!$E$26</f>
        <v>*</v>
      </c>
      <c r="X36" s="11" t="str">
        <f>[32]Julho!$E$27</f>
        <v>*</v>
      </c>
      <c r="Y36" s="11" t="str">
        <f>[32]Julho!$E$28</f>
        <v>*</v>
      </c>
      <c r="Z36" s="11" t="str">
        <f>[32]Julho!$E$29</f>
        <v>*</v>
      </c>
      <c r="AA36" s="11" t="str">
        <f>[32]Julho!$E$30</f>
        <v>*</v>
      </c>
      <c r="AB36" s="11" t="str">
        <f>[32]Julho!$E$31</f>
        <v>*</v>
      </c>
      <c r="AC36" s="11" t="str">
        <f>[32]Julho!$E$32</f>
        <v>*</v>
      </c>
      <c r="AD36" s="11" t="str">
        <f>[32]Julho!$E$33</f>
        <v>*</v>
      </c>
      <c r="AE36" s="11" t="str">
        <f>[32]Julho!$E$34</f>
        <v>*</v>
      </c>
      <c r="AF36" s="11" t="str">
        <f>[32]Julho!$E$35</f>
        <v>*</v>
      </c>
      <c r="AG36" s="93" t="s">
        <v>226</v>
      </c>
      <c r="AJ36" t="s">
        <v>47</v>
      </c>
      <c r="AL36" s="12" t="s">
        <v>47</v>
      </c>
    </row>
    <row r="37" spans="1:38" x14ac:dyDescent="0.2">
      <c r="A37" s="58" t="s">
        <v>14</v>
      </c>
      <c r="B37" s="11" t="str">
        <f>[33]Julho!$E$5</f>
        <v>*</v>
      </c>
      <c r="C37" s="11" t="str">
        <f>[33]Julho!$E$6</f>
        <v>*</v>
      </c>
      <c r="D37" s="11" t="str">
        <f>[33]Julho!$E$7</f>
        <v>*</v>
      </c>
      <c r="E37" s="11" t="str">
        <f>[33]Julho!$E$8</f>
        <v>*</v>
      </c>
      <c r="F37" s="11" t="str">
        <f>[33]Julho!$E$9</f>
        <v>*</v>
      </c>
      <c r="G37" s="11" t="str">
        <f>[33]Julho!$E$10</f>
        <v>*</v>
      </c>
      <c r="H37" s="11" t="str">
        <f>[33]Julho!$E$11</f>
        <v>*</v>
      </c>
      <c r="I37" s="11" t="str">
        <f>[33]Julho!$E$12</f>
        <v>*</v>
      </c>
      <c r="J37" s="11" t="str">
        <f>[33]Julho!$E$13</f>
        <v>*</v>
      </c>
      <c r="K37" s="11" t="str">
        <f>[33]Julho!$E$14</f>
        <v>*</v>
      </c>
      <c r="L37" s="11" t="str">
        <f>[33]Julho!$E$15</f>
        <v>*</v>
      </c>
      <c r="M37" s="11" t="str">
        <f>[33]Julho!$E$16</f>
        <v>*</v>
      </c>
      <c r="N37" s="11" t="str">
        <f>[33]Julho!$E$17</f>
        <v>*</v>
      </c>
      <c r="O37" s="11" t="str">
        <f>[33]Julho!$E$18</f>
        <v>*</v>
      </c>
      <c r="P37" s="11" t="str">
        <f>[33]Julho!$E$19</f>
        <v>*</v>
      </c>
      <c r="Q37" s="11" t="str">
        <f>[33]Julho!$E$20</f>
        <v>*</v>
      </c>
      <c r="R37" s="11" t="str">
        <f>[33]Julho!$E$21</f>
        <v>*</v>
      </c>
      <c r="S37" s="11" t="str">
        <f>[33]Julho!$E$22</f>
        <v>*</v>
      </c>
      <c r="T37" s="11" t="str">
        <f>[33]Julho!$E$23</f>
        <v>*</v>
      </c>
      <c r="U37" s="11" t="str">
        <f>[33]Julho!$E$24</f>
        <v>*</v>
      </c>
      <c r="V37" s="11">
        <f>[33]Julho!$E$25</f>
        <v>33.333333333333336</v>
      </c>
      <c r="W37" s="11">
        <f>[33]Julho!$E$26</f>
        <v>51.875</v>
      </c>
      <c r="X37" s="11">
        <f>[33]Julho!$E$27</f>
        <v>52.625</v>
      </c>
      <c r="Y37" s="11">
        <f>[33]Julho!$E$28</f>
        <v>43.458333333333336</v>
      </c>
      <c r="Z37" s="11">
        <f>[33]Julho!$E$29</f>
        <v>47.75</v>
      </c>
      <c r="AA37" s="11">
        <f>[33]Julho!$E$30</f>
        <v>60.875</v>
      </c>
      <c r="AB37" s="11">
        <f>[33]Julho!$E$31</f>
        <v>54.125</v>
      </c>
      <c r="AC37" s="11">
        <f>[33]Julho!$E$32</f>
        <v>48.083333333333336</v>
      </c>
      <c r="AD37" s="11">
        <f>[33]Julho!$E$33</f>
        <v>48.458333333333336</v>
      </c>
      <c r="AE37" s="11">
        <f>[33]Julho!$E$34</f>
        <v>61.666666666666664</v>
      </c>
      <c r="AF37" s="11">
        <f>[33]Julho!$E$35</f>
        <v>53.583333333333336</v>
      </c>
      <c r="AG37" s="93">
        <f>AVERAGE(B37:AF37)</f>
        <v>50.530303030303031</v>
      </c>
      <c r="AH37" t="s">
        <v>47</v>
      </c>
      <c r="AJ37" t="s">
        <v>47</v>
      </c>
    </row>
    <row r="38" spans="1:38" x14ac:dyDescent="0.2">
      <c r="A38" s="58" t="s">
        <v>174</v>
      </c>
      <c r="B38" s="11">
        <f>[34]Julho!$E$5</f>
        <v>67.55</v>
      </c>
      <c r="C38" s="11">
        <f>[34]Julho!$E$6</f>
        <v>64.8</v>
      </c>
      <c r="D38" s="11">
        <f>[34]Julho!$E$7</f>
        <v>68.94736842105263</v>
      </c>
      <c r="E38" s="11">
        <f>[34]Julho!$E$8</f>
        <v>75.375</v>
      </c>
      <c r="F38" s="11">
        <f>[34]Julho!$E$9</f>
        <v>79.5</v>
      </c>
      <c r="G38" s="11">
        <f>[34]Julho!$E$10</f>
        <v>78.625</v>
      </c>
      <c r="H38" s="11">
        <f>[34]Julho!$E$11</f>
        <v>78.875</v>
      </c>
      <c r="I38" s="11">
        <f>[34]Julho!$E$12</f>
        <v>76.476190476190482</v>
      </c>
      <c r="J38" s="11">
        <f>[34]Julho!$E$13</f>
        <v>77.590909090909093</v>
      </c>
      <c r="K38" s="11">
        <f>[34]Julho!$E$14</f>
        <v>79.875</v>
      </c>
      <c r="L38" s="11">
        <f>[34]Julho!$E$15</f>
        <v>75.470588235294116</v>
      </c>
      <c r="M38" s="11">
        <f>[34]Julho!$E$16</f>
        <v>78.4375</v>
      </c>
      <c r="N38" s="11">
        <f>[34]Julho!$E$17</f>
        <v>79.3125</v>
      </c>
      <c r="O38" s="11">
        <f>[34]Julho!$E$18</f>
        <v>77.4375</v>
      </c>
      <c r="P38" s="11">
        <f>[34]Julho!$E$19</f>
        <v>71.333333333333329</v>
      </c>
      <c r="Q38" s="11">
        <f>[34]Julho!$E$20</f>
        <v>73.8125</v>
      </c>
      <c r="R38" s="11">
        <f>[34]Julho!$E$21</f>
        <v>74.875</v>
      </c>
      <c r="S38" s="11">
        <f>[34]Julho!$E$22</f>
        <v>73.599999999999994</v>
      </c>
      <c r="T38" s="11">
        <f>[34]Julho!$E$23</f>
        <v>69.5</v>
      </c>
      <c r="U38" s="11">
        <f>[34]Julho!$E$24</f>
        <v>73.75</v>
      </c>
      <c r="V38" s="11">
        <f>[34]Julho!$E$25</f>
        <v>74.25</v>
      </c>
      <c r="W38" s="11">
        <f>[34]Julho!$E$26</f>
        <v>75.125</v>
      </c>
      <c r="X38" s="11">
        <f>[34]Julho!$E$27</f>
        <v>75.375</v>
      </c>
      <c r="Y38" s="11">
        <f>[34]Julho!$E$28</f>
        <v>76.13333333333334</v>
      </c>
      <c r="Z38" s="11">
        <f>[34]Julho!$E$29</f>
        <v>73.352941176470594</v>
      </c>
      <c r="AA38" s="11">
        <f>[34]Julho!$E$30</f>
        <v>71.125</v>
      </c>
      <c r="AB38" s="11">
        <f>[34]Julho!$E$31</f>
        <v>74.3125</v>
      </c>
      <c r="AC38" s="11">
        <f>[34]Julho!$E$32</f>
        <v>73.25</v>
      </c>
      <c r="AD38" s="11">
        <f>[34]Julho!$E$33</f>
        <v>73.82352941176471</v>
      </c>
      <c r="AE38" s="11">
        <f>[34]Julho!$E$34</f>
        <v>72</v>
      </c>
      <c r="AF38" s="11">
        <f>[34]Julho!$E$35</f>
        <v>60.8125</v>
      </c>
      <c r="AG38" s="93">
        <f t="shared" ref="AG38:AG44" si="3">AVERAGE(B38:AF38)</f>
        <v>74.022683660591881</v>
      </c>
      <c r="AH38" t="s">
        <v>47</v>
      </c>
      <c r="AI38" t="s">
        <v>47</v>
      </c>
    </row>
    <row r="39" spans="1:38" x14ac:dyDescent="0.2">
      <c r="A39" s="58" t="s">
        <v>15</v>
      </c>
      <c r="B39" s="11">
        <f>[35]Julho!$E$5</f>
        <v>66.875</v>
      </c>
      <c r="C39" s="11">
        <f>[35]Julho!$E$6</f>
        <v>73.875</v>
      </c>
      <c r="D39" s="11">
        <f>[35]Julho!$E$7</f>
        <v>71.875</v>
      </c>
      <c r="E39" s="11">
        <f>[35]Julho!$E$8</f>
        <v>66.083333333333329</v>
      </c>
      <c r="F39" s="11">
        <f>[35]Julho!$E$9</f>
        <v>69.833333333333329</v>
      </c>
      <c r="G39" s="11">
        <f>[35]Julho!$E$10</f>
        <v>69.208333333333329</v>
      </c>
      <c r="H39" s="11">
        <f>[35]Julho!$E$11</f>
        <v>82.375</v>
      </c>
      <c r="I39" s="11">
        <f>[35]Julho!$E$12</f>
        <v>96.583333333333329</v>
      </c>
      <c r="J39" s="11">
        <f>[35]Julho!$E$13</f>
        <v>80.416666666666671</v>
      </c>
      <c r="K39" s="11">
        <f>[35]Julho!$E$14</f>
        <v>78.208333333333329</v>
      </c>
      <c r="L39" s="11">
        <f>[35]Julho!$E$15</f>
        <v>75.375</v>
      </c>
      <c r="M39" s="11">
        <f>[35]Julho!$E$16</f>
        <v>58.208333333333336</v>
      </c>
      <c r="N39" s="11">
        <f>[35]Julho!$E$17</f>
        <v>64.083333333333329</v>
      </c>
      <c r="O39" s="11">
        <f>[35]Julho!$E$18</f>
        <v>81.958333333333329</v>
      </c>
      <c r="P39" s="11">
        <f>[35]Julho!$E$19</f>
        <v>64.666666666666671</v>
      </c>
      <c r="Q39" s="11">
        <f>[35]Julho!$E$20</f>
        <v>77.958333333333329</v>
      </c>
      <c r="R39" s="11">
        <f>[35]Julho!$E$21</f>
        <v>65.875</v>
      </c>
      <c r="S39" s="11">
        <f>[35]Julho!$E$22</f>
        <v>56.5</v>
      </c>
      <c r="T39" s="11">
        <f>[35]Julho!$E$23</f>
        <v>54.75</v>
      </c>
      <c r="U39" s="11">
        <f>[35]Julho!$E$24</f>
        <v>59.541666666666664</v>
      </c>
      <c r="V39" s="11">
        <f>[35]Julho!$E$25</f>
        <v>53.5</v>
      </c>
      <c r="W39" s="11">
        <f>[35]Julho!$E$26</f>
        <v>47.083333333333336</v>
      </c>
      <c r="X39" s="11">
        <f>[35]Julho!$E$27</f>
        <v>45.166666666666664</v>
      </c>
      <c r="Y39" s="11">
        <f>[35]Julho!$E$28</f>
        <v>48.875</v>
      </c>
      <c r="Z39" s="11">
        <f>[35]Julho!$E$29</f>
        <v>86.5</v>
      </c>
      <c r="AA39" s="11">
        <f>[35]Julho!$E$30</f>
        <v>71.958333333333329</v>
      </c>
      <c r="AB39" s="11">
        <f>[35]Julho!$E$31</f>
        <v>64.333333333333329</v>
      </c>
      <c r="AC39" s="11">
        <f>[35]Julho!$E$32</f>
        <v>53.75</v>
      </c>
      <c r="AD39" s="11">
        <f>[35]Julho!$E$33</f>
        <v>71.416666666666671</v>
      </c>
      <c r="AE39" s="11">
        <f>[35]Julho!$E$34</f>
        <v>64.833333333333329</v>
      </c>
      <c r="AF39" s="11">
        <f>[35]Julho!$E$35</f>
        <v>72.333333333333329</v>
      </c>
      <c r="AG39" s="93">
        <f t="shared" si="3"/>
        <v>67.548387096774192</v>
      </c>
      <c r="AH39" t="s">
        <v>47</v>
      </c>
      <c r="AJ39" t="s">
        <v>47</v>
      </c>
    </row>
    <row r="40" spans="1:38" x14ac:dyDescent="0.2">
      <c r="A40" s="58" t="s">
        <v>16</v>
      </c>
      <c r="B40" s="11">
        <f>[36]Julho!$E$5</f>
        <v>40.083333333333336</v>
      </c>
      <c r="C40" s="11">
        <f>[36]Julho!$E$6</f>
        <v>64.5</v>
      </c>
      <c r="D40" s="11">
        <f>[36]Julho!$E$7</f>
        <v>78.666666666666671</v>
      </c>
      <c r="E40" s="11" t="str">
        <f>[36]Julho!$E$8</f>
        <v>*</v>
      </c>
      <c r="F40" s="11" t="str">
        <f>[36]Julho!$E$9</f>
        <v>*</v>
      </c>
      <c r="G40" s="11">
        <f>[36]Julho!$E$10</f>
        <v>65.666666666666671</v>
      </c>
      <c r="H40" s="11">
        <f>[36]Julho!$E$11</f>
        <v>79.375</v>
      </c>
      <c r="I40" s="11">
        <f>[36]Julho!$E$12</f>
        <v>89.916666666666671</v>
      </c>
      <c r="J40" s="11">
        <f>[36]Julho!$E$13</f>
        <v>92</v>
      </c>
      <c r="K40" s="11">
        <f>[36]Julho!$E$14</f>
        <v>53.272727272727273</v>
      </c>
      <c r="L40" s="11">
        <f>[36]Julho!$E$15</f>
        <v>60.333333333333336</v>
      </c>
      <c r="M40" s="11">
        <f>[36]Julho!$E$16</f>
        <v>59.583333333333336</v>
      </c>
      <c r="N40" s="11">
        <f>[36]Julho!$E$17</f>
        <v>64.333333333333329</v>
      </c>
      <c r="O40" s="11" t="str">
        <f>[36]Julho!$E$18</f>
        <v>*</v>
      </c>
      <c r="P40" s="11" t="str">
        <f>[36]Julho!$E$19</f>
        <v>*</v>
      </c>
      <c r="Q40" s="11">
        <f>[36]Julho!$E$20</f>
        <v>44.363636363636367</v>
      </c>
      <c r="R40" s="11">
        <f>[36]Julho!$E$21</f>
        <v>48.5</v>
      </c>
      <c r="S40" s="11">
        <f>[36]Julho!$E$22</f>
        <v>35.956521739130437</v>
      </c>
      <c r="T40" s="11" t="str">
        <f>[36]Julho!$E$23</f>
        <v>*</v>
      </c>
      <c r="U40" s="11" t="str">
        <f>[36]Julho!$E$24</f>
        <v>*</v>
      </c>
      <c r="V40" s="11" t="str">
        <f>[36]Julho!$E$25</f>
        <v>*</v>
      </c>
      <c r="W40" s="11" t="str">
        <f>[36]Julho!$E$26</f>
        <v>*</v>
      </c>
      <c r="X40" s="11" t="str">
        <f>[36]Julho!$E$27</f>
        <v>*</v>
      </c>
      <c r="Y40" s="11">
        <f>[36]Julho!$E$28</f>
        <v>47.75</v>
      </c>
      <c r="Z40" s="11">
        <f>[36]Julho!$E$29</f>
        <v>65.875</v>
      </c>
      <c r="AA40" s="11">
        <f>[36]Julho!$E$30</f>
        <v>71.5</v>
      </c>
      <c r="AB40" s="11" t="str">
        <f>[36]Julho!$E$31</f>
        <v>*</v>
      </c>
      <c r="AC40" s="11" t="str">
        <f>[36]Julho!$E$32</f>
        <v>*</v>
      </c>
      <c r="AD40" s="11">
        <f>[36]Julho!$E$33</f>
        <v>37.4</v>
      </c>
      <c r="AE40" s="11">
        <f>[36]Julho!$E$34</f>
        <v>44.208333333333336</v>
      </c>
      <c r="AF40" s="11">
        <f>[36]Julho!$E$35</f>
        <v>56.727272727272727</v>
      </c>
      <c r="AG40" s="93">
        <f t="shared" si="3"/>
        <v>60.000591238471678</v>
      </c>
      <c r="AI40" t="s">
        <v>47</v>
      </c>
      <c r="AJ40" t="s">
        <v>47</v>
      </c>
    </row>
    <row r="41" spans="1:38" x14ac:dyDescent="0.2">
      <c r="A41" s="58" t="s">
        <v>175</v>
      </c>
      <c r="B41" s="11">
        <f>[37]Julho!$E$5</f>
        <v>59.333333333333336</v>
      </c>
      <c r="C41" s="11">
        <f>[37]Julho!$E$6</f>
        <v>69.708333333333329</v>
      </c>
      <c r="D41" s="11">
        <f>[37]Julho!$E$7</f>
        <v>66.375</v>
      </c>
      <c r="E41" s="11">
        <f>[37]Julho!$E$8</f>
        <v>60.75</v>
      </c>
      <c r="F41" s="11">
        <f>[37]Julho!$E$9</f>
        <v>66.208333333333329</v>
      </c>
      <c r="G41" s="11">
        <f>[37]Julho!$E$10</f>
        <v>64.125</v>
      </c>
      <c r="H41" s="11">
        <f>[37]Julho!$E$11</f>
        <v>66.5</v>
      </c>
      <c r="I41" s="11">
        <f>[37]Julho!$E$12</f>
        <v>76.291666666666671</v>
      </c>
      <c r="J41" s="11">
        <f>[37]Julho!$E$13</f>
        <v>83.583333333333329</v>
      </c>
      <c r="K41" s="11">
        <f>[37]Julho!$E$14</f>
        <v>73.916666666666671</v>
      </c>
      <c r="L41" s="11">
        <f>[37]Julho!$E$15</f>
        <v>61.791666666666664</v>
      </c>
      <c r="M41" s="11">
        <f>[37]Julho!$E$16</f>
        <v>61.791666666666664</v>
      </c>
      <c r="N41" s="11">
        <f>[37]Julho!$E$17</f>
        <v>65.125</v>
      </c>
      <c r="O41" s="11">
        <f>[37]Julho!$E$18</f>
        <v>75.75</v>
      </c>
      <c r="P41" s="11">
        <f>[37]Julho!$E$19</f>
        <v>70.333333333333329</v>
      </c>
      <c r="Q41" s="11">
        <f>[37]Julho!$E$20</f>
        <v>67.416666666666671</v>
      </c>
      <c r="R41" s="11">
        <f>[37]Julho!$E$21</f>
        <v>59.791666666666664</v>
      </c>
      <c r="S41" s="11">
        <f>[37]Julho!$E$22</f>
        <v>46.625</v>
      </c>
      <c r="T41" s="11">
        <f>[37]Julho!$E$23</f>
        <v>43.083333333333336</v>
      </c>
      <c r="U41" s="11">
        <f>[37]Julho!$E$24</f>
        <v>42.958333333333336</v>
      </c>
      <c r="V41" s="11">
        <f>[37]Julho!$E$25</f>
        <v>53.416666666666664</v>
      </c>
      <c r="W41" s="11">
        <f>[37]Julho!$E$26</f>
        <v>56.958333333333336</v>
      </c>
      <c r="X41" s="11">
        <f>[37]Julho!$E$27</f>
        <v>55.208333333333336</v>
      </c>
      <c r="Y41" s="11">
        <f>[37]Julho!$E$28</f>
        <v>51.666666666666664</v>
      </c>
      <c r="Z41" s="11">
        <f>[37]Julho!$E$29</f>
        <v>64.458333333333329</v>
      </c>
      <c r="AA41" s="11">
        <f>[37]Julho!$E$30</f>
        <v>63.166666666666664</v>
      </c>
      <c r="AB41" s="11">
        <f>[37]Julho!$E$31</f>
        <v>55.125</v>
      </c>
      <c r="AC41" s="11">
        <f>[37]Julho!$E$32</f>
        <v>55.291666666666664</v>
      </c>
      <c r="AD41" s="11">
        <f>[37]Julho!$E$33</f>
        <v>68.708333333333329</v>
      </c>
      <c r="AE41" s="11">
        <f>[37]Julho!$E$34</f>
        <v>75.166666666666671</v>
      </c>
      <c r="AF41" s="11">
        <f>[37]Julho!$E$35</f>
        <v>65.5</v>
      </c>
      <c r="AG41" s="93">
        <f t="shared" si="3"/>
        <v>62.778225806451616</v>
      </c>
      <c r="AH41" t="s">
        <v>47</v>
      </c>
      <c r="AI41" t="s">
        <v>47</v>
      </c>
    </row>
    <row r="42" spans="1:38" x14ac:dyDescent="0.2">
      <c r="A42" s="58" t="s">
        <v>17</v>
      </c>
      <c r="B42" s="11">
        <f>[38]Julho!$E$5</f>
        <v>61.291666666666664</v>
      </c>
      <c r="C42" s="11">
        <f>[38]Julho!$E$6</f>
        <v>78.458333333333329</v>
      </c>
      <c r="D42" s="11">
        <f>[38]Julho!$E$7</f>
        <v>75.958333333333329</v>
      </c>
      <c r="E42" s="11">
        <f>[38]Julho!$E$8</f>
        <v>69.083333333333329</v>
      </c>
      <c r="F42" s="11">
        <f>[38]Julho!$E$9</f>
        <v>68.875</v>
      </c>
      <c r="G42" s="11">
        <f>[38]Julho!$E$10</f>
        <v>74.291666666666671</v>
      </c>
      <c r="H42" s="11">
        <f>[38]Julho!$E$11</f>
        <v>69.583333333333329</v>
      </c>
      <c r="I42" s="11">
        <f>[38]Julho!$E$12</f>
        <v>86.083333333333329</v>
      </c>
      <c r="J42" s="11">
        <f>[38]Julho!$E$13</f>
        <v>79.541666666666671</v>
      </c>
      <c r="K42" s="11">
        <f>[38]Julho!$E$14</f>
        <v>78.708333333333329</v>
      </c>
      <c r="L42" s="11">
        <f>[38]Julho!$E$15</f>
        <v>72.25</v>
      </c>
      <c r="M42" s="11">
        <f>[38]Julho!$E$16</f>
        <v>68.708333333333329</v>
      </c>
      <c r="N42" s="11">
        <f>[38]Julho!$E$17</f>
        <v>74.083333333333329</v>
      </c>
      <c r="O42" s="11">
        <f>[38]Julho!$E$18</f>
        <v>81.833333333333329</v>
      </c>
      <c r="P42" s="11">
        <f>[38]Julho!$E$19</f>
        <v>73.375</v>
      </c>
      <c r="Q42" s="11">
        <f>[38]Julho!$E$20</f>
        <v>73.333333333333329</v>
      </c>
      <c r="R42" s="11">
        <f>[38]Julho!$E$21</f>
        <v>67.083333333333329</v>
      </c>
      <c r="S42" s="11">
        <f>[38]Julho!$E$22</f>
        <v>49.583333333333336</v>
      </c>
      <c r="T42" s="11">
        <f>[38]Julho!$E$23</f>
        <v>48.875</v>
      </c>
      <c r="U42" s="11">
        <f>[38]Julho!$E$24</f>
        <v>51.125</v>
      </c>
      <c r="V42" s="11">
        <f>[38]Julho!$E$25</f>
        <v>53.541666666666664</v>
      </c>
      <c r="W42" s="11">
        <f>[38]Julho!$E$26</f>
        <v>61.375</v>
      </c>
      <c r="X42" s="11">
        <f>[38]Julho!$E$27</f>
        <v>59.625</v>
      </c>
      <c r="Y42" s="11">
        <f>[38]Julho!$E$28</f>
        <v>54.166666666666664</v>
      </c>
      <c r="Z42" s="11">
        <f>[38]Julho!$E$29</f>
        <v>74.708333333333329</v>
      </c>
      <c r="AA42" s="11">
        <f>[38]Julho!$E$30</f>
        <v>73.541666666666671</v>
      </c>
      <c r="AB42" s="11">
        <f>[38]Julho!$E$31</f>
        <v>68.875</v>
      </c>
      <c r="AC42" s="11">
        <f>[38]Julho!$E$32</f>
        <v>64.041666666666671</v>
      </c>
      <c r="AD42" s="11">
        <f>[38]Julho!$E$33</f>
        <v>78.208333333333329</v>
      </c>
      <c r="AE42" s="11">
        <f>[38]Julho!$E$34</f>
        <v>78.791666666666671</v>
      </c>
      <c r="AF42" s="11">
        <f>[38]Julho!$E$35</f>
        <v>65.625</v>
      </c>
      <c r="AG42" s="93">
        <f t="shared" si="3"/>
        <v>68.858870967741936</v>
      </c>
      <c r="AI42" t="s">
        <v>47</v>
      </c>
      <c r="AJ42" t="s">
        <v>47</v>
      </c>
    </row>
    <row r="43" spans="1:38" x14ac:dyDescent="0.2">
      <c r="A43" s="58" t="s">
        <v>157</v>
      </c>
      <c r="B43" s="11">
        <f>[39]Julho!$E$5</f>
        <v>67.791666666666671</v>
      </c>
      <c r="C43" s="11">
        <f>[39]Julho!$E$6</f>
        <v>76.291666666666671</v>
      </c>
      <c r="D43" s="11">
        <f>[39]Julho!$E$7</f>
        <v>74.041666666666671</v>
      </c>
      <c r="E43" s="11">
        <f>[39]Julho!$E$8</f>
        <v>69.208333333333329</v>
      </c>
      <c r="F43" s="11">
        <f>[39]Julho!$E$9</f>
        <v>58.666666666666664</v>
      </c>
      <c r="G43" s="11">
        <f>[39]Julho!$E$10</f>
        <v>64.833333333333329</v>
      </c>
      <c r="H43" s="11">
        <f>[39]Julho!$E$11</f>
        <v>63.541666666666664</v>
      </c>
      <c r="I43" s="11">
        <f>[39]Julho!$E$12</f>
        <v>80.833333333333329</v>
      </c>
      <c r="J43" s="11">
        <f>[39]Julho!$E$13</f>
        <v>82.875</v>
      </c>
      <c r="K43" s="11">
        <f>[39]Julho!$E$14</f>
        <v>76.333333333333329</v>
      </c>
      <c r="L43" s="11">
        <f>[39]Julho!$E$15</f>
        <v>61.833333333333336</v>
      </c>
      <c r="M43" s="11">
        <f>[39]Julho!$E$16</f>
        <v>68.666666666666671</v>
      </c>
      <c r="N43" s="11">
        <f>[39]Julho!$E$17</f>
        <v>74.333333333333329</v>
      </c>
      <c r="O43" s="11">
        <f>[39]Julho!$E$18</f>
        <v>83.416666666666671</v>
      </c>
      <c r="P43" s="11">
        <f>[39]Julho!$E$19</f>
        <v>82.041666666666671</v>
      </c>
      <c r="Q43" s="11">
        <f>[39]Julho!$E$20</f>
        <v>70.083333333333329</v>
      </c>
      <c r="R43" s="11">
        <f>[39]Julho!$E$21</f>
        <v>64.375</v>
      </c>
      <c r="S43" s="11">
        <f>[39]Julho!$E$22</f>
        <v>49.75</v>
      </c>
      <c r="T43" s="11">
        <f>[39]Julho!$E$23</f>
        <v>43.583333333333336</v>
      </c>
      <c r="U43" s="11">
        <f>[39]Julho!$E$24</f>
        <v>51.875</v>
      </c>
      <c r="V43" s="11">
        <f>[39]Julho!$E$25</f>
        <v>53.666666666666664</v>
      </c>
      <c r="W43" s="11">
        <f>[39]Julho!$E$26</f>
        <v>53.666666666666664</v>
      </c>
      <c r="X43" s="11">
        <f>[39]Julho!$E$27</f>
        <v>56</v>
      </c>
      <c r="Y43" s="11">
        <f>[39]Julho!$E$28</f>
        <v>46.25</v>
      </c>
      <c r="Z43" s="11">
        <f>[39]Julho!$E$29</f>
        <v>63.5</v>
      </c>
      <c r="AA43" s="11">
        <f>[39]Julho!$E$30</f>
        <v>71.791666666666671</v>
      </c>
      <c r="AB43" s="11">
        <f>[39]Julho!$E$31</f>
        <v>63.541666666666664</v>
      </c>
      <c r="AC43" s="11">
        <f>[39]Julho!$E$32</f>
        <v>58.708333333333336</v>
      </c>
      <c r="AD43" s="11">
        <f>[39]Julho!$E$33</f>
        <v>76.916666666666671</v>
      </c>
      <c r="AE43" s="11">
        <f>[39]Julho!$E$34</f>
        <v>78.25</v>
      </c>
      <c r="AF43" s="11">
        <f>[39]Julho!$E$35</f>
        <v>63.75</v>
      </c>
      <c r="AG43" s="93">
        <f t="shared" si="3"/>
        <v>66.142473118279582</v>
      </c>
      <c r="AJ43" t="s">
        <v>47</v>
      </c>
    </row>
    <row r="44" spans="1:38" x14ac:dyDescent="0.2">
      <c r="A44" s="58" t="s">
        <v>18</v>
      </c>
      <c r="B44" s="11">
        <f>[40]Julho!$E$5</f>
        <v>44.625</v>
      </c>
      <c r="C44" s="11">
        <f>[40]Julho!$E$6</f>
        <v>57.583333333333336</v>
      </c>
      <c r="D44" s="11">
        <f>[40]Julho!$E$7</f>
        <v>62.647058823529413</v>
      </c>
      <c r="E44" s="11">
        <f>[40]Julho!$E$8</f>
        <v>63.208333333333336</v>
      </c>
      <c r="F44" s="11">
        <f>[40]Julho!$E$9</f>
        <v>58.125</v>
      </c>
      <c r="G44" s="11">
        <f>[40]Julho!$E$10</f>
        <v>57.541666666666664</v>
      </c>
      <c r="H44" s="11">
        <f>[40]Julho!$E$11</f>
        <v>64.166666666666671</v>
      </c>
      <c r="I44" s="11">
        <f>[40]Julho!$E$12</f>
        <v>80.166666666666671</v>
      </c>
      <c r="J44" s="11">
        <f>[40]Julho!$E$13</f>
        <v>87.708333333333329</v>
      </c>
      <c r="K44" s="11">
        <f>[40]Julho!$E$14</f>
        <v>71.791666666666671</v>
      </c>
      <c r="L44" s="11">
        <f>[40]Julho!$E$15</f>
        <v>56.75</v>
      </c>
      <c r="M44" s="11">
        <f>[40]Julho!$E$16</f>
        <v>58.625</v>
      </c>
      <c r="N44" s="11">
        <f>[40]Julho!$E$17</f>
        <v>67.208333333333329</v>
      </c>
      <c r="O44" s="11">
        <f>[40]Julho!$E$18</f>
        <v>72.958333333333329</v>
      </c>
      <c r="P44" s="11">
        <f>[40]Julho!$E$19</f>
        <v>68.958333333333329</v>
      </c>
      <c r="Q44" s="11">
        <f>[40]Julho!$E$20</f>
        <v>54.208333333333336</v>
      </c>
      <c r="R44" s="11">
        <f>[40]Julho!$E$21</f>
        <v>50.25</v>
      </c>
      <c r="S44" s="11">
        <f>[40]Julho!$E$22</f>
        <v>43.958333333333336</v>
      </c>
      <c r="T44" s="11">
        <f>[40]Julho!$E$23</f>
        <v>45.166666666666664</v>
      </c>
      <c r="U44" s="11">
        <f>[40]Julho!$E$24</f>
        <v>48.208333333333336</v>
      </c>
      <c r="V44" s="11">
        <f>[40]Julho!$E$25</f>
        <v>52</v>
      </c>
      <c r="W44" s="11">
        <f>[40]Julho!$E$26</f>
        <v>50.75</v>
      </c>
      <c r="X44" s="11">
        <f>[40]Julho!$E$27</f>
        <v>48.291666666666664</v>
      </c>
      <c r="Y44" s="11">
        <f>[40]Julho!$E$28</f>
        <v>47.875</v>
      </c>
      <c r="Z44" s="11">
        <f>[40]Julho!$E$29</f>
        <v>67.291666666666671</v>
      </c>
      <c r="AA44" s="11">
        <f>[40]Julho!$E$30</f>
        <v>60.291666666666664</v>
      </c>
      <c r="AB44" s="11">
        <f>[40]Julho!$E$31</f>
        <v>50.583333333333336</v>
      </c>
      <c r="AC44" s="11">
        <f>[40]Julho!$E$32</f>
        <v>54.666666666666664</v>
      </c>
      <c r="AD44" s="11">
        <f>[40]Julho!$E$33</f>
        <v>68.958333333333329</v>
      </c>
      <c r="AE44" s="11">
        <f>[40]Julho!$E$34</f>
        <v>70.833333333333329</v>
      </c>
      <c r="AF44" s="11">
        <f>[40]Julho!$E$35</f>
        <v>63.541666666666664</v>
      </c>
      <c r="AG44" s="93">
        <f t="shared" si="3"/>
        <v>59.643184693232136</v>
      </c>
      <c r="AH44" s="12" t="s">
        <v>47</v>
      </c>
      <c r="AJ44" t="s">
        <v>47</v>
      </c>
    </row>
    <row r="45" spans="1:38" x14ac:dyDescent="0.2">
      <c r="A45" s="58" t="s">
        <v>162</v>
      </c>
      <c r="B45" s="11" t="str">
        <f>[41]Julho!$E$5</f>
        <v>*</v>
      </c>
      <c r="C45" s="11" t="str">
        <f>[41]Julho!$E$6</f>
        <v>*</v>
      </c>
      <c r="D45" s="11" t="str">
        <f>[41]Julho!$E$7</f>
        <v>*</v>
      </c>
      <c r="E45" s="11" t="str">
        <f>[41]Julho!$E$8</f>
        <v>*</v>
      </c>
      <c r="F45" s="11" t="str">
        <f>[41]Julho!$E$9</f>
        <v>*</v>
      </c>
      <c r="G45" s="11" t="str">
        <f>[41]Julho!$E$10</f>
        <v>*</v>
      </c>
      <c r="H45" s="11" t="str">
        <f>[41]Julho!$E$11</f>
        <v>*</v>
      </c>
      <c r="I45" s="11" t="str">
        <f>[41]Julho!$E$12</f>
        <v>*</v>
      </c>
      <c r="J45" s="11" t="str">
        <f>[41]Julho!$E$13</f>
        <v>*</v>
      </c>
      <c r="K45" s="11" t="str">
        <f>[41]Julho!$E$14</f>
        <v>*</v>
      </c>
      <c r="L45" s="11" t="str">
        <f>[41]Julho!$E$15</f>
        <v>*</v>
      </c>
      <c r="M45" s="11" t="str">
        <f>[41]Julho!$E$16</f>
        <v>*</v>
      </c>
      <c r="N45" s="11" t="str">
        <f>[41]Julho!$E$17</f>
        <v>*</v>
      </c>
      <c r="O45" s="11" t="str">
        <f>[41]Julho!$E$18</f>
        <v>*</v>
      </c>
      <c r="P45" s="11" t="str">
        <f>[41]Julho!$E$19</f>
        <v>*</v>
      </c>
      <c r="Q45" s="11" t="str">
        <f>[41]Julho!$E$20</f>
        <v>*</v>
      </c>
      <c r="R45" s="11" t="str">
        <f>[41]Julho!$E$21</f>
        <v>*</v>
      </c>
      <c r="S45" s="11" t="str">
        <f>[41]Julho!$E$22</f>
        <v>*</v>
      </c>
      <c r="T45" s="11" t="str">
        <f>[41]Julho!$E$23</f>
        <v>*</v>
      </c>
      <c r="U45" s="11" t="str">
        <f>[41]Julho!$E$24</f>
        <v>*</v>
      </c>
      <c r="V45" s="11" t="str">
        <f>[41]Julho!$E$25</f>
        <v>*</v>
      </c>
      <c r="W45" s="11" t="str">
        <f>[41]Julho!$E$26</f>
        <v>*</v>
      </c>
      <c r="X45" s="11" t="str">
        <f>[41]Julho!$E$27</f>
        <v>*</v>
      </c>
      <c r="Y45" s="11" t="str">
        <f>[41]Julho!$E$28</f>
        <v>*</v>
      </c>
      <c r="Z45" s="11" t="str">
        <f>[41]Julho!$E$29</f>
        <v>*</v>
      </c>
      <c r="AA45" s="11" t="str">
        <f>[41]Julho!$E$30</f>
        <v>*</v>
      </c>
      <c r="AB45" s="11" t="str">
        <f>[41]Julho!$E$31</f>
        <v>*</v>
      </c>
      <c r="AC45" s="11" t="str">
        <f>[41]Julho!$E$32</f>
        <v>*</v>
      </c>
      <c r="AD45" s="11" t="str">
        <f>[41]Julho!$E$33</f>
        <v>*</v>
      </c>
      <c r="AE45" s="11" t="str">
        <f>[41]Julho!$E$34</f>
        <v>*</v>
      </c>
      <c r="AF45" s="11" t="str">
        <f>[41]Julho!$E$35</f>
        <v>*</v>
      </c>
      <c r="AG45" s="93" t="s">
        <v>226</v>
      </c>
      <c r="AI45" t="s">
        <v>47</v>
      </c>
      <c r="AJ45" t="s">
        <v>47</v>
      </c>
    </row>
    <row r="46" spans="1:38" x14ac:dyDescent="0.2">
      <c r="A46" s="58" t="s">
        <v>19</v>
      </c>
      <c r="B46" s="11">
        <f>[42]Julho!$E$5</f>
        <v>74.304347826086953</v>
      </c>
      <c r="C46" s="11">
        <f>[42]Julho!$E$6</f>
        <v>80.916666666666671</v>
      </c>
      <c r="D46" s="11">
        <f>[42]Julho!$E$7</f>
        <v>74.130434782608702</v>
      </c>
      <c r="E46" s="11">
        <f>[42]Julho!$E$8</f>
        <v>63.5</v>
      </c>
      <c r="F46" s="11">
        <f>[42]Julho!$E$9</f>
        <v>66.333333333333329</v>
      </c>
      <c r="G46" s="11">
        <f>[42]Julho!$E$10</f>
        <v>82.375</v>
      </c>
      <c r="H46" s="11">
        <f>[42]Julho!$E$11</f>
        <v>86.818181818181813</v>
      </c>
      <c r="I46" s="11">
        <f>[42]Julho!$E$12</f>
        <v>94.15</v>
      </c>
      <c r="J46" s="11">
        <f>[42]Julho!$E$13</f>
        <v>73.86666666666666</v>
      </c>
      <c r="K46" s="11">
        <f>[42]Julho!$E$14</f>
        <v>74.608695652173907</v>
      </c>
      <c r="L46" s="11">
        <f>[42]Julho!$E$15</f>
        <v>68.541666666666671</v>
      </c>
      <c r="M46" s="11">
        <f>[42]Julho!$E$16</f>
        <v>66.291666666666671</v>
      </c>
      <c r="N46" s="11">
        <f>[42]Julho!$E$17</f>
        <v>75.5</v>
      </c>
      <c r="O46" s="11">
        <f>[42]Julho!$E$18</f>
        <v>75.416666666666671</v>
      </c>
      <c r="P46" s="11">
        <f>[42]Julho!$E$19</f>
        <v>63.791666666666664</v>
      </c>
      <c r="Q46" s="11">
        <f>[42]Julho!$E$20</f>
        <v>69.583333333333329</v>
      </c>
      <c r="R46" s="11">
        <f>[42]Julho!$E$21</f>
        <v>66.291666666666671</v>
      </c>
      <c r="S46" s="11">
        <f>[42]Julho!$E$22</f>
        <v>58.833333333333336</v>
      </c>
      <c r="T46" s="11">
        <f>[42]Julho!$E$23</f>
        <v>54.391304347826086</v>
      </c>
      <c r="U46" s="11">
        <f>[42]Julho!$E$24</f>
        <v>57.5</v>
      </c>
      <c r="V46" s="11">
        <f>[42]Julho!$E$25</f>
        <v>57.291666666666664</v>
      </c>
      <c r="W46" s="11">
        <f>[42]Julho!$E$26</f>
        <v>54.708333333333336</v>
      </c>
      <c r="X46" s="11">
        <f>[42]Julho!$E$27</f>
        <v>50.958333333333336</v>
      </c>
      <c r="Y46" s="11">
        <f>[42]Julho!$E$28</f>
        <v>54.75</v>
      </c>
      <c r="Z46" s="11">
        <f>[42]Julho!$E$29</f>
        <v>83.38095238095238</v>
      </c>
      <c r="AA46" s="11">
        <f>[42]Julho!$E$30</f>
        <v>71.761904761904759</v>
      </c>
      <c r="AB46" s="11">
        <f>[42]Julho!$E$31</f>
        <v>66.458333333333329</v>
      </c>
      <c r="AC46" s="11">
        <f>[42]Julho!$E$32</f>
        <v>73.416666666666671</v>
      </c>
      <c r="AD46" s="11">
        <f>[42]Julho!$E$33</f>
        <v>73.318181818181813</v>
      </c>
      <c r="AE46" s="11">
        <f>[42]Julho!$E$34</f>
        <v>76.142857142857139</v>
      </c>
      <c r="AF46" s="11">
        <f>[42]Julho!$E$35</f>
        <v>70.666666666666671</v>
      </c>
      <c r="AG46" s="93">
        <f>AVERAGE(B46:AF46)</f>
        <v>69.677371845078696</v>
      </c>
      <c r="AI46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[43]Julho!$E$5</f>
        <v>59.375</v>
      </c>
      <c r="C47" s="11">
        <f>[43]Julho!$E$6</f>
        <v>71.375</v>
      </c>
      <c r="D47" s="11">
        <f>[43]Julho!$E$7</f>
        <v>70.708333333333329</v>
      </c>
      <c r="E47" s="11">
        <f>[43]Julho!$E$8</f>
        <v>59.125</v>
      </c>
      <c r="F47" s="11">
        <f>[43]Julho!$E$9</f>
        <v>57.791666666666664</v>
      </c>
      <c r="G47" s="11">
        <f>[43]Julho!$E$10</f>
        <v>60.625</v>
      </c>
      <c r="H47" s="11">
        <f>[43]Julho!$E$11</f>
        <v>63.208333333333336</v>
      </c>
      <c r="I47" s="11">
        <f>[43]Julho!$E$12</f>
        <v>80.708333333333329</v>
      </c>
      <c r="J47" s="11">
        <f>[43]Julho!$E$13</f>
        <v>79.458333333333329</v>
      </c>
      <c r="K47" s="11">
        <f>[43]Julho!$E$14</f>
        <v>74.583333333333329</v>
      </c>
      <c r="L47" s="11">
        <f>[43]Julho!$E$15</f>
        <v>65.25</v>
      </c>
      <c r="M47" s="11">
        <f>[43]Julho!$E$16</f>
        <v>61</v>
      </c>
      <c r="N47" s="11">
        <f>[43]Julho!$E$17</f>
        <v>67.333333333333329</v>
      </c>
      <c r="O47" s="11">
        <f>[43]Julho!$E$18</f>
        <v>76.958333333333329</v>
      </c>
      <c r="P47" s="11">
        <f>[43]Julho!$E$19</f>
        <v>76.291666666666671</v>
      </c>
      <c r="Q47" s="11">
        <f>[43]Julho!$E$20</f>
        <v>70.916666666666671</v>
      </c>
      <c r="R47" s="11">
        <f>[43]Julho!$E$21</f>
        <v>60.666666666666664</v>
      </c>
      <c r="S47" s="11">
        <f>[43]Julho!$E$22</f>
        <v>47.791666666666664</v>
      </c>
      <c r="T47" s="11">
        <f>[43]Julho!$E$23</f>
        <v>47.25</v>
      </c>
      <c r="U47" s="11">
        <f>[43]Julho!$E$24</f>
        <v>49.916666666666664</v>
      </c>
      <c r="V47" s="11">
        <f>[43]Julho!$E$25</f>
        <v>53.041666666666664</v>
      </c>
      <c r="W47" s="11">
        <f>[43]Julho!$E$26</f>
        <v>53.375</v>
      </c>
      <c r="X47" s="11">
        <f>[43]Julho!$E$27</f>
        <v>51.25</v>
      </c>
      <c r="Y47" s="11">
        <f>[43]Julho!$E$28</f>
        <v>51</v>
      </c>
      <c r="Z47" s="11">
        <f>[43]Julho!$E$29</f>
        <v>67</v>
      </c>
      <c r="AA47" s="11">
        <f>[43]Julho!$E$30</f>
        <v>67.291666666666671</v>
      </c>
      <c r="AB47" s="11">
        <f>[43]Julho!$E$31</f>
        <v>60.5</v>
      </c>
      <c r="AC47" s="11">
        <f>[43]Julho!$E$32</f>
        <v>60.541666666666664</v>
      </c>
      <c r="AD47" s="11">
        <f>[43]Julho!$E$33</f>
        <v>66.833333333333329</v>
      </c>
      <c r="AE47" s="11">
        <f>[43]Julho!$E$34</f>
        <v>69.458333333333329</v>
      </c>
      <c r="AF47" s="11">
        <f>[43]Julho!$E$35</f>
        <v>65</v>
      </c>
      <c r="AG47" s="93">
        <f>AVERAGE(B47:AF47)</f>
        <v>63.407258064516142</v>
      </c>
      <c r="AJ47" t="s">
        <v>47</v>
      </c>
    </row>
    <row r="48" spans="1:38" x14ac:dyDescent="0.2">
      <c r="A48" s="58" t="s">
        <v>44</v>
      </c>
      <c r="B48" s="11">
        <f>[44]Julho!$E$5</f>
        <v>61.416666666666664</v>
      </c>
      <c r="C48" s="11">
        <f>[44]Julho!$E$6</f>
        <v>56.458333333333336</v>
      </c>
      <c r="D48" s="11">
        <f>[44]Julho!$E$7</f>
        <v>62.083333333333336</v>
      </c>
      <c r="E48" s="11">
        <f>[44]Julho!$E$8</f>
        <v>51.083333333333336</v>
      </c>
      <c r="F48" s="11">
        <f>[44]Julho!$E$9</f>
        <v>45.041666666666664</v>
      </c>
      <c r="G48" s="11">
        <f>[44]Julho!$E$10</f>
        <v>44.166666666666664</v>
      </c>
      <c r="H48" s="11">
        <f>[44]Julho!$E$11</f>
        <v>48.875</v>
      </c>
      <c r="I48" s="11">
        <f>[44]Julho!$E$12</f>
        <v>64.083333333333329</v>
      </c>
      <c r="J48" s="11">
        <f>[44]Julho!$E$13</f>
        <v>85.333333333333329</v>
      </c>
      <c r="K48" s="11">
        <f>[44]Julho!$E$14</f>
        <v>60.291666666666664</v>
      </c>
      <c r="L48" s="11">
        <f>[44]Julho!$E$15</f>
        <v>46.083333333333336</v>
      </c>
      <c r="M48" s="11">
        <f>[44]Julho!$E$16</f>
        <v>50.25</v>
      </c>
      <c r="N48" s="11">
        <f>[44]Julho!$E$17</f>
        <v>51.541666666666664</v>
      </c>
      <c r="O48" s="11">
        <f>[44]Julho!$E$18</f>
        <v>51.25</v>
      </c>
      <c r="P48" s="11">
        <f>[44]Julho!$E$19</f>
        <v>53.958333333333336</v>
      </c>
      <c r="Q48" s="11">
        <f>[44]Julho!$E$20</f>
        <v>39.291666666666664</v>
      </c>
      <c r="R48" s="11">
        <f>[44]Julho!$E$21</f>
        <v>36.708333333333336</v>
      </c>
      <c r="S48" s="11">
        <f>[44]Julho!$E$22</f>
        <v>35.625</v>
      </c>
      <c r="T48" s="11">
        <f>[44]Julho!$E$23</f>
        <v>40.75</v>
      </c>
      <c r="U48" s="11">
        <f>[44]Julho!$E$24</f>
        <v>43.375</v>
      </c>
      <c r="V48" s="11">
        <f>[44]Julho!$E$25</f>
        <v>43.125</v>
      </c>
      <c r="W48" s="11">
        <f>[44]Julho!$E$26</f>
        <v>40</v>
      </c>
      <c r="X48" s="11">
        <f>[44]Julho!$E$27</f>
        <v>41</v>
      </c>
      <c r="Y48" s="11">
        <f>[44]Julho!$E$28</f>
        <v>38</v>
      </c>
      <c r="Z48" s="11">
        <f>[44]Julho!$E$29</f>
        <v>53.583333333333336</v>
      </c>
      <c r="AA48" s="11">
        <f>[44]Julho!$E$30</f>
        <v>60.708333333333336</v>
      </c>
      <c r="AB48" s="11">
        <f>[44]Julho!$E$31</f>
        <v>45.708333333333336</v>
      </c>
      <c r="AC48" s="11">
        <f>[44]Julho!$E$32</f>
        <v>43.375</v>
      </c>
      <c r="AD48" s="11">
        <f>[44]Julho!$E$33</f>
        <v>57.291666666666664</v>
      </c>
      <c r="AE48" s="11">
        <f>[44]Julho!$E$34</f>
        <v>63.75</v>
      </c>
      <c r="AF48" s="11">
        <f>[44]Julho!$E$35</f>
        <v>48.125</v>
      </c>
      <c r="AG48" s="93">
        <f>AVERAGE(B48:AF48)</f>
        <v>50.397849462365592</v>
      </c>
      <c r="AI48" t="s">
        <v>47</v>
      </c>
      <c r="AJ48" t="s">
        <v>47</v>
      </c>
    </row>
    <row r="49" spans="1:36" x14ac:dyDescent="0.2">
      <c r="A49" s="58" t="s">
        <v>20</v>
      </c>
      <c r="B49" s="11" t="str">
        <f>[45]Julho!$E$5</f>
        <v>*</v>
      </c>
      <c r="C49" s="11" t="str">
        <f>[45]Julho!$E$6</f>
        <v>*</v>
      </c>
      <c r="D49" s="11" t="str">
        <f>[45]Julho!$E$7</f>
        <v>*</v>
      </c>
      <c r="E49" s="11" t="str">
        <f>[45]Julho!$E$8</f>
        <v>*</v>
      </c>
      <c r="F49" s="11" t="str">
        <f>[45]Julho!$E$9</f>
        <v>*</v>
      </c>
      <c r="G49" s="11" t="str">
        <f>[45]Julho!$E$10</f>
        <v>*</v>
      </c>
      <c r="H49" s="11" t="str">
        <f>[45]Julho!$E$11</f>
        <v>*</v>
      </c>
      <c r="I49" s="11" t="str">
        <f>[45]Julho!$E$12</f>
        <v>*</v>
      </c>
      <c r="J49" s="11" t="str">
        <f>[45]Julho!$E$13</f>
        <v>*</v>
      </c>
      <c r="K49" s="11" t="str">
        <f>[45]Julho!$E$14</f>
        <v>*</v>
      </c>
      <c r="L49" s="11" t="str">
        <f>[45]Julho!$E$15</f>
        <v>*</v>
      </c>
      <c r="M49" s="11" t="str">
        <f>[45]Julho!$E$16</f>
        <v>*</v>
      </c>
      <c r="N49" s="11" t="str">
        <f>[45]Julho!$E$17</f>
        <v>*</v>
      </c>
      <c r="O49" s="11" t="str">
        <f>[45]Julho!$E$18</f>
        <v>*</v>
      </c>
      <c r="P49" s="11" t="str">
        <f>[45]Julho!$E$19</f>
        <v>*</v>
      </c>
      <c r="Q49" s="11" t="str">
        <f>[45]Julho!$E$20</f>
        <v>*</v>
      </c>
      <c r="R49" s="11" t="str">
        <f>[45]Julho!$E$21</f>
        <v>*</v>
      </c>
      <c r="S49" s="11" t="str">
        <f>[45]Julho!$E$22</f>
        <v>*</v>
      </c>
      <c r="T49" s="11" t="str">
        <f>[45]Julho!$E$23</f>
        <v>*</v>
      </c>
      <c r="U49" s="11" t="str">
        <f>[45]Julho!$E$24</f>
        <v>*</v>
      </c>
      <c r="V49" s="11" t="str">
        <f>[45]Julho!$E$25</f>
        <v>*</v>
      </c>
      <c r="W49" s="11" t="str">
        <f>[45]Julho!$E$26</f>
        <v>*</v>
      </c>
      <c r="X49" s="11" t="str">
        <f>[45]Julho!$E$27</f>
        <v>*</v>
      </c>
      <c r="Y49" s="11" t="str">
        <f>[45]Julho!$E$28</f>
        <v>*</v>
      </c>
      <c r="Z49" s="11" t="str">
        <f>[45]Julho!$E$29</f>
        <v>*</v>
      </c>
      <c r="AA49" s="11" t="str">
        <f>[45]Julho!$E$30</f>
        <v>*</v>
      </c>
      <c r="AB49" s="11" t="str">
        <f>[45]Julho!$E$31</f>
        <v>*</v>
      </c>
      <c r="AC49" s="11" t="str">
        <f>[45]Julho!$E$32</f>
        <v>*</v>
      </c>
      <c r="AD49" s="11" t="str">
        <f>[45]Julho!$E$33</f>
        <v>*</v>
      </c>
      <c r="AE49" s="11" t="str">
        <f>[45]Julho!$E$34</f>
        <v>*</v>
      </c>
      <c r="AF49" s="11" t="str">
        <f>[45]Julho!$E$35</f>
        <v>*</v>
      </c>
      <c r="AG49" s="93" t="s">
        <v>226</v>
      </c>
      <c r="AH49" t="s">
        <v>47</v>
      </c>
      <c r="AI49" t="s">
        <v>47</v>
      </c>
      <c r="AJ49" t="s">
        <v>47</v>
      </c>
    </row>
    <row r="50" spans="1:36" s="5" customFormat="1" ht="17.100000000000001" customHeight="1" x14ac:dyDescent="0.2">
      <c r="A50" s="59" t="s">
        <v>227</v>
      </c>
      <c r="B50" s="13">
        <f t="shared" ref="B50:AE50" si="4">AVERAGE(B5:B49)</f>
        <v>61.152822636300897</v>
      </c>
      <c r="C50" s="13">
        <f t="shared" si="4"/>
        <v>69.811363636363637</v>
      </c>
      <c r="D50" s="13">
        <f t="shared" si="4"/>
        <v>68.568138964988307</v>
      </c>
      <c r="E50" s="13">
        <f t="shared" si="4"/>
        <v>62.648604269293912</v>
      </c>
      <c r="F50" s="13">
        <f t="shared" si="4"/>
        <v>63.253094606542874</v>
      </c>
      <c r="G50" s="13">
        <f t="shared" si="4"/>
        <v>67.903914141414148</v>
      </c>
      <c r="H50" s="13">
        <f t="shared" si="4"/>
        <v>69.609326018808773</v>
      </c>
      <c r="I50" s="13">
        <f t="shared" si="4"/>
        <v>81.246858132792823</v>
      </c>
      <c r="J50" s="13">
        <f t="shared" si="4"/>
        <v>79.444667268821405</v>
      </c>
      <c r="K50" s="13">
        <f t="shared" si="4"/>
        <v>72.160484939763293</v>
      </c>
      <c r="L50" s="13">
        <f t="shared" si="4"/>
        <v>65.348651960784323</v>
      </c>
      <c r="M50" s="13">
        <f t="shared" si="4"/>
        <v>60.753386699507395</v>
      </c>
      <c r="N50" s="13">
        <f t="shared" si="4"/>
        <v>66.447270114942512</v>
      </c>
      <c r="O50" s="13">
        <f t="shared" si="4"/>
        <v>73.201424319727877</v>
      </c>
      <c r="P50" s="13">
        <f t="shared" si="4"/>
        <v>67.842296113847837</v>
      </c>
      <c r="Q50" s="13">
        <f t="shared" si="4"/>
        <v>64.608631736620865</v>
      </c>
      <c r="R50" s="13">
        <f t="shared" si="4"/>
        <v>59.353065134099623</v>
      </c>
      <c r="S50" s="13">
        <f t="shared" si="4"/>
        <v>50.727564789034048</v>
      </c>
      <c r="T50" s="13">
        <f t="shared" si="4"/>
        <v>48.509547012208174</v>
      </c>
      <c r="U50" s="13">
        <f t="shared" si="4"/>
        <v>52.439197530864199</v>
      </c>
      <c r="V50" s="13">
        <f t="shared" si="4"/>
        <v>52.782440476190501</v>
      </c>
      <c r="W50" s="13">
        <f t="shared" si="4"/>
        <v>52.774872448979586</v>
      </c>
      <c r="X50" s="13">
        <f t="shared" si="4"/>
        <v>50.906211317418212</v>
      </c>
      <c r="Y50" s="13">
        <f t="shared" si="4"/>
        <v>49.931677978883862</v>
      </c>
      <c r="Z50" s="13">
        <f t="shared" si="4"/>
        <v>68.381721970839607</v>
      </c>
      <c r="AA50" s="13">
        <f t="shared" si="4"/>
        <v>67.064349816849841</v>
      </c>
      <c r="AB50" s="13">
        <f t="shared" si="4"/>
        <v>60.078762755102026</v>
      </c>
      <c r="AC50" s="13">
        <f t="shared" si="4"/>
        <v>58.378594322344327</v>
      </c>
      <c r="AD50" s="13">
        <f t="shared" si="4"/>
        <v>66.336768990813113</v>
      </c>
      <c r="AE50" s="13">
        <f t="shared" si="4"/>
        <v>67.582521645021643</v>
      </c>
      <c r="AF50" s="13">
        <f>AVERAGE(AF5:AF49)</f>
        <v>62.642789502164511</v>
      </c>
      <c r="AG50" s="92">
        <f>AVERAGE(AG5:AG49)</f>
        <v>62.262433584128921</v>
      </c>
      <c r="AH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88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9" t="s">
        <v>97</v>
      </c>
      <c r="U52" s="159"/>
      <c r="V52" s="159"/>
      <c r="W52" s="159"/>
      <c r="X52" s="159"/>
      <c r="Y52" s="90"/>
      <c r="Z52" s="90"/>
      <c r="AA52" s="90"/>
      <c r="AB52" s="90"/>
      <c r="AC52" s="90"/>
      <c r="AD52" s="90"/>
      <c r="AE52" s="90"/>
      <c r="AF52" s="117"/>
      <c r="AG52" s="88"/>
      <c r="AJ52" t="s">
        <v>47</v>
      </c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60" t="s">
        <v>98</v>
      </c>
      <c r="U53" s="160"/>
      <c r="V53" s="160"/>
      <c r="W53" s="160"/>
      <c r="X53" s="160"/>
      <c r="Y53" s="90"/>
      <c r="Z53" s="90"/>
      <c r="AA53" s="90"/>
      <c r="AB53" s="90"/>
      <c r="AC53" s="90"/>
      <c r="AD53" s="55"/>
      <c r="AE53" s="55"/>
      <c r="AF53" s="55"/>
      <c r="AG53" s="88"/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88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88"/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88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89"/>
      <c r="AH57" t="s">
        <v>47</v>
      </c>
    </row>
    <row r="59" spans="1:36" x14ac:dyDescent="0.2">
      <c r="AH59" t="s">
        <v>47</v>
      </c>
    </row>
    <row r="60" spans="1:36" x14ac:dyDescent="0.2">
      <c r="K60" s="2" t="s">
        <v>47</v>
      </c>
      <c r="AE60" s="2" t="s">
        <v>47</v>
      </c>
    </row>
    <row r="62" spans="1:36" x14ac:dyDescent="0.2">
      <c r="M62" s="2" t="s">
        <v>47</v>
      </c>
      <c r="T62" s="2" t="s">
        <v>47</v>
      </c>
    </row>
    <row r="63" spans="1:36" x14ac:dyDescent="0.2">
      <c r="AB63" s="2" t="s">
        <v>47</v>
      </c>
      <c r="AC63" s="2" t="s">
        <v>47</v>
      </c>
      <c r="AG63" s="7" t="s">
        <v>47</v>
      </c>
    </row>
    <row r="64" spans="1:36" x14ac:dyDescent="0.2">
      <c r="P64" s="2" t="s">
        <v>47</v>
      </c>
      <c r="R64" s="2" t="s">
        <v>47</v>
      </c>
    </row>
    <row r="68" spans="11:38" x14ac:dyDescent="0.2">
      <c r="AL68" s="12" t="s">
        <v>47</v>
      </c>
    </row>
    <row r="69" spans="11:38" x14ac:dyDescent="0.2">
      <c r="T69" s="2" t="s">
        <v>47</v>
      </c>
      <c r="AJ69" t="s">
        <v>47</v>
      </c>
    </row>
    <row r="72" spans="11:38" x14ac:dyDescent="0.2">
      <c r="K72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83" sqref="AJ83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52" t="s">
        <v>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4"/>
    </row>
    <row r="2" spans="1:36" s="4" customFormat="1" ht="20.100000000000001" customHeight="1" x14ac:dyDescent="0.2">
      <c r="A2" s="180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1"/>
    </row>
    <row r="3" spans="1:36" s="5" customFormat="1" ht="20.100000000000001" customHeight="1" x14ac:dyDescent="0.2">
      <c r="A3" s="180"/>
      <c r="B3" s="176">
        <v>1</v>
      </c>
      <c r="C3" s="176">
        <f>SUM(B3+1)</f>
        <v>2</v>
      </c>
      <c r="D3" s="176">
        <f t="shared" ref="D3:AD3" si="0">SUM(C3+1)</f>
        <v>3</v>
      </c>
      <c r="E3" s="176">
        <f t="shared" si="0"/>
        <v>4</v>
      </c>
      <c r="F3" s="176">
        <f t="shared" si="0"/>
        <v>5</v>
      </c>
      <c r="G3" s="176">
        <f t="shared" si="0"/>
        <v>6</v>
      </c>
      <c r="H3" s="176">
        <f t="shared" si="0"/>
        <v>7</v>
      </c>
      <c r="I3" s="176">
        <f t="shared" si="0"/>
        <v>8</v>
      </c>
      <c r="J3" s="176">
        <f t="shared" si="0"/>
        <v>9</v>
      </c>
      <c r="K3" s="176">
        <f t="shared" si="0"/>
        <v>10</v>
      </c>
      <c r="L3" s="176">
        <f t="shared" si="0"/>
        <v>11</v>
      </c>
      <c r="M3" s="176">
        <f t="shared" si="0"/>
        <v>12</v>
      </c>
      <c r="N3" s="176">
        <f t="shared" si="0"/>
        <v>13</v>
      </c>
      <c r="O3" s="176">
        <f t="shared" si="0"/>
        <v>14</v>
      </c>
      <c r="P3" s="176">
        <f t="shared" si="0"/>
        <v>15</v>
      </c>
      <c r="Q3" s="176">
        <f t="shared" si="0"/>
        <v>16</v>
      </c>
      <c r="R3" s="176">
        <f t="shared" si="0"/>
        <v>17</v>
      </c>
      <c r="S3" s="176">
        <f t="shared" si="0"/>
        <v>18</v>
      </c>
      <c r="T3" s="176">
        <f t="shared" si="0"/>
        <v>19</v>
      </c>
      <c r="U3" s="176">
        <f t="shared" si="0"/>
        <v>20</v>
      </c>
      <c r="V3" s="176">
        <f t="shared" si="0"/>
        <v>21</v>
      </c>
      <c r="W3" s="176">
        <f t="shared" si="0"/>
        <v>22</v>
      </c>
      <c r="X3" s="176">
        <f t="shared" si="0"/>
        <v>23</v>
      </c>
      <c r="Y3" s="176">
        <f t="shared" si="0"/>
        <v>24</v>
      </c>
      <c r="Z3" s="176">
        <f t="shared" si="0"/>
        <v>25</v>
      </c>
      <c r="AA3" s="176">
        <f t="shared" si="0"/>
        <v>26</v>
      </c>
      <c r="AB3" s="176">
        <f t="shared" si="0"/>
        <v>27</v>
      </c>
      <c r="AC3" s="176">
        <f t="shared" si="0"/>
        <v>28</v>
      </c>
      <c r="AD3" s="176">
        <f t="shared" si="0"/>
        <v>29</v>
      </c>
      <c r="AE3" s="177">
        <v>30</v>
      </c>
      <c r="AF3" s="178">
        <v>31</v>
      </c>
      <c r="AG3" s="118" t="s">
        <v>37</v>
      </c>
      <c r="AH3" s="110" t="s">
        <v>36</v>
      </c>
    </row>
    <row r="4" spans="1:36" s="5" customFormat="1" ht="20.100000000000001" customHeight="1" x14ac:dyDescent="0.2">
      <c r="A4" s="180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7"/>
      <c r="AF4" s="179"/>
      <c r="AG4" s="118" t="s">
        <v>35</v>
      </c>
      <c r="AH4" s="110" t="s">
        <v>35</v>
      </c>
    </row>
    <row r="5" spans="1:36" s="5" customFormat="1" x14ac:dyDescent="0.2">
      <c r="A5" s="58" t="s">
        <v>40</v>
      </c>
      <c r="B5" s="129">
        <f>[1]Julho!$F$5</f>
        <v>85</v>
      </c>
      <c r="C5" s="129">
        <f>[1]Julho!$F$6</f>
        <v>99</v>
      </c>
      <c r="D5" s="129">
        <f>[1]Julho!$F$7</f>
        <v>96</v>
      </c>
      <c r="E5" s="129">
        <f>[1]Julho!$F$8</f>
        <v>98</v>
      </c>
      <c r="F5" s="129">
        <f>[1]Julho!$F$9</f>
        <v>98</v>
      </c>
      <c r="G5" s="129">
        <f>[1]Julho!$F$10</f>
        <v>96</v>
      </c>
      <c r="H5" s="129">
        <f>[1]Julho!$F$11</f>
        <v>99</v>
      </c>
      <c r="I5" s="129">
        <f>[1]Julho!$F$12</f>
        <v>92</v>
      </c>
      <c r="J5" s="129">
        <f>[1]Julho!$F$13</f>
        <v>98</v>
      </c>
      <c r="K5" s="129">
        <f>[1]Julho!$F$14</f>
        <v>100</v>
      </c>
      <c r="L5" s="129">
        <f>[1]Julho!$F$15</f>
        <v>98</v>
      </c>
      <c r="M5" s="129">
        <f>[1]Julho!$F$16</f>
        <v>96</v>
      </c>
      <c r="N5" s="129">
        <f>[1]Julho!$F$17</f>
        <v>94</v>
      </c>
      <c r="O5" s="129">
        <f>[1]Julho!$F$18</f>
        <v>98</v>
      </c>
      <c r="P5" s="129">
        <f>[1]Julho!$F$19</f>
        <v>100</v>
      </c>
      <c r="Q5" s="129">
        <f>[1]Julho!$F$20</f>
        <v>97</v>
      </c>
      <c r="R5" s="129">
        <f>[1]Julho!$F$21</f>
        <v>97</v>
      </c>
      <c r="S5" s="129">
        <f>[1]Julho!$F$22</f>
        <v>95</v>
      </c>
      <c r="T5" s="129">
        <f>[1]Julho!$F$23</f>
        <v>84</v>
      </c>
      <c r="U5" s="129">
        <f>[1]Julho!$F$24</f>
        <v>92</v>
      </c>
      <c r="V5" s="129">
        <f>[1]Julho!$F$25</f>
        <v>95</v>
      </c>
      <c r="W5" s="129">
        <f>[1]Julho!$F$26</f>
        <v>96</v>
      </c>
      <c r="X5" s="129">
        <f>[1]Julho!$F$27</f>
        <v>95</v>
      </c>
      <c r="Y5" s="129">
        <f>[1]Julho!$F$28</f>
        <v>89</v>
      </c>
      <c r="Z5" s="129">
        <f>[1]Julho!$F$29</f>
        <v>94</v>
      </c>
      <c r="AA5" s="129">
        <f>[1]Julho!$F$30</f>
        <v>95</v>
      </c>
      <c r="AB5" s="129">
        <f>[1]Julho!$F$31</f>
        <v>94</v>
      </c>
      <c r="AC5" s="129">
        <f>[1]Julho!$F$32</f>
        <v>88</v>
      </c>
      <c r="AD5" s="129">
        <f>[1]Julho!$F$33</f>
        <v>94</v>
      </c>
      <c r="AE5" s="129">
        <f>[1]Julho!$F$34</f>
        <v>100</v>
      </c>
      <c r="AF5" s="129">
        <f>[1]Julho!$F$35</f>
        <v>85</v>
      </c>
      <c r="AG5" s="15">
        <f>MAX(B5:AF5)</f>
        <v>100</v>
      </c>
      <c r="AH5" s="94">
        <f>AVERAGE(B5:AF5)</f>
        <v>94.741935483870961</v>
      </c>
    </row>
    <row r="6" spans="1:36" x14ac:dyDescent="0.2">
      <c r="A6" s="58" t="s">
        <v>0</v>
      </c>
      <c r="B6" s="11">
        <f>[2]Julho!$F$5</f>
        <v>88</v>
      </c>
      <c r="C6" s="11">
        <f>[2]Julho!$F$6</f>
        <v>100</v>
      </c>
      <c r="D6" s="11">
        <f>[2]Julho!$F$7</f>
        <v>100</v>
      </c>
      <c r="E6" s="11">
        <f>[2]Julho!$F$8</f>
        <v>91</v>
      </c>
      <c r="F6" s="11">
        <f>[2]Julho!$F$9</f>
        <v>84</v>
      </c>
      <c r="G6" s="11">
        <f>[2]Julho!$F$10</f>
        <v>100</v>
      </c>
      <c r="H6" s="11">
        <f>[2]Julho!$F$11</f>
        <v>100</v>
      </c>
      <c r="I6" s="11">
        <f>[2]Julho!$F$12</f>
        <v>98</v>
      </c>
      <c r="J6" s="11">
        <f>[2]Julho!$F$13</f>
        <v>93</v>
      </c>
      <c r="K6" s="11">
        <f>[2]Julho!$F$14</f>
        <v>100</v>
      </c>
      <c r="L6" s="11">
        <f>[2]Julho!$F$15</f>
        <v>99</v>
      </c>
      <c r="M6" s="11">
        <f>[2]Julho!$F$16</f>
        <v>79</v>
      </c>
      <c r="N6" s="11">
        <f>[2]Julho!$F$17</f>
        <v>98</v>
      </c>
      <c r="O6" s="11">
        <f>[2]Julho!$F$18</f>
        <v>95</v>
      </c>
      <c r="P6" s="11">
        <f>[2]Julho!$F$19</f>
        <v>86</v>
      </c>
      <c r="Q6" s="11">
        <f>[2]Julho!$F$20</f>
        <v>92</v>
      </c>
      <c r="R6" s="11">
        <f>[2]Julho!$F$21</f>
        <v>100</v>
      </c>
      <c r="S6" s="11">
        <f>[2]Julho!$F$22</f>
        <v>91</v>
      </c>
      <c r="T6" s="11">
        <f>[2]Julho!$F$23</f>
        <v>86</v>
      </c>
      <c r="U6" s="11">
        <f>[2]Julho!$F$24</f>
        <v>91</v>
      </c>
      <c r="V6" s="11">
        <f>[2]Julho!$F$25</f>
        <v>93</v>
      </c>
      <c r="W6" s="11">
        <f>[2]Julho!$F$26</f>
        <v>91</v>
      </c>
      <c r="X6" s="11">
        <f>[2]Julho!$F$27</f>
        <v>92</v>
      </c>
      <c r="Y6" s="11">
        <f>[2]Julho!$F$28</f>
        <v>91</v>
      </c>
      <c r="Z6" s="11">
        <f>[2]Julho!$F$29</f>
        <v>92</v>
      </c>
      <c r="AA6" s="11">
        <f>[2]Julho!$F$30</f>
        <v>88</v>
      </c>
      <c r="AB6" s="11">
        <f>[2]Julho!$F$31</f>
        <v>90</v>
      </c>
      <c r="AC6" s="11">
        <f>[2]Julho!$F$32</f>
        <v>89</v>
      </c>
      <c r="AD6" s="11">
        <f>[2]Julho!$F$33</f>
        <v>86</v>
      </c>
      <c r="AE6" s="11">
        <f>[2]Julho!$F$34</f>
        <v>85</v>
      </c>
      <c r="AF6" s="11">
        <f>[2]Julho!$F$35</f>
        <v>89</v>
      </c>
      <c r="AG6" s="15">
        <f>MAX(B6:AF6)</f>
        <v>100</v>
      </c>
      <c r="AH6" s="94">
        <f>AVERAGE(B6:AF6)</f>
        <v>92.161290322580641</v>
      </c>
    </row>
    <row r="7" spans="1:36" x14ac:dyDescent="0.2">
      <c r="A7" s="58" t="s">
        <v>104</v>
      </c>
      <c r="B7" s="11">
        <f>[3]Julho!$F$5</f>
        <v>97</v>
      </c>
      <c r="C7" s="11">
        <f>[3]Julho!$F$6</f>
        <v>90</v>
      </c>
      <c r="D7" s="11">
        <f>[3]Julho!$F$7</f>
        <v>90</v>
      </c>
      <c r="E7" s="11">
        <f>[3]Julho!$F$8</f>
        <v>84</v>
      </c>
      <c r="F7" s="11">
        <f>[3]Julho!$F$9</f>
        <v>80</v>
      </c>
      <c r="G7" s="11">
        <f>[3]Julho!$F$10</f>
        <v>82</v>
      </c>
      <c r="H7" s="11">
        <f>[3]Julho!$F$11</f>
        <v>87</v>
      </c>
      <c r="I7" s="11">
        <f>[3]Julho!$F$12</f>
        <v>94</v>
      </c>
      <c r="J7" s="11">
        <f>[3]Julho!$F$13</f>
        <v>92</v>
      </c>
      <c r="K7" s="11">
        <f>[3]Julho!$F$14</f>
        <v>90</v>
      </c>
      <c r="L7" s="11">
        <f>[3]Julho!$F$15</f>
        <v>91</v>
      </c>
      <c r="M7" s="11">
        <f>[3]Julho!$F$16</f>
        <v>82</v>
      </c>
      <c r="N7" s="11">
        <f>[3]Julho!$F$17</f>
        <v>88</v>
      </c>
      <c r="O7" s="11">
        <f>[3]Julho!$F$18</f>
        <v>91</v>
      </c>
      <c r="P7" s="11">
        <f>[3]Julho!$F$19</f>
        <v>83</v>
      </c>
      <c r="Q7" s="11">
        <f>[3]Julho!$F$20</f>
        <v>84</v>
      </c>
      <c r="R7" s="11">
        <f>[3]Julho!$F$21</f>
        <v>87</v>
      </c>
      <c r="S7" s="11">
        <f>[3]Julho!$F$22</f>
        <v>74</v>
      </c>
      <c r="T7" s="11">
        <f>[3]Julho!$F$23</f>
        <v>67</v>
      </c>
      <c r="U7" s="11">
        <f>[3]Julho!$F$24</f>
        <v>73</v>
      </c>
      <c r="V7" s="11">
        <f>[3]Julho!$F$25</f>
        <v>79</v>
      </c>
      <c r="W7" s="11">
        <f>[3]Julho!$F$26</f>
        <v>79</v>
      </c>
      <c r="X7" s="11">
        <f>[3]Julho!$F$27</f>
        <v>75</v>
      </c>
      <c r="Y7" s="11">
        <f>[3]Julho!$F$28</f>
        <v>71</v>
      </c>
      <c r="Z7" s="11">
        <f>[3]Julho!$F$29</f>
        <v>87</v>
      </c>
      <c r="AA7" s="11">
        <f>[3]Julho!$F$30</f>
        <v>91</v>
      </c>
      <c r="AB7" s="11">
        <f>[3]Julho!$F$31</f>
        <v>86</v>
      </c>
      <c r="AC7" s="11">
        <f>[3]Julho!$F$32</f>
        <v>87</v>
      </c>
      <c r="AD7" s="11">
        <f>[3]Julho!$F$33</f>
        <v>90</v>
      </c>
      <c r="AE7" s="11">
        <f>[3]Julho!$F$34</f>
        <v>90</v>
      </c>
      <c r="AF7" s="11">
        <f>[3]Julho!$F$35</f>
        <v>81</v>
      </c>
      <c r="AG7" s="15">
        <f>MAX(B7:AF7)</f>
        <v>97</v>
      </c>
      <c r="AH7" s="113">
        <f>AVERAGE(B7:AF7)</f>
        <v>84.58064516129032</v>
      </c>
    </row>
    <row r="8" spans="1:36" x14ac:dyDescent="0.2">
      <c r="A8" s="58" t="s">
        <v>1</v>
      </c>
      <c r="B8" s="11" t="str">
        <f>[4]Julho!$F$5</f>
        <v>*</v>
      </c>
      <c r="C8" s="11" t="str">
        <f>[4]Julho!$F$6</f>
        <v>*</v>
      </c>
      <c r="D8" s="11">
        <f>[4]Julho!$F$7</f>
        <v>82</v>
      </c>
      <c r="E8" s="11">
        <f>[4]Julho!$F$8</f>
        <v>90</v>
      </c>
      <c r="F8" s="11">
        <f>[4]Julho!$F$9</f>
        <v>91</v>
      </c>
      <c r="G8" s="11">
        <f>[4]Julho!$F$10</f>
        <v>94</v>
      </c>
      <c r="H8" s="11" t="str">
        <f>[4]Julho!$F$11</f>
        <v>*</v>
      </c>
      <c r="I8" s="11" t="str">
        <f>[4]Julho!$F$12</f>
        <v>*</v>
      </c>
      <c r="J8" s="11" t="str">
        <f>[4]Julho!$F$13</f>
        <v>*</v>
      </c>
      <c r="K8" s="11" t="str">
        <f>[4]Julho!$F$14</f>
        <v>*</v>
      </c>
      <c r="L8" s="11" t="str">
        <f>[4]Julho!$F$15</f>
        <v>*</v>
      </c>
      <c r="M8" s="11" t="str">
        <f>[4]Julho!$F$16</f>
        <v>*</v>
      </c>
      <c r="N8" s="11" t="str">
        <f>[4]Julho!$F$17</f>
        <v>*</v>
      </c>
      <c r="O8" s="11" t="str">
        <f>[4]Julho!$F$18</f>
        <v>*</v>
      </c>
      <c r="P8" s="11">
        <f>[4]Julho!$F$19</f>
        <v>66</v>
      </c>
      <c r="Q8" s="11">
        <f>[4]Julho!$F$20</f>
        <v>91</v>
      </c>
      <c r="R8" s="11">
        <f>[4]Julho!$F$21</f>
        <v>94</v>
      </c>
      <c r="S8" s="11">
        <f>[4]Julho!$F$22</f>
        <v>93</v>
      </c>
      <c r="T8" s="11">
        <f>[4]Julho!$F$23</f>
        <v>79</v>
      </c>
      <c r="U8" s="11" t="str">
        <f>[4]Julho!$F$24</f>
        <v>*</v>
      </c>
      <c r="V8" s="11" t="str">
        <f>[4]Julho!$F$25</f>
        <v>*</v>
      </c>
      <c r="W8" s="11" t="str">
        <f>[4]Julho!$F$26</f>
        <v>*</v>
      </c>
      <c r="X8" s="11" t="str">
        <f>[4]Julho!$F$27</f>
        <v>*</v>
      </c>
      <c r="Y8" s="11" t="str">
        <f>[4]Julho!$F$28</f>
        <v>*</v>
      </c>
      <c r="Z8" s="11" t="str">
        <f>[4]Julho!$F$29</f>
        <v>*</v>
      </c>
      <c r="AA8" s="11" t="str">
        <f>[4]Julho!$F$30</f>
        <v>*</v>
      </c>
      <c r="AB8" s="11" t="str">
        <f>[4]Julho!$F$31</f>
        <v>*</v>
      </c>
      <c r="AC8" s="11" t="str">
        <f>[4]Julho!$F$32</f>
        <v>*</v>
      </c>
      <c r="AD8" s="11" t="str">
        <f>[4]Julho!$F$33</f>
        <v>*</v>
      </c>
      <c r="AE8" s="11" t="str">
        <f>[4]Julho!$F$34</f>
        <v>*</v>
      </c>
      <c r="AF8" s="11" t="str">
        <f>[4]Julho!$F$35</f>
        <v>*</v>
      </c>
      <c r="AG8" s="15">
        <f>MAX(B8:AF8)</f>
        <v>94</v>
      </c>
      <c r="AH8" s="94">
        <f>AVERAGE(B8:AF8)</f>
        <v>86.666666666666671</v>
      </c>
    </row>
    <row r="9" spans="1:36" x14ac:dyDescent="0.2">
      <c r="A9" s="58" t="s">
        <v>167</v>
      </c>
      <c r="B9" s="11">
        <f>[5]Julho!$F$5</f>
        <v>90</v>
      </c>
      <c r="C9" s="11">
        <f>[5]Julho!$F$6</f>
        <v>95</v>
      </c>
      <c r="D9" s="11">
        <f>[5]Julho!$F$7</f>
        <v>97</v>
      </c>
      <c r="E9" s="11">
        <f>[5]Julho!$F$8</f>
        <v>72</v>
      </c>
      <c r="F9" s="11">
        <f>[5]Julho!$F$9</f>
        <v>76</v>
      </c>
      <c r="G9" s="11">
        <f>[5]Julho!$F$10</f>
        <v>98</v>
      </c>
      <c r="H9" s="11">
        <f>[5]Julho!$F$11</f>
        <v>99</v>
      </c>
      <c r="I9" s="11">
        <f>[5]Julho!$F$12</f>
        <v>99</v>
      </c>
      <c r="J9" s="11">
        <f>[5]Julho!$F$13</f>
        <v>98</v>
      </c>
      <c r="K9" s="11">
        <f>[5]Julho!$F$14</f>
        <v>88</v>
      </c>
      <c r="L9" s="11">
        <f>[5]Julho!$F$15</f>
        <v>94</v>
      </c>
      <c r="M9" s="11">
        <f>[5]Julho!$F$16</f>
        <v>72</v>
      </c>
      <c r="N9" s="11">
        <f>[5]Julho!$F$17</f>
        <v>89</v>
      </c>
      <c r="O9" s="11">
        <f>[5]Julho!$F$18</f>
        <v>98</v>
      </c>
      <c r="P9" s="11">
        <f>[5]Julho!$F$19</f>
        <v>77</v>
      </c>
      <c r="Q9" s="11">
        <f>[5]Julho!$F$20</f>
        <v>94</v>
      </c>
      <c r="R9" s="11">
        <f>[5]Julho!$F$21</f>
        <v>83</v>
      </c>
      <c r="S9" s="11">
        <f>[5]Julho!$F$22</f>
        <v>69</v>
      </c>
      <c r="T9" s="11">
        <f>[5]Julho!$F$23</f>
        <v>62</v>
      </c>
      <c r="U9" s="11">
        <f>[5]Julho!$F$24</f>
        <v>73</v>
      </c>
      <c r="V9" s="11">
        <f>[5]Julho!$F$25</f>
        <v>69</v>
      </c>
      <c r="W9" s="11">
        <f>[5]Julho!$F$26</f>
        <v>73</v>
      </c>
      <c r="X9" s="11">
        <f>[5]Julho!$F$27</f>
        <v>60</v>
      </c>
      <c r="Y9" s="11">
        <f>[5]Julho!$F$28</f>
        <v>83</v>
      </c>
      <c r="Z9" s="11">
        <f>[5]Julho!$F$29</f>
        <v>99</v>
      </c>
      <c r="AA9" s="11">
        <f>[5]Julho!$F$30</f>
        <v>91</v>
      </c>
      <c r="AB9" s="11">
        <f>[5]Julho!$F$31</f>
        <v>79</v>
      </c>
      <c r="AC9" s="11">
        <f>[5]Julho!$F$32</f>
        <v>75</v>
      </c>
      <c r="AD9" s="11">
        <f>[5]Julho!$F$33</f>
        <v>93</v>
      </c>
      <c r="AE9" s="11">
        <f>[5]Julho!$F$34</f>
        <v>78</v>
      </c>
      <c r="AF9" s="11">
        <f>[5]Julho!$F$35</f>
        <v>91</v>
      </c>
      <c r="AG9" s="15">
        <f>MAX(B9:AF9)</f>
        <v>99</v>
      </c>
      <c r="AH9" s="94">
        <f>AVERAGE(B9:AF9)</f>
        <v>84.322580645161295</v>
      </c>
    </row>
    <row r="10" spans="1:36" x14ac:dyDescent="0.2">
      <c r="A10" s="58" t="s">
        <v>111</v>
      </c>
      <c r="B10" s="11" t="str">
        <f>[6]Julho!$F$5</f>
        <v>*</v>
      </c>
      <c r="C10" s="11" t="str">
        <f>[6]Julho!$F$6</f>
        <v>*</v>
      </c>
      <c r="D10" s="11" t="str">
        <f>[6]Julho!$F$7</f>
        <v>*</v>
      </c>
      <c r="E10" s="11" t="str">
        <f>[6]Julho!$F$8</f>
        <v>*</v>
      </c>
      <c r="F10" s="11" t="str">
        <f>[6]Julho!$F$9</f>
        <v>*</v>
      </c>
      <c r="G10" s="11" t="str">
        <f>[6]Julho!$F$10</f>
        <v>*</v>
      </c>
      <c r="H10" s="11" t="str">
        <f>[6]Julho!$F$11</f>
        <v>*</v>
      </c>
      <c r="I10" s="11" t="str">
        <f>[6]Julho!$F$12</f>
        <v>*</v>
      </c>
      <c r="J10" s="11" t="str">
        <f>[6]Julho!$F$13</f>
        <v>*</v>
      </c>
      <c r="K10" s="11" t="str">
        <f>[6]Julho!$F$14</f>
        <v>*</v>
      </c>
      <c r="L10" s="11" t="str">
        <f>[6]Julho!$F$15</f>
        <v>*</v>
      </c>
      <c r="M10" s="11" t="str">
        <f>[6]Julho!$F$16</f>
        <v>*</v>
      </c>
      <c r="N10" s="11" t="str">
        <f>[6]Julho!$F$17</f>
        <v>*</v>
      </c>
      <c r="O10" s="11" t="str">
        <f>[6]Julho!$F$18</f>
        <v>*</v>
      </c>
      <c r="P10" s="11" t="str">
        <f>[6]Julho!$F$19</f>
        <v>*</v>
      </c>
      <c r="Q10" s="11" t="str">
        <f>[6]Julho!$F$20</f>
        <v>*</v>
      </c>
      <c r="R10" s="11" t="str">
        <f>[6]Julho!$F$21</f>
        <v>*</v>
      </c>
      <c r="S10" s="11" t="str">
        <f>[6]Julho!$F$22</f>
        <v>*</v>
      </c>
      <c r="T10" s="11" t="str">
        <f>[6]Julho!$F$23</f>
        <v>*</v>
      </c>
      <c r="U10" s="11" t="str">
        <f>[6]Julho!$F$24</f>
        <v>*</v>
      </c>
      <c r="V10" s="11" t="str">
        <f>[6]Julho!$F$25</f>
        <v>*</v>
      </c>
      <c r="W10" s="11" t="str">
        <f>[6]Julho!$F$26</f>
        <v>*</v>
      </c>
      <c r="X10" s="11" t="str">
        <f>[6]Julho!$F$27</f>
        <v>*</v>
      </c>
      <c r="Y10" s="11" t="str">
        <f>[6]Julho!$F$28</f>
        <v>*</v>
      </c>
      <c r="Z10" s="11" t="str">
        <f>[6]Julho!$F$29</f>
        <v>*</v>
      </c>
      <c r="AA10" s="11" t="str">
        <f>[6]Julho!$F$30</f>
        <v>*</v>
      </c>
      <c r="AB10" s="11" t="str">
        <f>[6]Julho!$F$31</f>
        <v>*</v>
      </c>
      <c r="AC10" s="11" t="str">
        <f>[6]Julho!$F$32</f>
        <v>*</v>
      </c>
      <c r="AD10" s="11" t="str">
        <f>[6]Julho!$F$33</f>
        <v>*</v>
      </c>
      <c r="AE10" s="11" t="str">
        <f>[6]Julho!$F$34</f>
        <v>*</v>
      </c>
      <c r="AF10" s="11" t="str">
        <f>[6]Julho!$F$35</f>
        <v>*</v>
      </c>
      <c r="AG10" s="15" t="s">
        <v>226</v>
      </c>
      <c r="AH10" s="94" t="s">
        <v>226</v>
      </c>
    </row>
    <row r="11" spans="1:36" x14ac:dyDescent="0.2">
      <c r="A11" s="58" t="s">
        <v>64</v>
      </c>
      <c r="B11" s="11">
        <f>[7]Julho!$F$5</f>
        <v>100</v>
      </c>
      <c r="C11" s="11">
        <f>[7]Julho!$F$6</f>
        <v>100</v>
      </c>
      <c r="D11" s="11">
        <f>[7]Julho!$F$7</f>
        <v>100</v>
      </c>
      <c r="E11" s="11" t="str">
        <f>[7]Julho!$F$8</f>
        <v>*</v>
      </c>
      <c r="F11" s="11" t="str">
        <f>[7]Julho!$F$9</f>
        <v>*</v>
      </c>
      <c r="G11" s="11" t="str">
        <f>[7]Julho!$F$10</f>
        <v>*</v>
      </c>
      <c r="H11" s="11" t="str">
        <f>[7]Julho!$F$11</f>
        <v>*</v>
      </c>
      <c r="I11" s="11" t="str">
        <f>[7]Julho!$F$12</f>
        <v>*</v>
      </c>
      <c r="J11" s="11" t="str">
        <f>[7]Julho!$F$13</f>
        <v>*</v>
      </c>
      <c r="K11" s="11" t="str">
        <f>[7]Julho!$F$14</f>
        <v>*</v>
      </c>
      <c r="L11" s="11" t="str">
        <f>[7]Julho!$F$15</f>
        <v>*</v>
      </c>
      <c r="M11" s="11" t="str">
        <f>[7]Julho!$F$16</f>
        <v>*</v>
      </c>
      <c r="N11" s="11" t="str">
        <f>[7]Julho!$F$17</f>
        <v>*</v>
      </c>
      <c r="O11" s="11" t="str">
        <f>[7]Julho!$F$18</f>
        <v>*</v>
      </c>
      <c r="P11" s="11" t="str">
        <f>[7]Julho!$F$19</f>
        <v>*</v>
      </c>
      <c r="Q11" s="11" t="str">
        <f>[7]Julho!$F$20</f>
        <v>*</v>
      </c>
      <c r="R11" s="11" t="str">
        <f>[7]Julho!$F$21</f>
        <v>*</v>
      </c>
      <c r="S11" s="11" t="str">
        <f>[7]Julho!$F$22</f>
        <v>*</v>
      </c>
      <c r="T11" s="11" t="str">
        <f>[7]Julho!$F$23</f>
        <v>*</v>
      </c>
      <c r="U11" s="11" t="str">
        <f>[7]Julho!$F$24</f>
        <v>*</v>
      </c>
      <c r="V11" s="11" t="str">
        <f>[7]Julho!$F$25</f>
        <v>*</v>
      </c>
      <c r="W11" s="11" t="str">
        <f>[7]Julho!$F$26</f>
        <v>*</v>
      </c>
      <c r="X11" s="11" t="str">
        <f>[7]Julho!$F$27</f>
        <v>*</v>
      </c>
      <c r="Y11" s="11" t="str">
        <f>[7]Julho!$F$28</f>
        <v>*</v>
      </c>
      <c r="Z11" s="11" t="str">
        <f>[7]Julho!$F$29</f>
        <v>*</v>
      </c>
      <c r="AA11" s="11" t="str">
        <f>[7]Julho!$F$30</f>
        <v>*</v>
      </c>
      <c r="AB11" s="11" t="str">
        <f>[7]Julho!$F$31</f>
        <v>*</v>
      </c>
      <c r="AC11" s="11" t="str">
        <f>[7]Julho!$F$32</f>
        <v>*</v>
      </c>
      <c r="AD11" s="11" t="str">
        <f>[7]Julho!$F$33</f>
        <v>*</v>
      </c>
      <c r="AE11" s="11" t="str">
        <f>[7]Julho!$F$34</f>
        <v>*</v>
      </c>
      <c r="AF11" s="11" t="str">
        <f>[7]Julho!$F$35</f>
        <v>*</v>
      </c>
      <c r="AG11" s="15">
        <f>MAX(B11:AF11)</f>
        <v>100</v>
      </c>
      <c r="AH11" s="94">
        <f>AVERAGE(B11:AF11)</f>
        <v>100</v>
      </c>
    </row>
    <row r="12" spans="1:36" x14ac:dyDescent="0.2">
      <c r="A12" s="58" t="s">
        <v>41</v>
      </c>
      <c r="B12" s="11" t="str">
        <f>[8]Julho!$F$5</f>
        <v>*</v>
      </c>
      <c r="C12" s="11" t="str">
        <f>[8]Julho!$F$6</f>
        <v>*</v>
      </c>
      <c r="D12" s="11" t="str">
        <f>[8]Julho!$F$7</f>
        <v>*</v>
      </c>
      <c r="E12" s="11" t="str">
        <f>[8]Julho!$F$8</f>
        <v>*</v>
      </c>
      <c r="F12" s="11" t="str">
        <f>[8]Julho!$F$9</f>
        <v>*</v>
      </c>
      <c r="G12" s="11" t="str">
        <f>[8]Julho!$F$10</f>
        <v>*</v>
      </c>
      <c r="H12" s="11" t="str">
        <f>[8]Julho!$F$11</f>
        <v>*</v>
      </c>
      <c r="I12" s="11" t="str">
        <f>[8]Julho!$F$12</f>
        <v>*</v>
      </c>
      <c r="J12" s="11" t="str">
        <f>[8]Julho!$F$13</f>
        <v>*</v>
      </c>
      <c r="K12" s="11" t="str">
        <f>[8]Julho!$F$14</f>
        <v>*</v>
      </c>
      <c r="L12" s="11" t="str">
        <f>[8]Julho!$F$15</f>
        <v>*</v>
      </c>
      <c r="M12" s="11" t="str">
        <f>[8]Julho!$F$16</f>
        <v>*</v>
      </c>
      <c r="N12" s="11" t="str">
        <f>[8]Julho!$F$17</f>
        <v>*</v>
      </c>
      <c r="O12" s="11" t="str">
        <f>[8]Julho!$F$18</f>
        <v>*</v>
      </c>
      <c r="P12" s="11" t="str">
        <f>[8]Julho!$F$19</f>
        <v>*</v>
      </c>
      <c r="Q12" s="11" t="str">
        <f>[8]Julho!$F$20</f>
        <v>*</v>
      </c>
      <c r="R12" s="11" t="str">
        <f>[8]Julho!$F$21</f>
        <v>*</v>
      </c>
      <c r="S12" s="11" t="str">
        <f>[8]Julho!$F$22</f>
        <v>*</v>
      </c>
      <c r="T12" s="11" t="str">
        <f>[8]Julho!$F$23</f>
        <v>*</v>
      </c>
      <c r="U12" s="11" t="str">
        <f>[8]Julho!$F$24</f>
        <v>*</v>
      </c>
      <c r="V12" s="11" t="str">
        <f>[8]Julho!$F$25</f>
        <v>*</v>
      </c>
      <c r="W12" s="11" t="str">
        <f>[8]Julho!$F$26</f>
        <v>*</v>
      </c>
      <c r="X12" s="11" t="str">
        <f>[8]Julho!$F$27</f>
        <v>*</v>
      </c>
      <c r="Y12" s="11" t="str">
        <f>[8]Julho!$F$28</f>
        <v>*</v>
      </c>
      <c r="Z12" s="11" t="str">
        <f>[8]Julho!$F$29</f>
        <v>*</v>
      </c>
      <c r="AA12" s="11" t="str">
        <f>[8]Julho!$F$30</f>
        <v>*</v>
      </c>
      <c r="AB12" s="11" t="str">
        <f>[8]Julho!$F$31</f>
        <v>*</v>
      </c>
      <c r="AC12" s="11" t="str">
        <f>[8]Julho!$F$32</f>
        <v>*</v>
      </c>
      <c r="AD12" s="11" t="str">
        <f>[8]Julho!$F$33</f>
        <v>*</v>
      </c>
      <c r="AE12" s="11" t="str">
        <f>[8]Julho!$F$34</f>
        <v>*</v>
      </c>
      <c r="AF12" s="11" t="str">
        <f>[8]Julho!$F$35</f>
        <v>*</v>
      </c>
      <c r="AG12" s="15" t="s">
        <v>226</v>
      </c>
      <c r="AH12" s="94" t="s">
        <v>226</v>
      </c>
    </row>
    <row r="13" spans="1:36" x14ac:dyDescent="0.2">
      <c r="A13" s="58" t="s">
        <v>114</v>
      </c>
      <c r="B13" s="11" t="str">
        <f>[9]Julho!$F$5</f>
        <v>*</v>
      </c>
      <c r="C13" s="11" t="str">
        <f>[9]Julho!$F$6</f>
        <v>*</v>
      </c>
      <c r="D13" s="11" t="str">
        <f>[9]Julho!$F$7</f>
        <v>*</v>
      </c>
      <c r="E13" s="11" t="str">
        <f>[9]Julho!$F$8</f>
        <v>*</v>
      </c>
      <c r="F13" s="11" t="str">
        <f>[9]Julho!$F$9</f>
        <v>*</v>
      </c>
      <c r="G13" s="11" t="str">
        <f>[9]Julho!$F$10</f>
        <v>*</v>
      </c>
      <c r="H13" s="11" t="str">
        <f>[9]Julho!$F$11</f>
        <v>*</v>
      </c>
      <c r="I13" s="11" t="str">
        <f>[9]Julho!$F$12</f>
        <v>*</v>
      </c>
      <c r="J13" s="11" t="str">
        <f>[9]Julho!$F$13</f>
        <v>*</v>
      </c>
      <c r="K13" s="11" t="str">
        <f>[9]Julho!$F$14</f>
        <v>*</v>
      </c>
      <c r="L13" s="11" t="str">
        <f>[9]Julho!$F$15</f>
        <v>*</v>
      </c>
      <c r="M13" s="11" t="str">
        <f>[9]Julho!$F$16</f>
        <v>*</v>
      </c>
      <c r="N13" s="11" t="str">
        <f>[9]Julho!$F$17</f>
        <v>*</v>
      </c>
      <c r="O13" s="11" t="str">
        <f>[9]Julho!$F$18</f>
        <v>*</v>
      </c>
      <c r="P13" s="11" t="str">
        <f>[9]Julho!$F$19</f>
        <v>*</v>
      </c>
      <c r="Q13" s="11" t="str">
        <f>[9]Julho!$F$20</f>
        <v>*</v>
      </c>
      <c r="R13" s="11" t="str">
        <f>[9]Julho!$F$21</f>
        <v>*</v>
      </c>
      <c r="S13" s="11" t="str">
        <f>[9]Julho!$F$22</f>
        <v>*</v>
      </c>
      <c r="T13" s="11" t="str">
        <f>[9]Julho!$F$23</f>
        <v>*</v>
      </c>
      <c r="U13" s="11" t="str">
        <f>[9]Julho!$F$24</f>
        <v>*</v>
      </c>
      <c r="V13" s="11" t="str">
        <f>[9]Julho!$F$25</f>
        <v>*</v>
      </c>
      <c r="W13" s="11" t="str">
        <f>[9]Julho!$F$26</f>
        <v>*</v>
      </c>
      <c r="X13" s="11" t="str">
        <f>[9]Julho!$F$27</f>
        <v>*</v>
      </c>
      <c r="Y13" s="11" t="str">
        <f>[9]Julho!$F$28</f>
        <v>*</v>
      </c>
      <c r="Z13" s="11" t="str">
        <f>[9]Julho!$F$29</f>
        <v>*</v>
      </c>
      <c r="AA13" s="11" t="str">
        <f>[9]Julho!$F$30</f>
        <v>*</v>
      </c>
      <c r="AB13" s="11" t="str">
        <f>[9]Julho!$F$31</f>
        <v>*</v>
      </c>
      <c r="AC13" s="11" t="str">
        <f>[9]Julho!$F$32</f>
        <v>*</v>
      </c>
      <c r="AD13" s="11" t="str">
        <f>[9]Julho!$F$33</f>
        <v>*</v>
      </c>
      <c r="AE13" s="11" t="str">
        <f>[9]Julho!$F$34</f>
        <v>*</v>
      </c>
      <c r="AF13" s="11" t="str">
        <f>[9]Julho!$F$35</f>
        <v>*</v>
      </c>
      <c r="AG13" s="15" t="s">
        <v>226</v>
      </c>
      <c r="AH13" s="94" t="s">
        <v>226</v>
      </c>
    </row>
    <row r="14" spans="1:36" x14ac:dyDescent="0.2">
      <c r="A14" s="58" t="s">
        <v>118</v>
      </c>
      <c r="B14" s="11" t="str">
        <f>[10]Julho!$F$5</f>
        <v>*</v>
      </c>
      <c r="C14" s="11" t="str">
        <f>[10]Julho!$F$6</f>
        <v>*</v>
      </c>
      <c r="D14" s="11" t="str">
        <f>[10]Julho!$F$7</f>
        <v>*</v>
      </c>
      <c r="E14" s="11" t="str">
        <f>[10]Julho!$F$8</f>
        <v>*</v>
      </c>
      <c r="F14" s="11" t="str">
        <f>[10]Julho!$F$9</f>
        <v>*</v>
      </c>
      <c r="G14" s="11" t="str">
        <f>[10]Julho!$F$10</f>
        <v>*</v>
      </c>
      <c r="H14" s="11" t="str">
        <f>[10]Julho!$F$11</f>
        <v>*</v>
      </c>
      <c r="I14" s="11" t="str">
        <f>[10]Julho!$F$12</f>
        <v>*</v>
      </c>
      <c r="J14" s="11" t="str">
        <f>[10]Julho!$F$13</f>
        <v>*</v>
      </c>
      <c r="K14" s="11" t="str">
        <f>[10]Julho!$F$14</f>
        <v>*</v>
      </c>
      <c r="L14" s="11" t="str">
        <f>[10]Julho!$F$15</f>
        <v>*</v>
      </c>
      <c r="M14" s="11" t="str">
        <f>[10]Julho!$F$16</f>
        <v>*</v>
      </c>
      <c r="N14" s="11" t="str">
        <f>[10]Julho!$F$17</f>
        <v>*</v>
      </c>
      <c r="O14" s="11" t="str">
        <f>[10]Julho!$F$18</f>
        <v>*</v>
      </c>
      <c r="P14" s="11" t="str">
        <f>[10]Julho!$F$19</f>
        <v>*</v>
      </c>
      <c r="Q14" s="11" t="str">
        <f>[10]Julho!$F$20</f>
        <v>*</v>
      </c>
      <c r="R14" s="11" t="str">
        <f>[10]Julho!$F$21</f>
        <v>*</v>
      </c>
      <c r="S14" s="11" t="str">
        <f>[10]Julho!$F$22</f>
        <v>*</v>
      </c>
      <c r="T14" s="11" t="str">
        <f>[10]Julho!$F$23</f>
        <v>*</v>
      </c>
      <c r="U14" s="11" t="str">
        <f>[10]Julho!$F$24</f>
        <v>*</v>
      </c>
      <c r="V14" s="11" t="str">
        <f>[10]Julho!$F$25</f>
        <v>*</v>
      </c>
      <c r="W14" s="11" t="str">
        <f>[10]Julho!$F$26</f>
        <v>*</v>
      </c>
      <c r="X14" s="11" t="str">
        <f>[10]Julho!$F$27</f>
        <v>*</v>
      </c>
      <c r="Y14" s="11" t="str">
        <f>[10]Julho!$F$28</f>
        <v>*</v>
      </c>
      <c r="Z14" s="11" t="str">
        <f>[10]Julho!$F$29</f>
        <v>*</v>
      </c>
      <c r="AA14" s="11" t="str">
        <f>[10]Julho!$F$30</f>
        <v>*</v>
      </c>
      <c r="AB14" s="11" t="str">
        <f>[10]Julho!$F$31</f>
        <v>*</v>
      </c>
      <c r="AC14" s="11" t="str">
        <f>[10]Julho!$F$32</f>
        <v>*</v>
      </c>
      <c r="AD14" s="11" t="str">
        <f>[10]Julho!$F$33</f>
        <v>*</v>
      </c>
      <c r="AE14" s="11" t="str">
        <f>[10]Julho!$F$34</f>
        <v>*</v>
      </c>
      <c r="AF14" s="11" t="str">
        <f>[10]Julho!$F$35</f>
        <v>*</v>
      </c>
      <c r="AG14" s="15" t="s">
        <v>226</v>
      </c>
      <c r="AH14" s="94" t="s">
        <v>226</v>
      </c>
    </row>
    <row r="15" spans="1:36" x14ac:dyDescent="0.2">
      <c r="A15" s="58" t="s">
        <v>121</v>
      </c>
      <c r="B15" s="11">
        <f>[11]Julho!$F$5</f>
        <v>92</v>
      </c>
      <c r="C15" s="11">
        <f>[11]Julho!$F$6</f>
        <v>100</v>
      </c>
      <c r="D15" s="11">
        <f>[11]Julho!$F$7</f>
        <v>100</v>
      </c>
      <c r="E15" s="11">
        <f>[11]Julho!$F$8</f>
        <v>80</v>
      </c>
      <c r="F15" s="11">
        <f>[11]Julho!$F$9</f>
        <v>78</v>
      </c>
      <c r="G15" s="11">
        <f>[11]Julho!$F$10</f>
        <v>96</v>
      </c>
      <c r="H15" s="11">
        <f>[11]Julho!$F$11</f>
        <v>97</v>
      </c>
      <c r="I15" s="11">
        <f>[11]Julho!$F$12</f>
        <v>99</v>
      </c>
      <c r="J15" s="11">
        <f>[11]Julho!$F$13</f>
        <v>99</v>
      </c>
      <c r="K15" s="11">
        <f>[11]Julho!$F$14</f>
        <v>96</v>
      </c>
      <c r="L15" s="11">
        <f>[11]Julho!$F$15</f>
        <v>99</v>
      </c>
      <c r="M15" s="11">
        <f>[11]Julho!$F$16</f>
        <v>77</v>
      </c>
      <c r="N15" s="11">
        <f>[11]Julho!$F$17</f>
        <v>84</v>
      </c>
      <c r="O15" s="11">
        <f>[11]Julho!$F$18</f>
        <v>99</v>
      </c>
      <c r="P15" s="11">
        <f>[11]Julho!$F$19</f>
        <v>94</v>
      </c>
      <c r="Q15" s="11">
        <f>[11]Julho!$F$20</f>
        <v>98</v>
      </c>
      <c r="R15" s="11">
        <f>[11]Julho!$F$21</f>
        <v>82</v>
      </c>
      <c r="S15" s="11">
        <f>[11]Julho!$F$22</f>
        <v>67</v>
      </c>
      <c r="T15" s="11">
        <f>[11]Julho!$F$23</f>
        <v>70</v>
      </c>
      <c r="U15" s="11">
        <f>[11]Julho!$F$24</f>
        <v>69</v>
      </c>
      <c r="V15" s="11">
        <f>[11]Julho!$F$25</f>
        <v>73</v>
      </c>
      <c r="W15" s="11">
        <f>[11]Julho!$F$26</f>
        <v>88</v>
      </c>
      <c r="X15" s="11">
        <f>[11]Julho!$F$27</f>
        <v>81</v>
      </c>
      <c r="Y15" s="11">
        <f>[11]Julho!$F$28</f>
        <v>72</v>
      </c>
      <c r="Z15" s="11">
        <f>[11]Julho!$F$29</f>
        <v>97</v>
      </c>
      <c r="AA15" s="11">
        <f>[11]Julho!$F$30</f>
        <v>96</v>
      </c>
      <c r="AB15" s="11" t="str">
        <f>[11]Julho!$F$31</f>
        <v>*</v>
      </c>
      <c r="AC15" s="11" t="str">
        <f>[11]Julho!$F$32</f>
        <v>*</v>
      </c>
      <c r="AD15" s="11" t="str">
        <f>[11]Julho!$F$33</f>
        <v>*</v>
      </c>
      <c r="AE15" s="11" t="str">
        <f>[11]Julho!$F$34</f>
        <v>*</v>
      </c>
      <c r="AF15" s="11" t="str">
        <f>[11]Julho!$F$35</f>
        <v>*</v>
      </c>
      <c r="AG15" s="15">
        <f>MAX(B15:AF15)</f>
        <v>100</v>
      </c>
      <c r="AH15" s="94">
        <f>AVERAGE(B15:AF15)</f>
        <v>87.807692307692307</v>
      </c>
      <c r="AJ15" t="s">
        <v>47</v>
      </c>
    </row>
    <row r="16" spans="1:36" x14ac:dyDescent="0.2">
      <c r="A16" s="58" t="s">
        <v>168</v>
      </c>
      <c r="B16" s="11" t="str">
        <f>[12]Julho!$F$5</f>
        <v>*</v>
      </c>
      <c r="C16" s="11" t="str">
        <f>[12]Julho!$F$6</f>
        <v>*</v>
      </c>
      <c r="D16" s="11" t="str">
        <f>[12]Julho!$F$7</f>
        <v>*</v>
      </c>
      <c r="E16" s="11" t="str">
        <f>[12]Julho!$F$8</f>
        <v>*</v>
      </c>
      <c r="F16" s="11" t="str">
        <f>[12]Julho!$F$9</f>
        <v>*</v>
      </c>
      <c r="G16" s="11" t="str">
        <f>[12]Julho!$F$10</f>
        <v>*</v>
      </c>
      <c r="H16" s="11" t="str">
        <f>[12]Julho!$F$11</f>
        <v>*</v>
      </c>
      <c r="I16" s="11" t="str">
        <f>[12]Julho!$F$12</f>
        <v>*</v>
      </c>
      <c r="J16" s="11" t="str">
        <f>[12]Julho!$F$13</f>
        <v>*</v>
      </c>
      <c r="K16" s="11" t="str">
        <f>[12]Julho!$F$14</f>
        <v>*</v>
      </c>
      <c r="L16" s="11" t="str">
        <f>[12]Julho!$F$15</f>
        <v>*</v>
      </c>
      <c r="M16" s="11" t="str">
        <f>[12]Julho!$F$16</f>
        <v>*</v>
      </c>
      <c r="N16" s="11" t="str">
        <f>[12]Julho!$F$17</f>
        <v>*</v>
      </c>
      <c r="O16" s="11" t="str">
        <f>[12]Julho!$F$18</f>
        <v>*</v>
      </c>
      <c r="P16" s="11" t="str">
        <f>[12]Julho!$F$19</f>
        <v>*</v>
      </c>
      <c r="Q16" s="11" t="str">
        <f>[12]Julho!$F$20</f>
        <v>*</v>
      </c>
      <c r="R16" s="11" t="str">
        <f>[12]Julho!$F$21</f>
        <v>*</v>
      </c>
      <c r="S16" s="11" t="str">
        <f>[12]Julho!$F$22</f>
        <v>*</v>
      </c>
      <c r="T16" s="11" t="str">
        <f>[12]Julho!$F$23</f>
        <v>*</v>
      </c>
      <c r="U16" s="11" t="str">
        <f>[12]Julho!$F$24</f>
        <v>*</v>
      </c>
      <c r="V16" s="11" t="str">
        <f>[12]Julho!$F$25</f>
        <v>*</v>
      </c>
      <c r="W16" s="11" t="str">
        <f>[12]Julho!$F$26</f>
        <v>*</v>
      </c>
      <c r="X16" s="11" t="str">
        <f>[12]Julho!$F$27</f>
        <v>*</v>
      </c>
      <c r="Y16" s="11" t="str">
        <f>[12]Julho!$F$28</f>
        <v>*</v>
      </c>
      <c r="Z16" s="11" t="str">
        <f>[12]Julho!$F$29</f>
        <v>*</v>
      </c>
      <c r="AA16" s="11" t="str">
        <f>[12]Julho!$F$30</f>
        <v>*</v>
      </c>
      <c r="AB16" s="11" t="str">
        <f>[12]Julho!$F$31</f>
        <v>*</v>
      </c>
      <c r="AC16" s="11" t="str">
        <f>[12]Julho!$F$32</f>
        <v>*</v>
      </c>
      <c r="AD16" s="11" t="str">
        <f>[12]Julho!$F$33</f>
        <v>*</v>
      </c>
      <c r="AE16" s="11" t="str">
        <f>[12]Julho!$F$34</f>
        <v>*</v>
      </c>
      <c r="AF16" s="11" t="str">
        <f>[12]Julho!$F$35</f>
        <v>*</v>
      </c>
      <c r="AG16" s="15" t="s">
        <v>226</v>
      </c>
      <c r="AH16" s="94" t="s">
        <v>226</v>
      </c>
    </row>
    <row r="17" spans="1:37" x14ac:dyDescent="0.2">
      <c r="A17" s="58" t="s">
        <v>2</v>
      </c>
      <c r="B17" s="11">
        <f>[13]Julho!$F$5</f>
        <v>92</v>
      </c>
      <c r="C17" s="11">
        <f>[13]Julho!$F$6</f>
        <v>84</v>
      </c>
      <c r="D17" s="11">
        <f>[13]Julho!$F$7</f>
        <v>85</v>
      </c>
      <c r="E17" s="11">
        <f>[13]Julho!$F$8</f>
        <v>69</v>
      </c>
      <c r="F17" s="11">
        <f>[13]Julho!$F$9</f>
        <v>68</v>
      </c>
      <c r="G17" s="11">
        <f>[13]Julho!$F$10</f>
        <v>68</v>
      </c>
      <c r="H17" s="11">
        <f>[13]Julho!$F$11</f>
        <v>78</v>
      </c>
      <c r="I17" s="11">
        <f>[13]Julho!$F$12</f>
        <v>100</v>
      </c>
      <c r="J17" s="11">
        <f>[13]Julho!$F$13</f>
        <v>100</v>
      </c>
      <c r="K17" s="11">
        <f>[13]Julho!$F$14</f>
        <v>84</v>
      </c>
      <c r="L17" s="11">
        <f>[13]Julho!$F$15</f>
        <v>73</v>
      </c>
      <c r="M17" s="11">
        <f>[13]Julho!$F$16</f>
        <v>65</v>
      </c>
      <c r="N17" s="11">
        <f>[13]Julho!$F$17</f>
        <v>83</v>
      </c>
      <c r="O17" s="11">
        <f>[13]Julho!$F$18</f>
        <v>90</v>
      </c>
      <c r="P17" s="11">
        <f>[13]Julho!$F$19</f>
        <v>90</v>
      </c>
      <c r="Q17" s="11">
        <f>[13]Julho!$F$20</f>
        <v>75</v>
      </c>
      <c r="R17" s="11">
        <f>[13]Julho!$F$21</f>
        <v>71</v>
      </c>
      <c r="S17" s="11">
        <f>[13]Julho!$F$22</f>
        <v>51</v>
      </c>
      <c r="T17" s="11">
        <f>[13]Julho!$F$23</f>
        <v>51</v>
      </c>
      <c r="U17" s="11">
        <f>[13]Julho!$F$24</f>
        <v>54</v>
      </c>
      <c r="V17" s="11">
        <f>[13]Julho!$F$25</f>
        <v>61</v>
      </c>
      <c r="W17" s="11">
        <f>[13]Julho!$F$26</f>
        <v>69</v>
      </c>
      <c r="X17" s="11">
        <f>[13]Julho!$F$27</f>
        <v>58</v>
      </c>
      <c r="Y17" s="11">
        <f>[13]Julho!$F$28</f>
        <v>54</v>
      </c>
      <c r="Z17" s="11">
        <f>[13]Julho!$F$29</f>
        <v>92</v>
      </c>
      <c r="AA17" s="11">
        <f>[13]Julho!$F$30</f>
        <v>80</v>
      </c>
      <c r="AB17" s="11">
        <f>[13]Julho!$F$31</f>
        <v>55</v>
      </c>
      <c r="AC17" s="11">
        <f>[13]Julho!$F$32</f>
        <v>76</v>
      </c>
      <c r="AD17" s="11">
        <f>[13]Julho!$F$33</f>
        <v>86</v>
      </c>
      <c r="AE17" s="11">
        <f>[13]Julho!$F$34</f>
        <v>86</v>
      </c>
      <c r="AF17" s="11">
        <f>[13]Julho!$F$35</f>
        <v>70</v>
      </c>
      <c r="AG17" s="15">
        <f t="shared" ref="AG17:AG26" si="1">MAX(B17:AF17)</f>
        <v>100</v>
      </c>
      <c r="AH17" s="94">
        <f>AVERAGE(B17:AF17)</f>
        <v>74.774193548387103</v>
      </c>
      <c r="AJ17" s="12" t="s">
        <v>47</v>
      </c>
    </row>
    <row r="18" spans="1:37" x14ac:dyDescent="0.2">
      <c r="A18" s="58" t="s">
        <v>3</v>
      </c>
      <c r="B18" s="11">
        <f>[14]Julho!$F$5</f>
        <v>78</v>
      </c>
      <c r="C18" s="11">
        <f>[14]Julho!$F$6</f>
        <v>90</v>
      </c>
      <c r="D18" s="11">
        <f>[14]Julho!$F$7</f>
        <v>91</v>
      </c>
      <c r="E18" s="11">
        <f>[14]Julho!$F$8</f>
        <v>83</v>
      </c>
      <c r="F18" s="11">
        <f>[14]Julho!$F$9</f>
        <v>83</v>
      </c>
      <c r="G18" s="11">
        <f>[14]Julho!$F$10</f>
        <v>83</v>
      </c>
      <c r="H18" s="11">
        <f>[14]Julho!$F$11</f>
        <v>83</v>
      </c>
      <c r="I18" s="11">
        <f>[14]Julho!$F$12</f>
        <v>86</v>
      </c>
      <c r="J18" s="11">
        <f>[14]Julho!$F$13</f>
        <v>88</v>
      </c>
      <c r="K18" s="11">
        <f>[14]Julho!$F$14</f>
        <v>95</v>
      </c>
      <c r="L18" s="11">
        <f>[14]Julho!$F$15</f>
        <v>87</v>
      </c>
      <c r="M18" s="11">
        <f>[14]Julho!$F$16</f>
        <v>87</v>
      </c>
      <c r="N18" s="11">
        <f>[14]Julho!$F$17</f>
        <v>84</v>
      </c>
      <c r="O18" s="11">
        <f>[14]Julho!$F$18</f>
        <v>88</v>
      </c>
      <c r="P18" s="11">
        <f>[14]Julho!$F$19</f>
        <v>89</v>
      </c>
      <c r="Q18" s="11">
        <f>[14]Julho!$F$20</f>
        <v>86</v>
      </c>
      <c r="R18" s="11">
        <f>[14]Julho!$F$21</f>
        <v>76</v>
      </c>
      <c r="S18" s="11">
        <f>[14]Julho!$F$22</f>
        <v>82</v>
      </c>
      <c r="T18" s="11">
        <f>[14]Julho!$F$23</f>
        <v>75</v>
      </c>
      <c r="U18" s="11">
        <f>[14]Julho!$F$24</f>
        <v>81</v>
      </c>
      <c r="V18" s="11">
        <f>[14]Julho!$F$25</f>
        <v>85</v>
      </c>
      <c r="W18" s="11">
        <f>[14]Julho!$F$26</f>
        <v>85</v>
      </c>
      <c r="X18" s="11">
        <f>[14]Julho!$F$27</f>
        <v>84</v>
      </c>
      <c r="Y18" s="11">
        <f>[14]Julho!$F$28</f>
        <v>80</v>
      </c>
      <c r="Z18" s="11">
        <f>[14]Julho!$F$29</f>
        <v>85</v>
      </c>
      <c r="AA18" s="11">
        <f>[14]Julho!$F$30</f>
        <v>90</v>
      </c>
      <c r="AB18" s="11">
        <f>[14]Julho!$F$31</f>
        <v>86</v>
      </c>
      <c r="AC18" s="11">
        <f>[14]Julho!$F$32</f>
        <v>83</v>
      </c>
      <c r="AD18" s="11">
        <f>[14]Julho!$F$33</f>
        <v>76</v>
      </c>
      <c r="AE18" s="11">
        <f>[14]Julho!$F$34</f>
        <v>84</v>
      </c>
      <c r="AF18" s="11">
        <f>[14]Julho!$F$35</f>
        <v>83</v>
      </c>
      <c r="AG18" s="15">
        <f t="shared" si="1"/>
        <v>95</v>
      </c>
      <c r="AH18" s="94">
        <f>AVERAGE(B18:AF18)</f>
        <v>84.387096774193552</v>
      </c>
      <c r="AI18" s="12" t="s">
        <v>47</v>
      </c>
      <c r="AJ18" s="12" t="s">
        <v>47</v>
      </c>
    </row>
    <row r="19" spans="1:37" x14ac:dyDescent="0.2">
      <c r="A19" s="58" t="s">
        <v>4</v>
      </c>
      <c r="B19" s="11" t="str">
        <f>[15]Julho!$F$5</f>
        <v>*</v>
      </c>
      <c r="C19" s="11" t="str">
        <f>[15]Julho!$F$6</f>
        <v>*</v>
      </c>
      <c r="D19" s="11" t="str">
        <f>[15]Julho!$F$7</f>
        <v>*</v>
      </c>
      <c r="E19" s="11" t="str">
        <f>[15]Julho!$F$8</f>
        <v>*</v>
      </c>
      <c r="F19" s="11" t="str">
        <f>[15]Julho!$F$9</f>
        <v>*</v>
      </c>
      <c r="G19" s="11" t="str">
        <f>[15]Julho!$F$10</f>
        <v>*</v>
      </c>
      <c r="H19" s="11" t="str">
        <f>[15]Julho!$F$11</f>
        <v>*</v>
      </c>
      <c r="I19" s="11" t="str">
        <f>[15]Julho!$F$12</f>
        <v>*</v>
      </c>
      <c r="J19" s="11" t="str">
        <f>[15]Julho!$F$13</f>
        <v>*</v>
      </c>
      <c r="K19" s="11" t="str">
        <f>[15]Julho!$F$14</f>
        <v>*</v>
      </c>
      <c r="L19" s="11" t="str">
        <f>[15]Julho!$F$15</f>
        <v>*</v>
      </c>
      <c r="M19" s="11" t="str">
        <f>[15]Julho!$F$16</f>
        <v>*</v>
      </c>
      <c r="N19" s="11" t="str">
        <f>[15]Julho!$F$17</f>
        <v>*</v>
      </c>
      <c r="O19" s="11" t="str">
        <f>[15]Julho!$F$18</f>
        <v>*</v>
      </c>
      <c r="P19" s="11" t="str">
        <f>[15]Julho!$F$19</f>
        <v>*</v>
      </c>
      <c r="Q19" s="11" t="str">
        <f>[15]Julho!$F$20</f>
        <v>*</v>
      </c>
      <c r="R19" s="11" t="str">
        <f>[15]Julho!$F$21</f>
        <v>*</v>
      </c>
      <c r="S19" s="11" t="str">
        <f>[15]Julho!$F$22</f>
        <v>*</v>
      </c>
      <c r="T19" s="11" t="str">
        <f>[15]Julho!$F$23</f>
        <v>*</v>
      </c>
      <c r="U19" s="11" t="str">
        <f>[15]Julho!$F$24</f>
        <v>*</v>
      </c>
      <c r="V19" s="11" t="str">
        <f>[15]Julho!$F$25</f>
        <v>*</v>
      </c>
      <c r="W19" s="11" t="str">
        <f>[15]Julho!$F$26</f>
        <v>*</v>
      </c>
      <c r="X19" s="11" t="str">
        <f>[15]Julho!$F$27</f>
        <v>*</v>
      </c>
      <c r="Y19" s="11" t="str">
        <f>[15]Julho!$F$28</f>
        <v>*</v>
      </c>
      <c r="Z19" s="11" t="str">
        <f>[15]Julho!$F$29</f>
        <v>*</v>
      </c>
      <c r="AA19" s="11" t="str">
        <f>[15]Julho!$F$30</f>
        <v>*</v>
      </c>
      <c r="AB19" s="11" t="str">
        <f>[15]Julho!$F$31</f>
        <v>*</v>
      </c>
      <c r="AC19" s="11" t="str">
        <f>[15]Julho!$F$32</f>
        <v>*</v>
      </c>
      <c r="AD19" s="11" t="str">
        <f>[15]Julho!$F$33</f>
        <v>*</v>
      </c>
      <c r="AE19" s="11" t="str">
        <f>[15]Julho!$F$34</f>
        <v>*</v>
      </c>
      <c r="AF19" s="11" t="str">
        <f>[15]Julho!$F$35</f>
        <v>*</v>
      </c>
      <c r="AG19" s="15" t="s">
        <v>226</v>
      </c>
      <c r="AH19" s="94" t="s">
        <v>226</v>
      </c>
      <c r="AJ19" t="s">
        <v>47</v>
      </c>
    </row>
    <row r="20" spans="1:37" x14ac:dyDescent="0.2">
      <c r="A20" s="58" t="s">
        <v>5</v>
      </c>
      <c r="B20" s="11">
        <f>[16]Julho!$F$5</f>
        <v>65</v>
      </c>
      <c r="C20" s="11">
        <f>[16]Julho!$F$6</f>
        <v>70</v>
      </c>
      <c r="D20" s="11">
        <f>[16]Julho!$F$7</f>
        <v>82</v>
      </c>
      <c r="E20" s="11">
        <f>[16]Julho!$F$8</f>
        <v>74</v>
      </c>
      <c r="F20" s="11">
        <f>[16]Julho!$F$9</f>
        <v>68</v>
      </c>
      <c r="G20" s="11">
        <f>[16]Julho!$F$10</f>
        <v>79</v>
      </c>
      <c r="H20" s="11">
        <f>[16]Julho!$F$11</f>
        <v>89</v>
      </c>
      <c r="I20" s="11">
        <f>[16]Julho!$F$12</f>
        <v>83</v>
      </c>
      <c r="J20" s="11">
        <f>[16]Julho!$F$13</f>
        <v>86</v>
      </c>
      <c r="K20" s="11">
        <f>[16]Julho!$F$14</f>
        <v>93</v>
      </c>
      <c r="L20" s="11">
        <f>[16]Julho!$F$15</f>
        <v>79</v>
      </c>
      <c r="M20" s="11">
        <f>[16]Julho!$F$16</f>
        <v>77</v>
      </c>
      <c r="N20" s="11">
        <f>[16]Julho!$F$17</f>
        <v>79</v>
      </c>
      <c r="O20" s="11">
        <f>[16]Julho!$F$18</f>
        <v>81</v>
      </c>
      <c r="P20" s="11">
        <f>[16]Julho!$F$19</f>
        <v>90</v>
      </c>
      <c r="Q20" s="11">
        <f>[16]Julho!$F$20</f>
        <v>85</v>
      </c>
      <c r="R20" s="11">
        <f>[16]Julho!$F$21</f>
        <v>79</v>
      </c>
      <c r="S20" s="11">
        <f>[16]Julho!$F$22</f>
        <v>66</v>
      </c>
      <c r="T20" s="11">
        <f>[16]Julho!$F$23</f>
        <v>57</v>
      </c>
      <c r="U20" s="11">
        <f>[16]Julho!$F$24</f>
        <v>67</v>
      </c>
      <c r="V20" s="11">
        <f>[16]Julho!$F$25</f>
        <v>59</v>
      </c>
      <c r="W20" s="11">
        <f>[16]Julho!$F$26</f>
        <v>56</v>
      </c>
      <c r="X20" s="11">
        <f>[16]Julho!$F$27</f>
        <v>56</v>
      </c>
      <c r="Y20" s="11">
        <f>[16]Julho!$F$28</f>
        <v>65</v>
      </c>
      <c r="Z20" s="11">
        <f>[16]Julho!$F$29</f>
        <v>67</v>
      </c>
      <c r="AA20" s="11">
        <f>[16]Julho!$F$30</f>
        <v>87</v>
      </c>
      <c r="AB20" s="11">
        <f>[16]Julho!$F$31</f>
        <v>82</v>
      </c>
      <c r="AC20" s="11">
        <f>[16]Julho!$F$32</f>
        <v>77</v>
      </c>
      <c r="AD20" s="11">
        <f>[16]Julho!$F$33</f>
        <v>56</v>
      </c>
      <c r="AE20" s="11">
        <f>[16]Julho!$F$34</f>
        <v>43</v>
      </c>
      <c r="AF20" s="11">
        <f>[16]Julho!$F$35</f>
        <v>78</v>
      </c>
      <c r="AG20" s="15">
        <f t="shared" si="1"/>
        <v>93</v>
      </c>
      <c r="AH20" s="94">
        <f t="shared" ref="AH20:AH26" si="2">AVERAGE(B20:AF20)</f>
        <v>73.387096774193552</v>
      </c>
      <c r="AI20" s="12" t="s">
        <v>47</v>
      </c>
    </row>
    <row r="21" spans="1:37" x14ac:dyDescent="0.2">
      <c r="A21" s="58" t="s">
        <v>43</v>
      </c>
      <c r="B21" s="11">
        <f>[17]Julho!$F$5</f>
        <v>84</v>
      </c>
      <c r="C21" s="11">
        <f>[17]Julho!$F$6</f>
        <v>84</v>
      </c>
      <c r="D21" s="11">
        <f>[17]Julho!$F$7</f>
        <v>91</v>
      </c>
      <c r="E21" s="11">
        <f>[17]Julho!$F$8</f>
        <v>78</v>
      </c>
      <c r="F21" s="11">
        <f>[17]Julho!$F$9</f>
        <v>71</v>
      </c>
      <c r="G21" s="11">
        <f>[17]Julho!$F$10</f>
        <v>67</v>
      </c>
      <c r="H21" s="11">
        <f>[17]Julho!$F$11</f>
        <v>77</v>
      </c>
      <c r="I21" s="11">
        <f>[17]Julho!$F$12</f>
        <v>64</v>
      </c>
      <c r="J21" s="11">
        <f>[17]Julho!$F$13</f>
        <v>99</v>
      </c>
      <c r="K21" s="11">
        <f>[17]Julho!$F$14</f>
        <v>93</v>
      </c>
      <c r="L21" s="11">
        <f>[17]Julho!$F$15</f>
        <v>75</v>
      </c>
      <c r="M21" s="11">
        <f>[17]Julho!$F$16</f>
        <v>71</v>
      </c>
      <c r="N21" s="11">
        <f>[17]Julho!$F$17</f>
        <v>87</v>
      </c>
      <c r="O21" s="11">
        <f>[17]Julho!$F$18</f>
        <v>81</v>
      </c>
      <c r="P21" s="11">
        <f>[17]Julho!$F$19</f>
        <v>90</v>
      </c>
      <c r="Q21" s="11">
        <f>[17]Julho!$F$20</f>
        <v>72</v>
      </c>
      <c r="R21" s="11">
        <f>[17]Julho!$F$21</f>
        <v>62</v>
      </c>
      <c r="S21" s="11">
        <f>[17]Julho!$F$22</f>
        <v>69</v>
      </c>
      <c r="T21" s="11">
        <f>[17]Julho!$F$23</f>
        <v>69</v>
      </c>
      <c r="U21" s="11">
        <f>[17]Julho!$F$24</f>
        <v>79</v>
      </c>
      <c r="V21" s="11">
        <f>[17]Julho!$F$25</f>
        <v>75</v>
      </c>
      <c r="W21" s="11">
        <f>[17]Julho!$F$26</f>
        <v>65</v>
      </c>
      <c r="X21" s="11">
        <f>[17]Julho!$F$27</f>
        <v>67</v>
      </c>
      <c r="Y21" s="11">
        <f>[17]Julho!$F$28</f>
        <v>71</v>
      </c>
      <c r="Z21" s="11">
        <f>[17]Julho!$F$29</f>
        <v>53</v>
      </c>
      <c r="AA21" s="11">
        <f>[17]Julho!$F$30</f>
        <v>92</v>
      </c>
      <c r="AB21" s="11">
        <f>[17]Julho!$F$31</f>
        <v>76</v>
      </c>
      <c r="AC21" s="11">
        <f>[17]Julho!$F$32</f>
        <v>62</v>
      </c>
      <c r="AD21" s="11">
        <f>[17]Julho!$F$33</f>
        <v>74</v>
      </c>
      <c r="AE21" s="11">
        <f>[17]Julho!$F$34</f>
        <v>90</v>
      </c>
      <c r="AF21" s="11">
        <f>[17]Julho!$F$35</f>
        <v>74</v>
      </c>
      <c r="AG21" s="15">
        <f t="shared" si="1"/>
        <v>99</v>
      </c>
      <c r="AH21" s="94">
        <f t="shared" si="2"/>
        <v>76.193548387096769</v>
      </c>
    </row>
    <row r="22" spans="1:37" x14ac:dyDescent="0.2">
      <c r="A22" s="58" t="s">
        <v>6</v>
      </c>
      <c r="B22" s="11">
        <f>[18]Julho!$F$5</f>
        <v>87</v>
      </c>
      <c r="C22" s="11">
        <f>[18]Julho!$F$6</f>
        <v>90</v>
      </c>
      <c r="D22" s="11">
        <f>[18]Julho!$F$7</f>
        <v>92</v>
      </c>
      <c r="E22" s="11">
        <f>[18]Julho!$F$8</f>
        <v>91</v>
      </c>
      <c r="F22" s="11">
        <f>[18]Julho!$F$9</f>
        <v>95</v>
      </c>
      <c r="G22" s="11">
        <f>[18]Julho!$F$10</f>
        <v>95</v>
      </c>
      <c r="H22" s="11">
        <f>[18]Julho!$F$11</f>
        <v>96</v>
      </c>
      <c r="I22" s="11">
        <f>[18]Julho!$F$12</f>
        <v>94</v>
      </c>
      <c r="J22" s="11">
        <f>[18]Julho!$F$13</f>
        <v>95</v>
      </c>
      <c r="K22" s="11">
        <f>[18]Julho!$F$14</f>
        <v>93</v>
      </c>
      <c r="L22" s="11">
        <f>[18]Julho!$F$15</f>
        <v>96</v>
      </c>
      <c r="M22" s="11">
        <f>[18]Julho!$F$16</f>
        <v>94</v>
      </c>
      <c r="N22" s="11">
        <f>[18]Julho!$F$17</f>
        <v>96</v>
      </c>
      <c r="O22" s="11">
        <f>[18]Julho!$F$18</f>
        <v>95</v>
      </c>
      <c r="P22" s="11">
        <f>[18]Julho!$F$19</f>
        <v>93</v>
      </c>
      <c r="Q22" s="11">
        <f>[18]Julho!$F$20</f>
        <v>91</v>
      </c>
      <c r="R22" s="11">
        <f>[18]Julho!$F$21</f>
        <v>95</v>
      </c>
      <c r="S22" s="11">
        <f>[18]Julho!$F$22</f>
        <v>89</v>
      </c>
      <c r="T22" s="11">
        <f>[18]Julho!$F$23</f>
        <v>91</v>
      </c>
      <c r="U22" s="11">
        <f>[18]Julho!$F$24</f>
        <v>91</v>
      </c>
      <c r="V22" s="11">
        <f>[18]Julho!$F$25</f>
        <v>95</v>
      </c>
      <c r="W22" s="11">
        <f>[18]Julho!$F$26</f>
        <v>95</v>
      </c>
      <c r="X22" s="11">
        <f>[18]Julho!$F$27</f>
        <v>93</v>
      </c>
      <c r="Y22" s="11">
        <f>[18]Julho!$F$28</f>
        <v>92</v>
      </c>
      <c r="Z22" s="11">
        <f>[18]Julho!$F$29</f>
        <v>92</v>
      </c>
      <c r="AA22" s="11">
        <f>[18]Julho!$F$30</f>
        <v>88</v>
      </c>
      <c r="AB22" s="11">
        <f>[18]Julho!$F$31</f>
        <v>94</v>
      </c>
      <c r="AC22" s="11">
        <f>[18]Julho!$F$32</f>
        <v>93</v>
      </c>
      <c r="AD22" s="11">
        <f>[18]Julho!$F$33</f>
        <v>93</v>
      </c>
      <c r="AE22" s="11">
        <f>[18]Julho!$F$34</f>
        <v>87</v>
      </c>
      <c r="AF22" s="11">
        <f>[18]Julho!$F$35</f>
        <v>82</v>
      </c>
      <c r="AG22" s="15">
        <f t="shared" si="1"/>
        <v>96</v>
      </c>
      <c r="AH22" s="94">
        <f t="shared" si="2"/>
        <v>92.354838709677423</v>
      </c>
    </row>
    <row r="23" spans="1:37" x14ac:dyDescent="0.2">
      <c r="A23" s="58" t="s">
        <v>7</v>
      </c>
      <c r="B23" s="11" t="str">
        <f>[19]Julho!$F$5</f>
        <v>*</v>
      </c>
      <c r="C23" s="11" t="str">
        <f>[19]Julho!$F$6</f>
        <v>*</v>
      </c>
      <c r="D23" s="11" t="str">
        <f>[19]Julho!$F$7</f>
        <v>*</v>
      </c>
      <c r="E23" s="11" t="str">
        <f>[19]Julho!$F$8</f>
        <v>*</v>
      </c>
      <c r="F23" s="11" t="str">
        <f>[19]Julho!$F$9</f>
        <v>*</v>
      </c>
      <c r="G23" s="11" t="str">
        <f>[19]Julho!$F$10</f>
        <v>*</v>
      </c>
      <c r="H23" s="11" t="str">
        <f>[19]Julho!$F$11</f>
        <v>*</v>
      </c>
      <c r="I23" s="11" t="str">
        <f>[19]Julho!$F$12</f>
        <v>*</v>
      </c>
      <c r="J23" s="11" t="str">
        <f>[19]Julho!$F$13</f>
        <v>*</v>
      </c>
      <c r="K23" s="11" t="str">
        <f>[19]Julho!$F$14</f>
        <v>*</v>
      </c>
      <c r="L23" s="11" t="str">
        <f>[19]Julho!$F$15</f>
        <v>*</v>
      </c>
      <c r="M23" s="11" t="str">
        <f>[19]Julho!$F$16</f>
        <v>*</v>
      </c>
      <c r="N23" s="11" t="str">
        <f>[19]Julho!$F$17</f>
        <v>*</v>
      </c>
      <c r="O23" s="11" t="str">
        <f>[19]Julho!$F$18</f>
        <v>*</v>
      </c>
      <c r="P23" s="11" t="str">
        <f>[19]Julho!$F$19</f>
        <v>*</v>
      </c>
      <c r="Q23" s="11" t="str">
        <f>[19]Julho!$F$20</f>
        <v>*</v>
      </c>
      <c r="R23" s="11" t="str">
        <f>[19]Julho!$F$21</f>
        <v>*</v>
      </c>
      <c r="S23" s="11" t="str">
        <f>[19]Julho!$F$22</f>
        <v>*</v>
      </c>
      <c r="T23" s="11">
        <f>[19]Julho!$F$23</f>
        <v>39</v>
      </c>
      <c r="U23" s="11" t="str">
        <f>[19]Julho!$F$24</f>
        <v>*</v>
      </c>
      <c r="V23" s="11" t="str">
        <f>[19]Julho!$F$25</f>
        <v>*</v>
      </c>
      <c r="W23" s="11" t="str">
        <f>[19]Julho!$F$26</f>
        <v>*</v>
      </c>
      <c r="X23" s="11" t="str">
        <f>[19]Julho!$F$27</f>
        <v>*</v>
      </c>
      <c r="Y23" s="11" t="str">
        <f>[19]Julho!$F$28</f>
        <v>*</v>
      </c>
      <c r="Z23" s="11" t="str">
        <f>[19]Julho!$F$29</f>
        <v>*</v>
      </c>
      <c r="AA23" s="11" t="str">
        <f>[19]Julho!$F$30</f>
        <v>*</v>
      </c>
      <c r="AB23" s="11" t="str">
        <f>[19]Julho!$F$31</f>
        <v>*</v>
      </c>
      <c r="AC23" s="11" t="str">
        <f>[19]Julho!$F$32</f>
        <v>*</v>
      </c>
      <c r="AD23" s="11" t="str">
        <f>[19]Julho!$F$33</f>
        <v>*</v>
      </c>
      <c r="AE23" s="11" t="str">
        <f>[19]Julho!$F$34</f>
        <v>*</v>
      </c>
      <c r="AF23" s="11" t="str">
        <f>[19]Julho!$F$35</f>
        <v>*</v>
      </c>
      <c r="AG23" s="15">
        <f t="shared" ref="AG23" si="3">MAX(B23:AF23)</f>
        <v>39</v>
      </c>
      <c r="AH23" s="94">
        <f t="shared" ref="AH23" si="4">AVERAGE(B23:AF23)</f>
        <v>39</v>
      </c>
      <c r="AJ23" t="s">
        <v>47</v>
      </c>
    </row>
    <row r="24" spans="1:37" x14ac:dyDescent="0.2">
      <c r="A24" s="58" t="s">
        <v>169</v>
      </c>
      <c r="B24" s="11" t="str">
        <f>[20]Julho!$F$5</f>
        <v>*</v>
      </c>
      <c r="C24" s="11" t="str">
        <f>[20]Julho!$F$6</f>
        <v>*</v>
      </c>
      <c r="D24" s="11" t="str">
        <f>[20]Julho!$F$7</f>
        <v>*</v>
      </c>
      <c r="E24" s="11" t="str">
        <f>[20]Julho!$F$8</f>
        <v>*</v>
      </c>
      <c r="F24" s="11" t="str">
        <f>[20]Julho!$F$9</f>
        <v>*</v>
      </c>
      <c r="G24" s="11" t="str">
        <f>[20]Julho!$F$10</f>
        <v>*</v>
      </c>
      <c r="H24" s="11" t="str">
        <f>[20]Julho!$F$11</f>
        <v>*</v>
      </c>
      <c r="I24" s="11" t="str">
        <f>[20]Julho!$F$12</f>
        <v>*</v>
      </c>
      <c r="J24" s="11" t="str">
        <f>[20]Julho!$F$13</f>
        <v>*</v>
      </c>
      <c r="K24" s="11" t="str">
        <f>[20]Julho!$F$14</f>
        <v>*</v>
      </c>
      <c r="L24" s="11" t="str">
        <f>[20]Julho!$F$15</f>
        <v>*</v>
      </c>
      <c r="M24" s="11" t="str">
        <f>[20]Julho!$F$16</f>
        <v>*</v>
      </c>
      <c r="N24" s="11" t="str">
        <f>[20]Julho!$F$17</f>
        <v>*</v>
      </c>
      <c r="O24" s="11" t="str">
        <f>[20]Julho!$F$18</f>
        <v>*</v>
      </c>
      <c r="P24" s="11" t="str">
        <f>[20]Julho!$F$19</f>
        <v>*</v>
      </c>
      <c r="Q24" s="11" t="str">
        <f>[20]Julho!$F$20</f>
        <v>*</v>
      </c>
      <c r="R24" s="11" t="str">
        <f>[20]Julho!$F$21</f>
        <v>*</v>
      </c>
      <c r="S24" s="11" t="str">
        <f>[20]Julho!$F$22</f>
        <v>*</v>
      </c>
      <c r="T24" s="11" t="str">
        <f>[20]Julho!$F$23</f>
        <v>*</v>
      </c>
      <c r="U24" s="11" t="str">
        <f>[20]Julho!$F$24</f>
        <v>*</v>
      </c>
      <c r="V24" s="11" t="str">
        <f>[20]Julho!$F$25</f>
        <v>*</v>
      </c>
      <c r="W24" s="11" t="str">
        <f>[20]Julho!$F$26</f>
        <v>*</v>
      </c>
      <c r="X24" s="11" t="str">
        <f>[20]Julho!$F$27</f>
        <v>*</v>
      </c>
      <c r="Y24" s="11" t="str">
        <f>[20]Julho!$F$28</f>
        <v>*</v>
      </c>
      <c r="Z24" s="11" t="str">
        <f>[20]Julho!$F$29</f>
        <v>*</v>
      </c>
      <c r="AA24" s="11" t="str">
        <f>[20]Julho!$F$30</f>
        <v>*</v>
      </c>
      <c r="AB24" s="11" t="str">
        <f>[20]Julho!$F$31</f>
        <v>*</v>
      </c>
      <c r="AC24" s="11" t="str">
        <f>[20]Julho!$F$32</f>
        <v>*</v>
      </c>
      <c r="AD24" s="11" t="str">
        <f>[20]Julho!$F$33</f>
        <v>*</v>
      </c>
      <c r="AE24" s="11" t="str">
        <f>[20]Julho!$F$34</f>
        <v>*</v>
      </c>
      <c r="AF24" s="11" t="str">
        <f>[20]Julho!$F$35</f>
        <v>*</v>
      </c>
      <c r="AG24" s="15" t="s">
        <v>226</v>
      </c>
      <c r="AH24" s="94" t="s">
        <v>226</v>
      </c>
    </row>
    <row r="25" spans="1:37" x14ac:dyDescent="0.2">
      <c r="A25" s="58" t="s">
        <v>170</v>
      </c>
      <c r="B25" s="11">
        <f>[21]Julho!$F$5</f>
        <v>90</v>
      </c>
      <c r="C25" s="11">
        <f>[21]Julho!$F$6</f>
        <v>99</v>
      </c>
      <c r="D25" s="11">
        <f>[21]Julho!$F$7</f>
        <v>99</v>
      </c>
      <c r="E25" s="11">
        <f>[21]Julho!$F$8</f>
        <v>92</v>
      </c>
      <c r="F25" s="11">
        <f>[21]Julho!$F$9</f>
        <v>77</v>
      </c>
      <c r="G25" s="11">
        <f>[21]Julho!$F$10</f>
        <v>93</v>
      </c>
      <c r="H25" s="11">
        <f>[21]Julho!$F$11</f>
        <v>97</v>
      </c>
      <c r="I25" s="11">
        <f>[21]Julho!$F$12</f>
        <v>96</v>
      </c>
      <c r="J25" s="11">
        <f>[21]Julho!$F$13</f>
        <v>94</v>
      </c>
      <c r="K25" s="11">
        <f>[21]Julho!$F$14</f>
        <v>98</v>
      </c>
      <c r="L25" s="11">
        <f>[21]Julho!$F$15</f>
        <v>94</v>
      </c>
      <c r="M25" s="11">
        <f>[21]Julho!$F$16</f>
        <v>80</v>
      </c>
      <c r="N25" s="11">
        <f>[21]Julho!$F$17</f>
        <v>93</v>
      </c>
      <c r="O25" s="11">
        <f>[21]Julho!$F$18</f>
        <v>95</v>
      </c>
      <c r="P25" s="11">
        <f>[21]Julho!$F$19</f>
        <v>96</v>
      </c>
      <c r="Q25" s="11">
        <f>[21]Julho!$F$20</f>
        <v>80</v>
      </c>
      <c r="R25" s="11">
        <f>[21]Julho!$F$21</f>
        <v>95</v>
      </c>
      <c r="S25" s="11">
        <f>[21]Julho!$F$22</f>
        <v>88</v>
      </c>
      <c r="T25" s="11">
        <f>[21]Julho!$F$23</f>
        <v>89</v>
      </c>
      <c r="U25" s="11">
        <f>[21]Julho!$F$24</f>
        <v>87</v>
      </c>
      <c r="V25" s="11">
        <f>[21]Julho!$F$25</f>
        <v>91</v>
      </c>
      <c r="W25" s="11">
        <f>[21]Julho!$F$26</f>
        <v>94</v>
      </c>
      <c r="X25" s="11">
        <f>[21]Julho!$F$27</f>
        <v>91</v>
      </c>
      <c r="Y25" s="11">
        <f>[21]Julho!$F$28</f>
        <v>87</v>
      </c>
      <c r="Z25" s="11">
        <f>[21]Julho!$F$29</f>
        <v>94</v>
      </c>
      <c r="AA25" s="11">
        <f>[21]Julho!$F$30</f>
        <v>96</v>
      </c>
      <c r="AB25" s="11">
        <f>[21]Julho!$F$31</f>
        <v>93</v>
      </c>
      <c r="AC25" s="11">
        <f>[21]Julho!$F$32</f>
        <v>90</v>
      </c>
      <c r="AD25" s="11">
        <f>[21]Julho!$F$33</f>
        <v>91</v>
      </c>
      <c r="AE25" s="11">
        <f>[21]Julho!$F$34</f>
        <v>96</v>
      </c>
      <c r="AF25" s="11">
        <f>[21]Julho!$F$35</f>
        <v>84</v>
      </c>
      <c r="AG25" s="15">
        <f t="shared" si="1"/>
        <v>99</v>
      </c>
      <c r="AH25" s="94">
        <f t="shared" si="2"/>
        <v>91.58064516129032</v>
      </c>
      <c r="AI25" s="12" t="s">
        <v>47</v>
      </c>
    </row>
    <row r="26" spans="1:37" x14ac:dyDescent="0.2">
      <c r="A26" s="58" t="s">
        <v>171</v>
      </c>
      <c r="B26" s="11">
        <f>[22]Julho!$F$5</f>
        <v>87</v>
      </c>
      <c r="C26" s="11">
        <f>[22]Julho!$F$6</f>
        <v>97</v>
      </c>
      <c r="D26" s="11">
        <f>[22]Julho!$F$7</f>
        <v>93</v>
      </c>
      <c r="E26" s="11">
        <f>[22]Julho!$F$8</f>
        <v>79</v>
      </c>
      <c r="F26" s="11">
        <f>[22]Julho!$F$9</f>
        <v>82</v>
      </c>
      <c r="G26" s="11">
        <f>[22]Julho!$F$10</f>
        <v>96</v>
      </c>
      <c r="H26" s="11">
        <f>[22]Julho!$F$11</f>
        <v>96</v>
      </c>
      <c r="I26" s="11">
        <f>[22]Julho!$F$12</f>
        <v>95</v>
      </c>
      <c r="J26" s="11">
        <f>[22]Julho!$F$13</f>
        <v>91</v>
      </c>
      <c r="K26" s="11">
        <f>[22]Julho!$F$14</f>
        <v>95</v>
      </c>
      <c r="L26" s="11">
        <f>[22]Julho!$F$15</f>
        <v>96</v>
      </c>
      <c r="M26" s="11">
        <f>[22]Julho!$F$16</f>
        <v>91</v>
      </c>
      <c r="N26" s="11">
        <f>[22]Julho!$F$17</f>
        <v>95</v>
      </c>
      <c r="O26" s="11">
        <f>[22]Julho!$F$18</f>
        <v>93</v>
      </c>
      <c r="P26" s="11">
        <f>[22]Julho!$F$19</f>
        <v>89</v>
      </c>
      <c r="Q26" s="11">
        <f>[22]Julho!$F$20</f>
        <v>85</v>
      </c>
      <c r="R26" s="11">
        <f>[22]Julho!$F$21</f>
        <v>90</v>
      </c>
      <c r="S26" s="11">
        <f>[22]Julho!$F$22</f>
        <v>78</v>
      </c>
      <c r="T26" s="11">
        <f>[22]Julho!$F$23</f>
        <v>72</v>
      </c>
      <c r="U26" s="11">
        <f>[22]Julho!$F$24</f>
        <v>75</v>
      </c>
      <c r="V26" s="11">
        <f>[22]Julho!$F$25</f>
        <v>80</v>
      </c>
      <c r="W26" s="11">
        <f>[22]Julho!$F$26</f>
        <v>87</v>
      </c>
      <c r="X26" s="11">
        <f>[22]Julho!$F$27</f>
        <v>80</v>
      </c>
      <c r="Y26" s="11">
        <f>[22]Julho!$F$28</f>
        <v>82</v>
      </c>
      <c r="Z26" s="11">
        <f>[22]Julho!$F$29</f>
        <v>90</v>
      </c>
      <c r="AA26" s="11">
        <f>[22]Julho!$F$30</f>
        <v>92</v>
      </c>
      <c r="AB26" s="11">
        <f>[22]Julho!$F$31</f>
        <v>89</v>
      </c>
      <c r="AC26" s="11">
        <f>[22]Julho!$F$32</f>
        <v>91</v>
      </c>
      <c r="AD26" s="11">
        <f>[22]Julho!$F$33</f>
        <v>95</v>
      </c>
      <c r="AE26" s="11">
        <f>[22]Julho!$F$34</f>
        <v>81</v>
      </c>
      <c r="AF26" s="11">
        <f>[22]Julho!$F$35</f>
        <v>83</v>
      </c>
      <c r="AG26" s="15">
        <f t="shared" si="1"/>
        <v>97</v>
      </c>
      <c r="AH26" s="94">
        <f t="shared" si="2"/>
        <v>87.903225806451616</v>
      </c>
      <c r="AJ26" t="s">
        <v>47</v>
      </c>
    </row>
    <row r="27" spans="1:37" x14ac:dyDescent="0.2">
      <c r="A27" s="58" t="s">
        <v>8</v>
      </c>
      <c r="B27" s="11">
        <f>[23]Julho!$F$5</f>
        <v>86</v>
      </c>
      <c r="C27" s="11">
        <f>[23]Julho!$F$6</f>
        <v>100</v>
      </c>
      <c r="D27" s="11">
        <f>[23]Julho!$F$7</f>
        <v>100</v>
      </c>
      <c r="E27" s="11">
        <f>[23]Julho!$F$8</f>
        <v>91</v>
      </c>
      <c r="F27" s="11">
        <f>[23]Julho!$F$9</f>
        <v>86</v>
      </c>
      <c r="G27" s="11">
        <f>[23]Julho!$F$10</f>
        <v>93</v>
      </c>
      <c r="H27" s="11">
        <f>[23]Julho!$F$11</f>
        <v>100</v>
      </c>
      <c r="I27" s="11">
        <f>[23]Julho!$F$12</f>
        <v>98</v>
      </c>
      <c r="J27" s="11">
        <f>[23]Julho!$F$13</f>
        <v>96</v>
      </c>
      <c r="K27" s="11">
        <f>[23]Julho!$F$14</f>
        <v>99</v>
      </c>
      <c r="L27" s="11">
        <f>[23]Julho!$F$15</f>
        <v>85</v>
      </c>
      <c r="M27" s="11">
        <f>[23]Julho!$F$16</f>
        <v>80</v>
      </c>
      <c r="N27" s="11">
        <f>[23]Julho!$F$17</f>
        <v>92</v>
      </c>
      <c r="O27" s="11">
        <f>[23]Julho!$F$18</f>
        <v>100</v>
      </c>
      <c r="P27" s="11">
        <f>[23]Julho!$F$19</f>
        <v>88</v>
      </c>
      <c r="Q27" s="11">
        <f>[23]Julho!$F$20</f>
        <v>84</v>
      </c>
      <c r="R27" s="11">
        <f>[23]Julho!$F$21</f>
        <v>91</v>
      </c>
      <c r="S27" s="11">
        <f>[23]Julho!$F$22</f>
        <v>89</v>
      </c>
      <c r="T27" s="11">
        <f>[23]Julho!$F$23</f>
        <v>82</v>
      </c>
      <c r="U27" s="11">
        <f>[23]Julho!$F$24</f>
        <v>77</v>
      </c>
      <c r="V27" s="11">
        <f>[23]Julho!$F$25</f>
        <v>82</v>
      </c>
      <c r="W27" s="11">
        <f>[23]Julho!$F$26</f>
        <v>77</v>
      </c>
      <c r="X27" s="11">
        <f>[23]Julho!$F$27</f>
        <v>86</v>
      </c>
      <c r="Y27" s="11">
        <f>[23]Julho!$F$28</f>
        <v>76</v>
      </c>
      <c r="Z27" s="11">
        <f>[23]Julho!$F$29</f>
        <v>91</v>
      </c>
      <c r="AA27" s="11">
        <f>[23]Julho!$F$30</f>
        <v>90</v>
      </c>
      <c r="AB27" s="11">
        <f>[23]Julho!$F$31</f>
        <v>89</v>
      </c>
      <c r="AC27" s="11">
        <f>[23]Julho!$F$32</f>
        <v>81</v>
      </c>
      <c r="AD27" s="11">
        <f>[23]Julho!$F$33</f>
        <v>95</v>
      </c>
      <c r="AE27" s="11">
        <f>[23]Julho!$F$34</f>
        <v>93</v>
      </c>
      <c r="AF27" s="11">
        <f>[23]Julho!$F$35</f>
        <v>87</v>
      </c>
      <c r="AG27" s="15">
        <f>MAX(B27:AF27)</f>
        <v>100</v>
      </c>
      <c r="AH27" s="94">
        <f>AVERAGE(B27:AF27)</f>
        <v>89.161290322580641</v>
      </c>
      <c r="AJ27" t="s">
        <v>47</v>
      </c>
    </row>
    <row r="28" spans="1:37" x14ac:dyDescent="0.2">
      <c r="A28" s="58" t="s">
        <v>9</v>
      </c>
      <c r="B28" s="11">
        <f>[24]Julho!$F$5</f>
        <v>94</v>
      </c>
      <c r="C28" s="11">
        <f>[24]Julho!$F$6</f>
        <v>89</v>
      </c>
      <c r="D28" s="11">
        <f>[24]Julho!$F$7</f>
        <v>88</v>
      </c>
      <c r="E28" s="11">
        <f>[24]Julho!$F$8</f>
        <v>72</v>
      </c>
      <c r="F28" s="11">
        <f>[24]Julho!$F$9</f>
        <v>74</v>
      </c>
      <c r="G28" s="11">
        <f>[24]Julho!$F$10</f>
        <v>81</v>
      </c>
      <c r="H28" s="11">
        <f>[24]Julho!$F$11</f>
        <v>83</v>
      </c>
      <c r="I28" s="11">
        <f>[24]Julho!$F$12</f>
        <v>94</v>
      </c>
      <c r="J28" s="11">
        <f>[24]Julho!$F$13</f>
        <v>91</v>
      </c>
      <c r="K28" s="11">
        <f>[24]Julho!$F$14</f>
        <v>86</v>
      </c>
      <c r="L28" s="11">
        <f>[24]Julho!$F$15</f>
        <v>86</v>
      </c>
      <c r="M28" s="11">
        <f>[24]Julho!$F$16</f>
        <v>85</v>
      </c>
      <c r="N28" s="11">
        <f>[24]Julho!$F$17</f>
        <v>85</v>
      </c>
      <c r="O28" s="11">
        <f>[24]Julho!$F$18</f>
        <v>94</v>
      </c>
      <c r="P28" s="11">
        <f>[24]Julho!$F$19</f>
        <v>76</v>
      </c>
      <c r="Q28" s="11">
        <f>[24]Julho!$F$20</f>
        <v>83</v>
      </c>
      <c r="R28" s="11">
        <f>[24]Julho!$F$21</f>
        <v>85</v>
      </c>
      <c r="S28" s="11">
        <f>[24]Julho!$F$22</f>
        <v>69</v>
      </c>
      <c r="T28" s="11">
        <f>[24]Julho!$F$23</f>
        <v>64</v>
      </c>
      <c r="U28" s="11">
        <f>[24]Julho!$F$24</f>
        <v>68</v>
      </c>
      <c r="V28" s="11">
        <f>[24]Julho!$F$25</f>
        <v>70</v>
      </c>
      <c r="W28" s="11">
        <f>[24]Julho!$F$26</f>
        <v>67</v>
      </c>
      <c r="X28" s="11">
        <f>[24]Julho!$F$27</f>
        <v>65</v>
      </c>
      <c r="Y28" s="11">
        <f>[24]Julho!$F$28</f>
        <v>67</v>
      </c>
      <c r="Z28" s="11">
        <f>[24]Julho!$F$29</f>
        <v>88</v>
      </c>
      <c r="AA28" s="11">
        <f>[24]Julho!$F$30</f>
        <v>82</v>
      </c>
      <c r="AB28" s="11">
        <f>[24]Julho!$F$31</f>
        <v>82</v>
      </c>
      <c r="AC28" s="11">
        <f>[24]Julho!$F$32</f>
        <v>74</v>
      </c>
      <c r="AD28" s="11">
        <f>[24]Julho!$F$33</f>
        <v>89</v>
      </c>
      <c r="AE28" s="11">
        <f>[24]Julho!$F$34</f>
        <v>92</v>
      </c>
      <c r="AF28" s="11">
        <f>[24]Julho!$F$35</f>
        <v>80</v>
      </c>
      <c r="AG28" s="15">
        <f>MAX(B28:AF28)</f>
        <v>94</v>
      </c>
      <c r="AH28" s="94">
        <f>AVERAGE(B28:AF28)</f>
        <v>80.741935483870961</v>
      </c>
      <c r="AJ28" t="s">
        <v>47</v>
      </c>
    </row>
    <row r="29" spans="1:37" x14ac:dyDescent="0.2">
      <c r="A29" s="58" t="s">
        <v>42</v>
      </c>
      <c r="B29" s="11">
        <f>[25]Julho!$F$5</f>
        <v>69</v>
      </c>
      <c r="C29" s="11">
        <f>[25]Julho!$F$6</f>
        <v>78</v>
      </c>
      <c r="D29" s="11">
        <f>[25]Julho!$F$7</f>
        <v>82</v>
      </c>
      <c r="E29" s="11">
        <f>[25]Julho!$F$8</f>
        <v>80</v>
      </c>
      <c r="F29" s="11">
        <f>[25]Julho!$F$9</f>
        <v>80</v>
      </c>
      <c r="G29" s="11">
        <f>[25]Julho!$F$10</f>
        <v>82</v>
      </c>
      <c r="H29" s="11">
        <f>[25]Julho!$F$11</f>
        <v>89</v>
      </c>
      <c r="I29" s="11">
        <f>[25]Julho!$F$12</f>
        <v>84</v>
      </c>
      <c r="J29" s="11">
        <f>[25]Julho!$F$13</f>
        <v>83</v>
      </c>
      <c r="K29" s="11">
        <f>[25]Julho!$F$14</f>
        <v>88</v>
      </c>
      <c r="L29" s="11">
        <f>[25]Julho!$F$15</f>
        <v>86</v>
      </c>
      <c r="M29" s="11">
        <f>[25]Julho!$F$16</f>
        <v>81</v>
      </c>
      <c r="N29" s="11">
        <f>[25]Julho!$F$17</f>
        <v>79</v>
      </c>
      <c r="O29" s="11">
        <f>[25]Julho!$F$18</f>
        <v>84</v>
      </c>
      <c r="P29" s="11">
        <f>[25]Julho!$F$19</f>
        <v>84</v>
      </c>
      <c r="Q29" s="11">
        <f>[25]Julho!$F$20</f>
        <v>78</v>
      </c>
      <c r="R29" s="11">
        <f>[25]Julho!$F$21</f>
        <v>83</v>
      </c>
      <c r="S29" s="11">
        <f>[25]Julho!$F$22</f>
        <v>80</v>
      </c>
      <c r="T29" s="11">
        <f>[25]Julho!$F$23</f>
        <v>52</v>
      </c>
      <c r="U29" s="11">
        <f>[25]Julho!$F$24</f>
        <v>70</v>
      </c>
      <c r="V29" s="11">
        <f>[25]Julho!$F$25</f>
        <v>77</v>
      </c>
      <c r="W29" s="11">
        <f>[25]Julho!$F$26</f>
        <v>79</v>
      </c>
      <c r="X29" s="11">
        <f>[25]Julho!$F$27</f>
        <v>79</v>
      </c>
      <c r="Y29" s="11">
        <f>[25]Julho!$F$28</f>
        <v>74</v>
      </c>
      <c r="Z29" s="11">
        <f>[25]Julho!$F$29</f>
        <v>73</v>
      </c>
      <c r="AA29" s="11">
        <f>[25]Julho!$F$30</f>
        <v>82</v>
      </c>
      <c r="AB29" s="11">
        <f>[25]Julho!$F$31</f>
        <v>81</v>
      </c>
      <c r="AC29" s="11">
        <f>[25]Julho!$F$32</f>
        <v>79</v>
      </c>
      <c r="AD29" s="11">
        <f>[25]Julho!$F$33</f>
        <v>75</v>
      </c>
      <c r="AE29" s="11">
        <f>[25]Julho!$F$34</f>
        <v>82</v>
      </c>
      <c r="AF29" s="11">
        <f>[25]Julho!$F$35</f>
        <v>77</v>
      </c>
      <c r="AG29" s="15">
        <f>MAX(B29:AF29)</f>
        <v>89</v>
      </c>
      <c r="AH29" s="94">
        <f>AVERAGE(B29:AF29)</f>
        <v>79.032258064516128</v>
      </c>
      <c r="AJ29" t="s">
        <v>47</v>
      </c>
    </row>
    <row r="30" spans="1:37" x14ac:dyDescent="0.2">
      <c r="A30" s="58" t="s">
        <v>10</v>
      </c>
      <c r="B30" s="11">
        <f>[26]Julho!$F$5</f>
        <v>87</v>
      </c>
      <c r="C30" s="11">
        <f>[26]Julho!$F$6</f>
        <v>98</v>
      </c>
      <c r="D30" s="11">
        <f>[26]Julho!$F$7</f>
        <v>98</v>
      </c>
      <c r="E30" s="11">
        <f>[26]Julho!$F$8</f>
        <v>89</v>
      </c>
      <c r="F30" s="11">
        <f>[26]Julho!$F$9</f>
        <v>84</v>
      </c>
      <c r="G30" s="11">
        <f>[26]Julho!$F$10</f>
        <v>92</v>
      </c>
      <c r="H30" s="11">
        <f>[26]Julho!$F$11</f>
        <v>98</v>
      </c>
      <c r="I30" s="11">
        <f>[26]Julho!$F$12</f>
        <v>98</v>
      </c>
      <c r="J30" s="11">
        <f>[26]Julho!$F$13</f>
        <v>95</v>
      </c>
      <c r="K30" s="11">
        <f>[26]Julho!$F$14</f>
        <v>98</v>
      </c>
      <c r="L30" s="11">
        <f>[26]Julho!$F$15</f>
        <v>92</v>
      </c>
      <c r="M30" s="11">
        <f>[26]Julho!$F$16</f>
        <v>82</v>
      </c>
      <c r="N30" s="11">
        <f>[26]Julho!$F$17</f>
        <v>91</v>
      </c>
      <c r="O30" s="11">
        <f>[26]Julho!$F$18</f>
        <v>93</v>
      </c>
      <c r="P30" s="11">
        <f>[26]Julho!$F$19</f>
        <v>83</v>
      </c>
      <c r="Q30" s="11">
        <f>[26]Julho!$F$20</f>
        <v>81</v>
      </c>
      <c r="R30" s="11">
        <f>[26]Julho!$F$21</f>
        <v>93</v>
      </c>
      <c r="S30" s="11">
        <f>[26]Julho!$F$22</f>
        <v>76</v>
      </c>
      <c r="T30" s="11">
        <f>[26]Julho!$F$23</f>
        <v>59</v>
      </c>
      <c r="U30" s="11">
        <f>[26]Julho!$F$24</f>
        <v>76</v>
      </c>
      <c r="V30" s="11">
        <f>[26]Julho!$F$25</f>
        <v>82</v>
      </c>
      <c r="W30" s="11">
        <f>[26]Julho!$F$26</f>
        <v>88</v>
      </c>
      <c r="X30" s="11">
        <f>[26]Julho!$F$27</f>
        <v>85</v>
      </c>
      <c r="Y30" s="11">
        <f>[26]Julho!$F$28</f>
        <v>73</v>
      </c>
      <c r="Z30" s="11">
        <f>[26]Julho!$F$29</f>
        <v>92</v>
      </c>
      <c r="AA30" s="11">
        <f>[26]Julho!$F$30</f>
        <v>88</v>
      </c>
      <c r="AB30" s="11">
        <f>[26]Julho!$F$31</f>
        <v>93</v>
      </c>
      <c r="AC30" s="11">
        <f>[26]Julho!$F$32</f>
        <v>79</v>
      </c>
      <c r="AD30" s="11">
        <f>[26]Julho!$F$33</f>
        <v>91</v>
      </c>
      <c r="AE30" s="11">
        <f>[26]Julho!$F$34</f>
        <v>83</v>
      </c>
      <c r="AF30" s="11">
        <f>[26]Julho!$F$35</f>
        <v>82</v>
      </c>
      <c r="AG30" s="15">
        <f>MAX(B30:AF30)</f>
        <v>98</v>
      </c>
      <c r="AH30" s="94">
        <f>AVERAGE(B30:AF30)</f>
        <v>87.064516129032256</v>
      </c>
      <c r="AJ30" t="s">
        <v>47</v>
      </c>
    </row>
    <row r="31" spans="1:37" x14ac:dyDescent="0.2">
      <c r="A31" s="58" t="s">
        <v>172</v>
      </c>
      <c r="B31" s="11">
        <f>[27]Julho!$F$5</f>
        <v>90</v>
      </c>
      <c r="C31" s="11">
        <f>[27]Julho!$F$6</f>
        <v>97</v>
      </c>
      <c r="D31" s="11">
        <f>[27]Julho!$F$7</f>
        <v>97</v>
      </c>
      <c r="E31" s="11">
        <f>[27]Julho!$F$8</f>
        <v>85</v>
      </c>
      <c r="F31" s="11">
        <f>[27]Julho!$F$9</f>
        <v>87</v>
      </c>
      <c r="G31" s="11">
        <f>[27]Julho!$F$10</f>
        <v>99</v>
      </c>
      <c r="H31" s="11">
        <f>[27]Julho!$F$11</f>
        <v>97</v>
      </c>
      <c r="I31" s="11">
        <f>[27]Julho!$F$12</f>
        <v>97</v>
      </c>
      <c r="J31" s="11">
        <f>[27]Julho!$F$13</f>
        <v>95</v>
      </c>
      <c r="K31" s="11">
        <f>[27]Julho!$F$14</f>
        <v>96</v>
      </c>
      <c r="L31" s="11">
        <f>[27]Julho!$F$15</f>
        <v>94</v>
      </c>
      <c r="M31" s="11">
        <f>[27]Julho!$F$16</f>
        <v>94</v>
      </c>
      <c r="N31" s="11">
        <f>[27]Julho!$F$17</f>
        <v>93</v>
      </c>
      <c r="O31" s="11">
        <f>[27]Julho!$F$18</f>
        <v>96</v>
      </c>
      <c r="P31" s="11">
        <f>[27]Julho!$F$19</f>
        <v>88</v>
      </c>
      <c r="Q31" s="11">
        <f>[27]Julho!$F$20</f>
        <v>94</v>
      </c>
      <c r="R31" s="11">
        <f>[27]Julho!$F$21</f>
        <v>89</v>
      </c>
      <c r="S31" s="11">
        <f>[27]Julho!$F$22</f>
        <v>89</v>
      </c>
      <c r="T31" s="11">
        <f>[27]Julho!$F$23</f>
        <v>88</v>
      </c>
      <c r="U31" s="11">
        <f>[27]Julho!$F$24</f>
        <v>81</v>
      </c>
      <c r="V31" s="11">
        <f>[27]Julho!$F$25</f>
        <v>91</v>
      </c>
      <c r="W31" s="11">
        <f>[27]Julho!$F$26</f>
        <v>83</v>
      </c>
      <c r="X31" s="11">
        <f>[27]Julho!$F$27</f>
        <v>87</v>
      </c>
      <c r="Y31" s="11">
        <f>[27]Julho!$F$28</f>
        <v>85</v>
      </c>
      <c r="Z31" s="11">
        <f>[27]Julho!$F$29</f>
        <v>96</v>
      </c>
      <c r="AA31" s="11">
        <f>[27]Julho!$F$30</f>
        <v>88</v>
      </c>
      <c r="AB31" s="11">
        <f>[27]Julho!$F$31</f>
        <v>92</v>
      </c>
      <c r="AC31" s="11">
        <f>[27]Julho!$F$32</f>
        <v>86</v>
      </c>
      <c r="AD31" s="11">
        <f>[27]Julho!$F$33</f>
        <v>88</v>
      </c>
      <c r="AE31" s="11">
        <f>[27]Julho!$F$34</f>
        <v>89</v>
      </c>
      <c r="AF31" s="11">
        <f>[27]Julho!$F$35</f>
        <v>90</v>
      </c>
      <c r="AG31" s="15">
        <f>MAX(B31:AF31)</f>
        <v>99</v>
      </c>
      <c r="AH31" s="94">
        <f>AVERAGE(B31:AF31)</f>
        <v>91</v>
      </c>
      <c r="AI31" s="12" t="s">
        <v>47</v>
      </c>
    </row>
    <row r="32" spans="1:37" x14ac:dyDescent="0.2">
      <c r="A32" s="58" t="s">
        <v>11</v>
      </c>
      <c r="B32" s="11" t="str">
        <f>[28]Julho!$F$5</f>
        <v>*</v>
      </c>
      <c r="C32" s="11" t="str">
        <f>[28]Julho!$F$6</f>
        <v>*</v>
      </c>
      <c r="D32" s="11" t="str">
        <f>[28]Julho!$F$7</f>
        <v>*</v>
      </c>
      <c r="E32" s="11" t="str">
        <f>[28]Julho!$F$8</f>
        <v>*</v>
      </c>
      <c r="F32" s="11" t="str">
        <f>[28]Julho!$F$9</f>
        <v>*</v>
      </c>
      <c r="G32" s="11" t="str">
        <f>[28]Julho!$F$10</f>
        <v>*</v>
      </c>
      <c r="H32" s="11" t="str">
        <f>[28]Julho!$F$11</f>
        <v>*</v>
      </c>
      <c r="I32" s="11" t="str">
        <f>[28]Julho!$F$12</f>
        <v>*</v>
      </c>
      <c r="J32" s="11" t="str">
        <f>[28]Julho!$F$13</f>
        <v>*</v>
      </c>
      <c r="K32" s="11" t="str">
        <f>[28]Julho!$F$14</f>
        <v>*</v>
      </c>
      <c r="L32" s="11" t="str">
        <f>[28]Julho!$F$15</f>
        <v>*</v>
      </c>
      <c r="M32" s="11" t="str">
        <f>[28]Julho!$F$16</f>
        <v>*</v>
      </c>
      <c r="N32" s="11" t="str">
        <f>[28]Julho!$F$17</f>
        <v>*</v>
      </c>
      <c r="O32" s="11" t="str">
        <f>[28]Julho!$F$18</f>
        <v>*</v>
      </c>
      <c r="P32" s="11" t="str">
        <f>[28]Julho!$F$19</f>
        <v>*</v>
      </c>
      <c r="Q32" s="11" t="str">
        <f>[28]Julho!$F$20</f>
        <v>*</v>
      </c>
      <c r="R32" s="11" t="str">
        <f>[28]Julho!$F$21</f>
        <v>*</v>
      </c>
      <c r="S32" s="11" t="str">
        <f>[28]Julho!$F$22</f>
        <v>*</v>
      </c>
      <c r="T32" s="11" t="str">
        <f>[28]Julho!$F$23</f>
        <v>*</v>
      </c>
      <c r="U32" s="11" t="str">
        <f>[28]Julho!$F$24</f>
        <v>*</v>
      </c>
      <c r="V32" s="11" t="str">
        <f>[28]Julho!$F$25</f>
        <v>*</v>
      </c>
      <c r="W32" s="11" t="str">
        <f>[28]Julho!$F$26</f>
        <v>*</v>
      </c>
      <c r="X32" s="11" t="str">
        <f>[28]Julho!$F$27</f>
        <v>*</v>
      </c>
      <c r="Y32" s="11" t="str">
        <f>[28]Julho!$F$28</f>
        <v>*</v>
      </c>
      <c r="Z32" s="11" t="str">
        <f>[28]Julho!$F$29</f>
        <v>*</v>
      </c>
      <c r="AA32" s="11" t="str">
        <f>[28]Julho!$F$30</f>
        <v>*</v>
      </c>
      <c r="AB32" s="11" t="str">
        <f>[28]Julho!$F$31</f>
        <v>*</v>
      </c>
      <c r="AC32" s="11" t="str">
        <f>[28]Julho!$F$32</f>
        <v>*</v>
      </c>
      <c r="AD32" s="11" t="str">
        <f>[28]Julho!$F$33</f>
        <v>*</v>
      </c>
      <c r="AE32" s="11" t="str">
        <f>[28]Julho!$F$34</f>
        <v>*</v>
      </c>
      <c r="AF32" s="11" t="str">
        <f>[28]Julho!$F$35</f>
        <v>*</v>
      </c>
      <c r="AG32" s="15" t="s">
        <v>226</v>
      </c>
      <c r="AH32" s="94" t="s">
        <v>226</v>
      </c>
      <c r="AJ32" t="s">
        <v>47</v>
      </c>
      <c r="AK32" t="s">
        <v>47</v>
      </c>
    </row>
    <row r="33" spans="1:36" s="5" customFormat="1" x14ac:dyDescent="0.2">
      <c r="A33" s="58" t="s">
        <v>12</v>
      </c>
      <c r="B33" s="11">
        <f>[29]Julho!$F$5</f>
        <v>79</v>
      </c>
      <c r="C33" s="11">
        <f>[29]Julho!$F$6</f>
        <v>86</v>
      </c>
      <c r="D33" s="11">
        <f>[29]Julho!$F$7</f>
        <v>90</v>
      </c>
      <c r="E33" s="11">
        <f>[29]Julho!$F$8</f>
        <v>89</v>
      </c>
      <c r="F33" s="11">
        <f>[29]Julho!$F$9</f>
        <v>93</v>
      </c>
      <c r="G33" s="11">
        <f>[29]Julho!$F$10</f>
        <v>93</v>
      </c>
      <c r="H33" s="11">
        <f>[29]Julho!$F$11</f>
        <v>95</v>
      </c>
      <c r="I33" s="11">
        <f>[29]Julho!$F$12</f>
        <v>93</v>
      </c>
      <c r="J33" s="11" t="str">
        <f>[29]Julho!$F$13</f>
        <v>*</v>
      </c>
      <c r="K33" s="11" t="str">
        <f>[29]Julho!$F$14</f>
        <v>*</v>
      </c>
      <c r="L33" s="11" t="str">
        <f>[29]Julho!$F$15</f>
        <v>*</v>
      </c>
      <c r="M33" s="11">
        <f>[29]Julho!$F$16</f>
        <v>85</v>
      </c>
      <c r="N33" s="11">
        <f>[29]Julho!$F$17</f>
        <v>94</v>
      </c>
      <c r="O33" s="11">
        <f>[29]Julho!$F$18</f>
        <v>89</v>
      </c>
      <c r="P33" s="11">
        <f>[29]Julho!$F$19</f>
        <v>90</v>
      </c>
      <c r="Q33" s="11">
        <f>[29]Julho!$F$20</f>
        <v>89</v>
      </c>
      <c r="R33" s="11">
        <f>[29]Julho!$F$21</f>
        <v>91</v>
      </c>
      <c r="S33" s="11" t="str">
        <f>[29]Julho!$F$22</f>
        <v>*</v>
      </c>
      <c r="T33" s="11" t="str">
        <f>[29]Julho!$F$23</f>
        <v>*</v>
      </c>
      <c r="U33" s="11" t="str">
        <f>[29]Julho!$F$24</f>
        <v>*</v>
      </c>
      <c r="V33" s="11" t="str">
        <f>[29]Julho!$F$25</f>
        <v>*</v>
      </c>
      <c r="W33" s="11" t="str">
        <f>[29]Julho!$F$26</f>
        <v>*</v>
      </c>
      <c r="X33" s="11">
        <f>[29]Julho!$F$27</f>
        <v>73</v>
      </c>
      <c r="Y33" s="11">
        <f>[29]Julho!$F$28</f>
        <v>91</v>
      </c>
      <c r="Z33" s="11">
        <f>[29]Julho!$F$29</f>
        <v>84</v>
      </c>
      <c r="AA33" s="11">
        <f>[29]Julho!$F$30</f>
        <v>85</v>
      </c>
      <c r="AB33" s="11">
        <f>[29]Julho!$F$31</f>
        <v>90</v>
      </c>
      <c r="AC33" s="11">
        <f>[29]Julho!$F$32</f>
        <v>92</v>
      </c>
      <c r="AD33" s="11" t="str">
        <f>[29]Julho!$F$33</f>
        <v>*</v>
      </c>
      <c r="AE33" s="11" t="str">
        <f>[29]Julho!$F$34</f>
        <v>*</v>
      </c>
      <c r="AF33" s="11" t="str">
        <f>[29]Julho!$F$35</f>
        <v>*</v>
      </c>
      <c r="AG33" s="15">
        <f>MAX(B33:AF33)</f>
        <v>95</v>
      </c>
      <c r="AH33" s="94">
        <f>AVERAGE(B33:AF33)</f>
        <v>88.55</v>
      </c>
    </row>
    <row r="34" spans="1:36" x14ac:dyDescent="0.2">
      <c r="A34" s="58" t="s">
        <v>13</v>
      </c>
      <c r="B34" s="11" t="str">
        <f>[30]Julho!$F$5</f>
        <v>*</v>
      </c>
      <c r="C34" s="11" t="str">
        <f>[30]Julho!$F$6</f>
        <v>*</v>
      </c>
      <c r="D34" s="11" t="str">
        <f>[30]Julho!$F$7</f>
        <v>*</v>
      </c>
      <c r="E34" s="11" t="str">
        <f>[30]Julho!$F$8</f>
        <v>*</v>
      </c>
      <c r="F34" s="11" t="str">
        <f>[30]Julho!$F$9</f>
        <v>*</v>
      </c>
      <c r="G34" s="11" t="str">
        <f>[30]Julho!$F$10</f>
        <v>*</v>
      </c>
      <c r="H34" s="11" t="str">
        <f>[30]Julho!$F$11</f>
        <v>*</v>
      </c>
      <c r="I34" s="11" t="str">
        <f>[30]Julho!$F$12</f>
        <v>*</v>
      </c>
      <c r="J34" s="11" t="str">
        <f>[30]Julho!$F$13</f>
        <v>*</v>
      </c>
      <c r="K34" s="11" t="str">
        <f>[30]Julho!$F$14</f>
        <v>*</v>
      </c>
      <c r="L34" s="11" t="str">
        <f>[30]Julho!$F$15</f>
        <v>*</v>
      </c>
      <c r="M34" s="11" t="str">
        <f>[30]Julho!$F$16</f>
        <v>*</v>
      </c>
      <c r="N34" s="11" t="str">
        <f>[30]Julho!$F$17</f>
        <v>*</v>
      </c>
      <c r="O34" s="11" t="str">
        <f>[30]Julho!$F$18</f>
        <v>*</v>
      </c>
      <c r="P34" s="11" t="str">
        <f>[30]Julho!$F$19</f>
        <v>*</v>
      </c>
      <c r="Q34" s="11" t="str">
        <f>[30]Julho!$F$20</f>
        <v>*</v>
      </c>
      <c r="R34" s="11" t="str">
        <f>[30]Julho!$F$21</f>
        <v>*</v>
      </c>
      <c r="S34" s="11" t="str">
        <f>[30]Julho!$F$22</f>
        <v>*</v>
      </c>
      <c r="T34" s="11" t="str">
        <f>[30]Julho!$F$23</f>
        <v>*</v>
      </c>
      <c r="U34" s="11" t="str">
        <f>[30]Julho!$F$24</f>
        <v>*</v>
      </c>
      <c r="V34" s="11" t="str">
        <f>[30]Julho!$F$25</f>
        <v>*</v>
      </c>
      <c r="W34" s="11" t="str">
        <f>[30]Julho!$F$26</f>
        <v>*</v>
      </c>
      <c r="X34" s="11" t="str">
        <f>[30]Julho!$F$27</f>
        <v>*</v>
      </c>
      <c r="Y34" s="11" t="str">
        <f>[30]Julho!$F$28</f>
        <v>*</v>
      </c>
      <c r="Z34" s="11" t="str">
        <f>[30]Julho!$F$29</f>
        <v>*</v>
      </c>
      <c r="AA34" s="11" t="str">
        <f>[30]Julho!$F$30</f>
        <v>*</v>
      </c>
      <c r="AB34" s="11" t="str">
        <f>[30]Julho!$F$31</f>
        <v>*</v>
      </c>
      <c r="AC34" s="11" t="str">
        <f>[30]Julho!$F$32</f>
        <v>*</v>
      </c>
      <c r="AD34" s="11" t="str">
        <f>[30]Julho!$F$33</f>
        <v>*</v>
      </c>
      <c r="AE34" s="11" t="str">
        <f>[30]Julho!$F$34</f>
        <v>*</v>
      </c>
      <c r="AF34" s="11" t="str">
        <f>[30]Julho!$F$35</f>
        <v>*</v>
      </c>
      <c r="AG34" s="15" t="s">
        <v>226</v>
      </c>
      <c r="AH34" s="94" t="s">
        <v>226</v>
      </c>
      <c r="AJ34" t="s">
        <v>47</v>
      </c>
    </row>
    <row r="35" spans="1:36" x14ac:dyDescent="0.2">
      <c r="A35" s="58" t="s">
        <v>173</v>
      </c>
      <c r="B35" s="11">
        <f>[31]Julho!$F$5</f>
        <v>77</v>
      </c>
      <c r="C35" s="11">
        <f>[31]Julho!$F$6</f>
        <v>83</v>
      </c>
      <c r="D35" s="11">
        <f>[31]Julho!$F$7</f>
        <v>84</v>
      </c>
      <c r="E35" s="11">
        <f>[31]Julho!$F$8</f>
        <v>70</v>
      </c>
      <c r="F35" s="11">
        <f>[31]Julho!$F$9</f>
        <v>70</v>
      </c>
      <c r="G35" s="11">
        <f>[31]Julho!$F$10</f>
        <v>71</v>
      </c>
      <c r="H35" s="11">
        <f>[31]Julho!$F$11</f>
        <v>78</v>
      </c>
      <c r="I35" s="11">
        <f>[31]Julho!$F$12</f>
        <v>83</v>
      </c>
      <c r="J35" s="11">
        <f>[31]Julho!$F$13</f>
        <v>86</v>
      </c>
      <c r="K35" s="11">
        <f>[31]Julho!$F$14</f>
        <v>85</v>
      </c>
      <c r="L35" s="11">
        <f>[31]Julho!$F$15</f>
        <v>80</v>
      </c>
      <c r="M35" s="11">
        <f>[31]Julho!$F$16</f>
        <v>72</v>
      </c>
      <c r="N35" s="11">
        <f>[31]Julho!$F$17</f>
        <v>75</v>
      </c>
      <c r="O35" s="11">
        <f>[31]Julho!$F$18</f>
        <v>83</v>
      </c>
      <c r="P35" s="11">
        <f>[31]Julho!$F$19</f>
        <v>86</v>
      </c>
      <c r="Q35" s="11">
        <f>[31]Julho!$F$20</f>
        <v>75</v>
      </c>
      <c r="R35" s="11">
        <f>[31]Julho!$F$21</f>
        <v>71</v>
      </c>
      <c r="S35" s="11">
        <f>[31]Julho!$F$22</f>
        <v>65</v>
      </c>
      <c r="T35" s="11">
        <f>[31]Julho!$F$23</f>
        <v>61</v>
      </c>
      <c r="U35" s="11">
        <f>[31]Julho!$F$24</f>
        <v>60</v>
      </c>
      <c r="V35" s="11">
        <f>[31]Julho!$F$25</f>
        <v>63</v>
      </c>
      <c r="W35" s="11">
        <f>[31]Julho!$F$26</f>
        <v>72</v>
      </c>
      <c r="X35" s="11">
        <f>[31]Julho!$F$27</f>
        <v>67</v>
      </c>
      <c r="Y35" s="11">
        <f>[31]Julho!$F$28</f>
        <v>60</v>
      </c>
      <c r="Z35" s="11">
        <f>[31]Julho!$F$29</f>
        <v>74</v>
      </c>
      <c r="AA35" s="11">
        <f>[31]Julho!$F$30</f>
        <v>83</v>
      </c>
      <c r="AB35" s="11">
        <f>[31]Julho!$F$31</f>
        <v>75</v>
      </c>
      <c r="AC35" s="11">
        <f>[31]Julho!$F$32</f>
        <v>71</v>
      </c>
      <c r="AD35" s="11">
        <f>[31]Julho!$F$33</f>
        <v>72</v>
      </c>
      <c r="AE35" s="11">
        <f>[31]Julho!$F$34</f>
        <v>83</v>
      </c>
      <c r="AF35" s="11">
        <f>[31]Julho!$F$35</f>
        <v>73</v>
      </c>
      <c r="AG35" s="15">
        <f>MAX(B35:AF35)</f>
        <v>86</v>
      </c>
      <c r="AH35" s="94">
        <f>AVERAGE(B35:AF35)</f>
        <v>74.451612903225808</v>
      </c>
      <c r="AJ35" t="s">
        <v>47</v>
      </c>
    </row>
    <row r="36" spans="1:36" x14ac:dyDescent="0.2">
      <c r="A36" s="58" t="s">
        <v>144</v>
      </c>
      <c r="B36" s="11" t="str">
        <f>[32]Julho!$F$5</f>
        <v>*</v>
      </c>
      <c r="C36" s="11" t="str">
        <f>[32]Julho!$F$6</f>
        <v>*</v>
      </c>
      <c r="D36" s="11" t="str">
        <f>[32]Julho!$F$7</f>
        <v>*</v>
      </c>
      <c r="E36" s="11" t="str">
        <f>[32]Julho!$F$8</f>
        <v>*</v>
      </c>
      <c r="F36" s="11" t="str">
        <f>[32]Julho!$F$9</f>
        <v>*</v>
      </c>
      <c r="G36" s="11" t="str">
        <f>[32]Julho!$F$10</f>
        <v>*</v>
      </c>
      <c r="H36" s="11" t="str">
        <f>[32]Julho!$F$11</f>
        <v>*</v>
      </c>
      <c r="I36" s="11" t="str">
        <f>[32]Julho!$F$12</f>
        <v>*</v>
      </c>
      <c r="J36" s="11" t="str">
        <f>[32]Julho!$F$13</f>
        <v>*</v>
      </c>
      <c r="K36" s="11" t="str">
        <f>[32]Julho!$F$14</f>
        <v>*</v>
      </c>
      <c r="L36" s="11" t="str">
        <f>[32]Julho!$F$15</f>
        <v>*</v>
      </c>
      <c r="M36" s="11" t="str">
        <f>[32]Julho!$F$16</f>
        <v>*</v>
      </c>
      <c r="N36" s="11" t="str">
        <f>[32]Julho!$F$17</f>
        <v>*</v>
      </c>
      <c r="O36" s="11" t="str">
        <f>[32]Julho!$F$18</f>
        <v>*</v>
      </c>
      <c r="P36" s="11" t="str">
        <f>[32]Julho!$F$19</f>
        <v>*</v>
      </c>
      <c r="Q36" s="11" t="str">
        <f>[32]Julho!$F$20</f>
        <v>*</v>
      </c>
      <c r="R36" s="11" t="str">
        <f>[32]Julho!$F$21</f>
        <v>*</v>
      </c>
      <c r="S36" s="11" t="str">
        <f>[32]Julho!$F$22</f>
        <v>*</v>
      </c>
      <c r="T36" s="11" t="str">
        <f>[32]Julho!$F$23</f>
        <v>*</v>
      </c>
      <c r="U36" s="11" t="str">
        <f>[32]Julho!$F$24</f>
        <v>*</v>
      </c>
      <c r="V36" s="11" t="str">
        <f>[32]Julho!$F$25</f>
        <v>*</v>
      </c>
      <c r="W36" s="11" t="str">
        <f>[32]Julho!$F$26</f>
        <v>*</v>
      </c>
      <c r="X36" s="11" t="str">
        <f>[32]Julho!$F$27</f>
        <v>*</v>
      </c>
      <c r="Y36" s="11" t="str">
        <f>[32]Julho!$F$28</f>
        <v>*</v>
      </c>
      <c r="Z36" s="11" t="str">
        <f>[32]Julho!$F$29</f>
        <v>*</v>
      </c>
      <c r="AA36" s="11" t="str">
        <f>[32]Julho!$F$30</f>
        <v>*</v>
      </c>
      <c r="AB36" s="11" t="str">
        <f>[32]Julho!$F$31</f>
        <v>*</v>
      </c>
      <c r="AC36" s="11" t="str">
        <f>[32]Julho!$F$32</f>
        <v>*</v>
      </c>
      <c r="AD36" s="11" t="str">
        <f>[32]Julho!$F$33</f>
        <v>*</v>
      </c>
      <c r="AE36" s="11" t="str">
        <f>[32]Julho!$F$34</f>
        <v>*</v>
      </c>
      <c r="AF36" s="11" t="str">
        <f>[32]Julho!$F$35</f>
        <v>*</v>
      </c>
      <c r="AG36" s="15" t="s">
        <v>226</v>
      </c>
      <c r="AH36" s="94" t="s">
        <v>226</v>
      </c>
    </row>
    <row r="37" spans="1:36" x14ac:dyDescent="0.2">
      <c r="A37" s="58" t="s">
        <v>14</v>
      </c>
      <c r="B37" s="11" t="str">
        <f>[33]Julho!$F$5</f>
        <v>*</v>
      </c>
      <c r="C37" s="11" t="str">
        <f>[33]Julho!$F$6</f>
        <v>*</v>
      </c>
      <c r="D37" s="11" t="str">
        <f>[33]Julho!$F$7</f>
        <v>*</v>
      </c>
      <c r="E37" s="11" t="str">
        <f>[33]Julho!$F$8</f>
        <v>*</v>
      </c>
      <c r="F37" s="11" t="str">
        <f>[33]Julho!$F$9</f>
        <v>*</v>
      </c>
      <c r="G37" s="11" t="str">
        <f>[33]Julho!$F$10</f>
        <v>*</v>
      </c>
      <c r="H37" s="11" t="str">
        <f>[33]Julho!$F$11</f>
        <v>*</v>
      </c>
      <c r="I37" s="11" t="str">
        <f>[33]Julho!$F$12</f>
        <v>*</v>
      </c>
      <c r="J37" s="11" t="str">
        <f>[33]Julho!$F$13</f>
        <v>*</v>
      </c>
      <c r="K37" s="11" t="str">
        <f>[33]Julho!$F$14</f>
        <v>*</v>
      </c>
      <c r="L37" s="11" t="str">
        <f>[33]Julho!$F$15</f>
        <v>*</v>
      </c>
      <c r="M37" s="11" t="str">
        <f>[33]Julho!$F$16</f>
        <v>*</v>
      </c>
      <c r="N37" s="11" t="str">
        <f>[33]Julho!$F$17</f>
        <v>*</v>
      </c>
      <c r="O37" s="11" t="str">
        <f>[33]Julho!$F$18</f>
        <v>*</v>
      </c>
      <c r="P37" s="11" t="str">
        <f>[33]Julho!$F$19</f>
        <v>*</v>
      </c>
      <c r="Q37" s="11" t="str">
        <f>[33]Julho!$F$20</f>
        <v>*</v>
      </c>
      <c r="R37" s="11" t="str">
        <f>[33]Julho!$F$21</f>
        <v>*</v>
      </c>
      <c r="S37" s="11" t="str">
        <f>[33]Julho!$F$22</f>
        <v>*</v>
      </c>
      <c r="T37" s="11" t="str">
        <f>[33]Julho!$F$23</f>
        <v>*</v>
      </c>
      <c r="U37" s="11" t="str">
        <f>[33]Julho!$F$24</f>
        <v>*</v>
      </c>
      <c r="V37" s="11">
        <f>[33]Julho!$F$25</f>
        <v>67</v>
      </c>
      <c r="W37" s="11">
        <f>[33]Julho!$F$26</f>
        <v>84</v>
      </c>
      <c r="X37" s="11">
        <f>[33]Julho!$F$27</f>
        <v>86</v>
      </c>
      <c r="Y37" s="11">
        <f>[33]Julho!$F$28</f>
        <v>79</v>
      </c>
      <c r="Z37" s="11">
        <f>[33]Julho!$F$29</f>
        <v>78</v>
      </c>
      <c r="AA37" s="11">
        <f>[33]Julho!$F$30</f>
        <v>92</v>
      </c>
      <c r="AB37" s="11">
        <f>[33]Julho!$F$31</f>
        <v>89</v>
      </c>
      <c r="AC37" s="11">
        <f>[33]Julho!$F$32</f>
        <v>81</v>
      </c>
      <c r="AD37" s="11">
        <f>[33]Julho!$F$33</f>
        <v>79</v>
      </c>
      <c r="AE37" s="11">
        <f>[33]Julho!$F$34</f>
        <v>92</v>
      </c>
      <c r="AF37" s="11">
        <f>[33]Julho!$F$35</f>
        <v>84</v>
      </c>
      <c r="AG37" s="15">
        <f>MAX(B37:AF37)</f>
        <v>92</v>
      </c>
      <c r="AH37" s="94">
        <f>AVERAGE(B37:AF37)</f>
        <v>82.818181818181813</v>
      </c>
    </row>
    <row r="38" spans="1:36" x14ac:dyDescent="0.2">
      <c r="A38" s="58" t="s">
        <v>174</v>
      </c>
      <c r="B38" s="11">
        <f>[34]Julho!$F$5</f>
        <v>86</v>
      </c>
      <c r="C38" s="11">
        <f>[34]Julho!$F$6</f>
        <v>81</v>
      </c>
      <c r="D38" s="11">
        <f>[34]Julho!$F$7</f>
        <v>83</v>
      </c>
      <c r="E38" s="11">
        <f>[34]Julho!$F$8</f>
        <v>88</v>
      </c>
      <c r="F38" s="11">
        <f>[34]Julho!$F$9</f>
        <v>90</v>
      </c>
      <c r="G38" s="11">
        <f>[34]Julho!$F$10</f>
        <v>90</v>
      </c>
      <c r="H38" s="11">
        <f>[34]Julho!$F$11</f>
        <v>90</v>
      </c>
      <c r="I38" s="11">
        <f>[34]Julho!$F$12</f>
        <v>89</v>
      </c>
      <c r="J38" s="11">
        <f>[34]Julho!$F$13</f>
        <v>90</v>
      </c>
      <c r="K38" s="11">
        <f>[34]Julho!$F$14</f>
        <v>89</v>
      </c>
      <c r="L38" s="11">
        <f>[34]Julho!$F$15</f>
        <v>89</v>
      </c>
      <c r="M38" s="11">
        <f>[34]Julho!$F$16</f>
        <v>90</v>
      </c>
      <c r="N38" s="11">
        <f>[34]Julho!$F$17</f>
        <v>90</v>
      </c>
      <c r="O38" s="11">
        <f>[34]Julho!$F$18</f>
        <v>90</v>
      </c>
      <c r="P38" s="11">
        <f>[34]Julho!$F$19</f>
        <v>80</v>
      </c>
      <c r="Q38" s="11">
        <f>[34]Julho!$F$20</f>
        <v>88</v>
      </c>
      <c r="R38" s="11">
        <f>[34]Julho!$F$21</f>
        <v>89</v>
      </c>
      <c r="S38" s="11">
        <f>[34]Julho!$F$22</f>
        <v>87</v>
      </c>
      <c r="T38" s="11">
        <f>[34]Julho!$F$23</f>
        <v>86</v>
      </c>
      <c r="U38" s="11">
        <f>[34]Julho!$F$24</f>
        <v>88</v>
      </c>
      <c r="V38" s="11">
        <f>[34]Julho!$F$25</f>
        <v>89</v>
      </c>
      <c r="W38" s="11">
        <f>[34]Julho!$F$26</f>
        <v>89</v>
      </c>
      <c r="X38" s="11">
        <f>[34]Julho!$F$27</f>
        <v>89</v>
      </c>
      <c r="Y38" s="11">
        <f>[34]Julho!$F$28</f>
        <v>88</v>
      </c>
      <c r="Z38" s="11">
        <f>[34]Julho!$F$29</f>
        <v>89</v>
      </c>
      <c r="AA38" s="11">
        <f>[34]Julho!$F$30</f>
        <v>87</v>
      </c>
      <c r="AB38" s="11">
        <f>[34]Julho!$F$31</f>
        <v>90</v>
      </c>
      <c r="AC38" s="11">
        <f>[34]Julho!$F$32</f>
        <v>88</v>
      </c>
      <c r="AD38" s="11">
        <f>[34]Julho!$F$33</f>
        <v>88</v>
      </c>
      <c r="AE38" s="11">
        <f>[34]Julho!$F$34</f>
        <v>83</v>
      </c>
      <c r="AF38" s="11">
        <f>[34]Julho!$F$35</f>
        <v>73</v>
      </c>
      <c r="AG38" s="15">
        <f t="shared" ref="AG38:AG44" si="5">MAX(B38:AF38)</f>
        <v>90</v>
      </c>
      <c r="AH38" s="94">
        <f t="shared" ref="AH38:AH44" si="6">AVERAGE(B38:AF38)</f>
        <v>87.290322580645167</v>
      </c>
    </row>
    <row r="39" spans="1:36" x14ac:dyDescent="0.2">
      <c r="A39" s="58" t="s">
        <v>15</v>
      </c>
      <c r="B39" s="11">
        <f>[35]Julho!$F$5</f>
        <v>89</v>
      </c>
      <c r="C39" s="11">
        <f>[35]Julho!$F$6</f>
        <v>93</v>
      </c>
      <c r="D39" s="11">
        <f>[35]Julho!$F$7</f>
        <v>93</v>
      </c>
      <c r="E39" s="11">
        <f>[35]Julho!$F$8</f>
        <v>82</v>
      </c>
      <c r="F39" s="11">
        <f>[35]Julho!$F$9</f>
        <v>85</v>
      </c>
      <c r="G39" s="11">
        <f>[35]Julho!$F$10</f>
        <v>89</v>
      </c>
      <c r="H39" s="11">
        <f>[35]Julho!$F$11</f>
        <v>97</v>
      </c>
      <c r="I39" s="11">
        <f>[35]Julho!$F$12</f>
        <v>98</v>
      </c>
      <c r="J39" s="11">
        <f>[35]Julho!$F$13</f>
        <v>97</v>
      </c>
      <c r="K39" s="11">
        <f>[35]Julho!$F$14</f>
        <v>91</v>
      </c>
      <c r="L39" s="11">
        <f>[35]Julho!$F$15</f>
        <v>93</v>
      </c>
      <c r="M39" s="11">
        <f>[35]Julho!$F$16</f>
        <v>70</v>
      </c>
      <c r="N39" s="11">
        <f>[35]Julho!$F$17</f>
        <v>80</v>
      </c>
      <c r="O39" s="11">
        <f>[35]Julho!$F$18</f>
        <v>97</v>
      </c>
      <c r="P39" s="11">
        <f>[35]Julho!$F$19</f>
        <v>86</v>
      </c>
      <c r="Q39" s="11">
        <f>[35]Julho!$F$20</f>
        <v>95</v>
      </c>
      <c r="R39" s="11">
        <f>[35]Julho!$F$21</f>
        <v>90</v>
      </c>
      <c r="S39" s="11">
        <f>[35]Julho!$F$22</f>
        <v>80</v>
      </c>
      <c r="T39" s="11">
        <f>[35]Julho!$F$23</f>
        <v>72</v>
      </c>
      <c r="U39" s="11">
        <f>[35]Julho!$F$24</f>
        <v>78</v>
      </c>
      <c r="V39" s="11">
        <f>[35]Julho!$F$25</f>
        <v>74</v>
      </c>
      <c r="W39" s="11">
        <f>[35]Julho!$F$26</f>
        <v>74</v>
      </c>
      <c r="X39" s="11">
        <f>[35]Julho!$F$27</f>
        <v>64</v>
      </c>
      <c r="Y39" s="11">
        <f>[35]Julho!$F$28</f>
        <v>68</v>
      </c>
      <c r="Z39" s="11">
        <f>[35]Julho!$F$29</f>
        <v>97</v>
      </c>
      <c r="AA39" s="11">
        <f>[35]Julho!$F$30</f>
        <v>86</v>
      </c>
      <c r="AB39" s="11">
        <f>[35]Julho!$F$31</f>
        <v>84</v>
      </c>
      <c r="AC39" s="11">
        <f>[35]Julho!$F$32</f>
        <v>75</v>
      </c>
      <c r="AD39" s="11">
        <f>[35]Julho!$F$33</f>
        <v>96</v>
      </c>
      <c r="AE39" s="11">
        <f>[35]Julho!$F$34</f>
        <v>81</v>
      </c>
      <c r="AF39" s="11">
        <f>[35]Julho!$F$35</f>
        <v>89</v>
      </c>
      <c r="AG39" s="15">
        <f t="shared" si="5"/>
        <v>98</v>
      </c>
      <c r="AH39" s="94">
        <f t="shared" si="6"/>
        <v>85.258064516129039</v>
      </c>
      <c r="AI39" s="12" t="s">
        <v>47</v>
      </c>
      <c r="AJ39" s="12" t="s">
        <v>47</v>
      </c>
    </row>
    <row r="40" spans="1:36" x14ac:dyDescent="0.2">
      <c r="A40" s="58" t="s">
        <v>16</v>
      </c>
      <c r="B40" s="11">
        <f>[36]Julho!$F$5</f>
        <v>62</v>
      </c>
      <c r="C40" s="11">
        <f>[36]Julho!$F$6</f>
        <v>87</v>
      </c>
      <c r="D40" s="11">
        <f>[36]Julho!$F$7</f>
        <v>87</v>
      </c>
      <c r="E40" s="11" t="str">
        <f>[36]Julho!$F$8</f>
        <v>*</v>
      </c>
      <c r="F40" s="11" t="str">
        <f>[36]Julho!$F$9</f>
        <v>*</v>
      </c>
      <c r="G40" s="11">
        <f>[36]Julho!$F$10</f>
        <v>79</v>
      </c>
      <c r="H40" s="11">
        <f>[36]Julho!$F$11</f>
        <v>88</v>
      </c>
      <c r="I40" s="11">
        <f>[36]Julho!$F$12</f>
        <v>94</v>
      </c>
      <c r="J40" s="11">
        <f>[36]Julho!$F$13</f>
        <v>92</v>
      </c>
      <c r="K40" s="11">
        <f>[36]Julho!$F$14</f>
        <v>83</v>
      </c>
      <c r="L40" s="11">
        <f>[36]Julho!$F$15</f>
        <v>83</v>
      </c>
      <c r="M40" s="11">
        <f>[36]Julho!$F$16</f>
        <v>86</v>
      </c>
      <c r="N40" s="11">
        <f>[36]Julho!$F$17</f>
        <v>71</v>
      </c>
      <c r="O40" s="11" t="str">
        <f>[36]Julho!$F$18</f>
        <v>*</v>
      </c>
      <c r="P40" s="11" t="str">
        <f>[36]Julho!$F$19</f>
        <v>*</v>
      </c>
      <c r="Q40" s="11">
        <f>[36]Julho!$F$20</f>
        <v>76</v>
      </c>
      <c r="R40" s="11">
        <f>[36]Julho!$F$21</f>
        <v>70</v>
      </c>
      <c r="S40" s="11">
        <f>[36]Julho!$F$22</f>
        <v>56</v>
      </c>
      <c r="T40" s="11" t="str">
        <f>[36]Julho!$F$23</f>
        <v>*</v>
      </c>
      <c r="U40" s="11" t="str">
        <f>[36]Julho!$F$24</f>
        <v>*</v>
      </c>
      <c r="V40" s="11" t="str">
        <f>[36]Julho!$F$25</f>
        <v>*</v>
      </c>
      <c r="W40" s="11" t="str">
        <f>[36]Julho!$F$26</f>
        <v>*</v>
      </c>
      <c r="X40" s="11" t="str">
        <f>[36]Julho!$F$27</f>
        <v>*</v>
      </c>
      <c r="Y40" s="11">
        <f>[36]Julho!$F$28</f>
        <v>56</v>
      </c>
      <c r="Z40" s="11">
        <f>[36]Julho!$F$29</f>
        <v>76</v>
      </c>
      <c r="AA40" s="11">
        <f>[36]Julho!$F$30</f>
        <v>76</v>
      </c>
      <c r="AB40" s="11" t="str">
        <f>[36]Julho!$F$31</f>
        <v>*</v>
      </c>
      <c r="AC40" s="11" t="str">
        <f>[36]Julho!$F$32</f>
        <v>*</v>
      </c>
      <c r="AD40" s="11">
        <f>[36]Julho!$F$33</f>
        <v>53</v>
      </c>
      <c r="AE40" s="11">
        <f>[36]Julho!$F$34</f>
        <v>56</v>
      </c>
      <c r="AF40" s="11">
        <f>[36]Julho!$F$35</f>
        <v>69</v>
      </c>
      <c r="AG40" s="15">
        <f t="shared" si="5"/>
        <v>94</v>
      </c>
      <c r="AH40" s="94">
        <f t="shared" si="6"/>
        <v>75</v>
      </c>
    </row>
    <row r="41" spans="1:36" x14ac:dyDescent="0.2">
      <c r="A41" s="58" t="s">
        <v>175</v>
      </c>
      <c r="B41" s="11">
        <f>[37]Julho!$F$5</f>
        <v>92</v>
      </c>
      <c r="C41" s="11">
        <f>[37]Julho!$F$6</f>
        <v>95</v>
      </c>
      <c r="D41" s="11">
        <f>[37]Julho!$F$7</f>
        <v>93</v>
      </c>
      <c r="E41" s="11">
        <f>[37]Julho!$F$8</f>
        <v>90</v>
      </c>
      <c r="F41" s="11">
        <f>[37]Julho!$F$9</f>
        <v>96</v>
      </c>
      <c r="G41" s="11">
        <f>[37]Julho!$F$10</f>
        <v>90</v>
      </c>
      <c r="H41" s="11">
        <f>[37]Julho!$F$11</f>
        <v>97</v>
      </c>
      <c r="I41" s="11">
        <f>[37]Julho!$F$12</f>
        <v>92</v>
      </c>
      <c r="J41" s="11">
        <f>[37]Julho!$F$13</f>
        <v>97</v>
      </c>
      <c r="K41" s="11">
        <f>[37]Julho!$F$14</f>
        <v>98</v>
      </c>
      <c r="L41" s="11">
        <f>[37]Julho!$F$15</f>
        <v>96</v>
      </c>
      <c r="M41" s="11">
        <f>[37]Julho!$F$16</f>
        <v>91</v>
      </c>
      <c r="N41" s="11">
        <f>[37]Julho!$F$17</f>
        <v>93</v>
      </c>
      <c r="O41" s="11">
        <f>[37]Julho!$F$18</f>
        <v>97</v>
      </c>
      <c r="P41" s="11">
        <f>[37]Julho!$F$19</f>
        <v>96</v>
      </c>
      <c r="Q41" s="11">
        <f>[37]Julho!$F$20</f>
        <v>91</v>
      </c>
      <c r="R41" s="11">
        <f>[37]Julho!$F$21</f>
        <v>97</v>
      </c>
      <c r="S41" s="11">
        <f>[37]Julho!$F$22</f>
        <v>80</v>
      </c>
      <c r="T41" s="11">
        <f>[37]Julho!$F$23</f>
        <v>75</v>
      </c>
      <c r="U41" s="11">
        <f>[37]Julho!$F$24</f>
        <v>65</v>
      </c>
      <c r="V41" s="11">
        <f>[37]Julho!$F$25</f>
        <v>86</v>
      </c>
      <c r="W41" s="11">
        <f>[37]Julho!$F$26</f>
        <v>92</v>
      </c>
      <c r="X41" s="11">
        <f>[37]Julho!$F$27</f>
        <v>92</v>
      </c>
      <c r="Y41" s="11">
        <f>[37]Julho!$F$28</f>
        <v>84</v>
      </c>
      <c r="Z41" s="11">
        <f>[37]Julho!$F$29</f>
        <v>88</v>
      </c>
      <c r="AA41" s="11">
        <f>[37]Julho!$F$30</f>
        <v>91</v>
      </c>
      <c r="AB41" s="11">
        <f>[37]Julho!$F$31</f>
        <v>87</v>
      </c>
      <c r="AC41" s="11">
        <f>[37]Julho!$F$32</f>
        <v>88</v>
      </c>
      <c r="AD41" s="11">
        <f>[37]Julho!$F$33</f>
        <v>90</v>
      </c>
      <c r="AE41" s="11">
        <f>[37]Julho!$F$34</f>
        <v>94</v>
      </c>
      <c r="AF41" s="11">
        <f>[37]Julho!$F$35</f>
        <v>85</v>
      </c>
      <c r="AG41" s="15">
        <f t="shared" si="5"/>
        <v>98</v>
      </c>
      <c r="AH41" s="94">
        <f t="shared" si="6"/>
        <v>90.258064516129039</v>
      </c>
    </row>
    <row r="42" spans="1:36" x14ac:dyDescent="0.2">
      <c r="A42" s="58" t="s">
        <v>17</v>
      </c>
      <c r="B42" s="11">
        <f>[38]Julho!$F$5</f>
        <v>95</v>
      </c>
      <c r="C42" s="11">
        <f>[38]Julho!$F$6</f>
        <v>100</v>
      </c>
      <c r="D42" s="11">
        <f>[38]Julho!$F$7</f>
        <v>100</v>
      </c>
      <c r="E42" s="11">
        <f>[38]Julho!$F$8</f>
        <v>95</v>
      </c>
      <c r="F42" s="11">
        <f>[38]Julho!$F$9</f>
        <v>92</v>
      </c>
      <c r="G42" s="11">
        <f>[38]Julho!$F$10</f>
        <v>92</v>
      </c>
      <c r="H42" s="11">
        <f>[38]Julho!$F$11</f>
        <v>95</v>
      </c>
      <c r="I42" s="11">
        <f>[38]Julho!$F$12</f>
        <v>97</v>
      </c>
      <c r="J42" s="11">
        <f>[38]Julho!$F$13</f>
        <v>94</v>
      </c>
      <c r="K42" s="11">
        <f>[38]Julho!$F$14</f>
        <v>100</v>
      </c>
      <c r="L42" s="11">
        <f>[38]Julho!$F$15</f>
        <v>99</v>
      </c>
      <c r="M42" s="11">
        <f>[38]Julho!$F$16</f>
        <v>97</v>
      </c>
      <c r="N42" s="11">
        <f>[38]Julho!$F$17</f>
        <v>100</v>
      </c>
      <c r="O42" s="11">
        <f>[38]Julho!$F$18</f>
        <v>93</v>
      </c>
      <c r="P42" s="11">
        <f>[38]Julho!$F$19</f>
        <v>99</v>
      </c>
      <c r="Q42" s="11">
        <f>[38]Julho!$F$20</f>
        <v>92</v>
      </c>
      <c r="R42" s="11">
        <f>[38]Julho!$F$21</f>
        <v>100</v>
      </c>
      <c r="S42" s="11">
        <f>[38]Julho!$F$22</f>
        <v>72</v>
      </c>
      <c r="T42" s="11">
        <f>[38]Julho!$F$23</f>
        <v>72</v>
      </c>
      <c r="U42" s="11">
        <f>[38]Julho!$F$24</f>
        <v>77</v>
      </c>
      <c r="V42" s="11">
        <f>[38]Julho!$F$25</f>
        <v>84</v>
      </c>
      <c r="W42" s="11">
        <f>[38]Julho!$F$26</f>
        <v>98</v>
      </c>
      <c r="X42" s="11">
        <f>[38]Julho!$F$27</f>
        <v>96</v>
      </c>
      <c r="Y42" s="11">
        <f>[38]Julho!$F$28</f>
        <v>88</v>
      </c>
      <c r="Z42" s="11">
        <f>[38]Julho!$F$29</f>
        <v>89</v>
      </c>
      <c r="AA42" s="11">
        <f>[38]Julho!$F$30</f>
        <v>98</v>
      </c>
      <c r="AB42" s="11">
        <f>[38]Julho!$F$31</f>
        <v>99</v>
      </c>
      <c r="AC42" s="11">
        <f>[38]Julho!$F$32</f>
        <v>95</v>
      </c>
      <c r="AD42" s="11">
        <f>[38]Julho!$F$33</f>
        <v>94</v>
      </c>
      <c r="AE42" s="11">
        <f>[38]Julho!$F$34</f>
        <v>100</v>
      </c>
      <c r="AF42" s="11">
        <f>[38]Julho!$F$35</f>
        <v>87</v>
      </c>
      <c r="AG42" s="15">
        <f t="shared" si="5"/>
        <v>100</v>
      </c>
      <c r="AH42" s="94">
        <f t="shared" si="6"/>
        <v>93.193548387096769</v>
      </c>
    </row>
    <row r="43" spans="1:36" x14ac:dyDescent="0.2">
      <c r="A43" s="58" t="s">
        <v>157</v>
      </c>
      <c r="B43" s="11">
        <f>[39]Julho!$F$5</f>
        <v>100</v>
      </c>
      <c r="C43" s="11">
        <f>[39]Julho!$F$6</f>
        <v>100</v>
      </c>
      <c r="D43" s="11">
        <f>[39]Julho!$F$7</f>
        <v>100</v>
      </c>
      <c r="E43" s="11">
        <f>[39]Julho!$F$8</f>
        <v>100</v>
      </c>
      <c r="F43" s="11">
        <f>[39]Julho!$F$9</f>
        <v>97</v>
      </c>
      <c r="G43" s="11">
        <f>[39]Julho!$F$10</f>
        <v>96</v>
      </c>
      <c r="H43" s="11">
        <f>[39]Julho!$F$11</f>
        <v>96</v>
      </c>
      <c r="I43" s="11">
        <f>[39]Julho!$F$12</f>
        <v>100</v>
      </c>
      <c r="J43" s="11">
        <f>[39]Julho!$F$13</f>
        <v>100</v>
      </c>
      <c r="K43" s="11">
        <f>[39]Julho!$F$14</f>
        <v>100</v>
      </c>
      <c r="L43" s="11">
        <f>[39]Julho!$F$15</f>
        <v>96</v>
      </c>
      <c r="M43" s="11">
        <f>[39]Julho!$F$16</f>
        <v>100</v>
      </c>
      <c r="N43" s="11">
        <f>[39]Julho!$F$17</f>
        <v>100</v>
      </c>
      <c r="O43" s="11">
        <f>[39]Julho!$F$18</f>
        <v>100</v>
      </c>
      <c r="P43" s="11">
        <f>[39]Julho!$F$19</f>
        <v>100</v>
      </c>
      <c r="Q43" s="11">
        <f>[39]Julho!$F$20</f>
        <v>92</v>
      </c>
      <c r="R43" s="11">
        <f>[39]Julho!$F$21</f>
        <v>99</v>
      </c>
      <c r="S43" s="11">
        <f>[39]Julho!$F$22</f>
        <v>86</v>
      </c>
      <c r="T43" s="11">
        <f>[39]Julho!$F$23</f>
        <v>60</v>
      </c>
      <c r="U43" s="11">
        <f>[39]Julho!$F$24</f>
        <v>81</v>
      </c>
      <c r="V43" s="11">
        <f>[39]Julho!$F$25</f>
        <v>86</v>
      </c>
      <c r="W43" s="11">
        <f>[39]Julho!$F$26</f>
        <v>95</v>
      </c>
      <c r="X43" s="11">
        <f>[39]Julho!$F$27</f>
        <v>91</v>
      </c>
      <c r="Y43" s="11">
        <f>[39]Julho!$F$28</f>
        <v>71</v>
      </c>
      <c r="Z43" s="11">
        <f>[39]Julho!$F$29</f>
        <v>94</v>
      </c>
      <c r="AA43" s="11">
        <f>[39]Julho!$F$30</f>
        <v>100</v>
      </c>
      <c r="AB43" s="11">
        <f>[39]Julho!$F$31</f>
        <v>93</v>
      </c>
      <c r="AC43" s="11">
        <f>[39]Julho!$F$32</f>
        <v>97</v>
      </c>
      <c r="AD43" s="11">
        <f>[39]Julho!$F$33</f>
        <v>100</v>
      </c>
      <c r="AE43" s="11">
        <f>[39]Julho!$F$34</f>
        <v>100</v>
      </c>
      <c r="AF43" s="11">
        <f>[39]Julho!$F$35</f>
        <v>79</v>
      </c>
      <c r="AG43" s="15">
        <f t="shared" si="5"/>
        <v>100</v>
      </c>
      <c r="AH43" s="94">
        <f t="shared" si="6"/>
        <v>93.838709677419359</v>
      </c>
    </row>
    <row r="44" spans="1:36" x14ac:dyDescent="0.2">
      <c r="A44" s="58" t="s">
        <v>18</v>
      </c>
      <c r="B44" s="11">
        <f>[40]Julho!$F$5</f>
        <v>74</v>
      </c>
      <c r="C44" s="11">
        <f>[40]Julho!$F$6</f>
        <v>78</v>
      </c>
      <c r="D44" s="11">
        <f>[40]Julho!$F$7</f>
        <v>86</v>
      </c>
      <c r="E44" s="11">
        <f>[40]Julho!$F$8</f>
        <v>80</v>
      </c>
      <c r="F44" s="11">
        <f>[40]Julho!$F$9</f>
        <v>81</v>
      </c>
      <c r="G44" s="11">
        <f>[40]Julho!$F$10</f>
        <v>82</v>
      </c>
      <c r="H44" s="11">
        <f>[40]Julho!$F$11</f>
        <v>93</v>
      </c>
      <c r="I44" s="11">
        <f>[40]Julho!$F$12</f>
        <v>99</v>
      </c>
      <c r="J44" s="11">
        <f>[40]Julho!$F$13</f>
        <v>99</v>
      </c>
      <c r="K44" s="11">
        <f>[40]Julho!$F$14</f>
        <v>95</v>
      </c>
      <c r="L44" s="11">
        <f>[40]Julho!$F$15</f>
        <v>82</v>
      </c>
      <c r="M44" s="11">
        <f>[40]Julho!$F$16</f>
        <v>82</v>
      </c>
      <c r="N44" s="11">
        <f>[40]Julho!$F$17</f>
        <v>93</v>
      </c>
      <c r="O44" s="11">
        <f>[40]Julho!$F$18</f>
        <v>93</v>
      </c>
      <c r="P44" s="11">
        <f>[40]Julho!$F$19</f>
        <v>92</v>
      </c>
      <c r="Q44" s="11">
        <f>[40]Julho!$F$20</f>
        <v>81</v>
      </c>
      <c r="R44" s="11">
        <f>[40]Julho!$F$21</f>
        <v>83</v>
      </c>
      <c r="S44" s="11">
        <f>[40]Julho!$F$22</f>
        <v>64</v>
      </c>
      <c r="T44" s="11">
        <f>[40]Julho!$F$23</f>
        <v>67</v>
      </c>
      <c r="U44" s="11">
        <f>[40]Julho!$F$24</f>
        <v>72</v>
      </c>
      <c r="V44" s="11">
        <f>[40]Julho!$F$25</f>
        <v>84</v>
      </c>
      <c r="W44" s="11">
        <f>[40]Julho!$F$26</f>
        <v>82</v>
      </c>
      <c r="X44" s="11">
        <f>[40]Julho!$F$27</f>
        <v>84</v>
      </c>
      <c r="Y44" s="11">
        <f>[40]Julho!$F$28</f>
        <v>73</v>
      </c>
      <c r="Z44" s="11">
        <f>[40]Julho!$F$29</f>
        <v>95</v>
      </c>
      <c r="AA44" s="11">
        <f>[40]Julho!$F$30</f>
        <v>84</v>
      </c>
      <c r="AB44" s="11">
        <f>[40]Julho!$F$31</f>
        <v>79</v>
      </c>
      <c r="AC44" s="11">
        <f>[40]Julho!$F$32</f>
        <v>85</v>
      </c>
      <c r="AD44" s="11">
        <f>[40]Julho!$F$33</f>
        <v>97</v>
      </c>
      <c r="AE44" s="11">
        <f>[40]Julho!$F$34</f>
        <v>91</v>
      </c>
      <c r="AF44" s="11">
        <f>[40]Julho!$F$35</f>
        <v>78</v>
      </c>
      <c r="AG44" s="15">
        <f t="shared" si="5"/>
        <v>99</v>
      </c>
      <c r="AH44" s="94">
        <f t="shared" si="6"/>
        <v>84.129032258064512</v>
      </c>
      <c r="AJ44" t="s">
        <v>47</v>
      </c>
    </row>
    <row r="45" spans="1:36" x14ac:dyDescent="0.2">
      <c r="A45" s="58" t="s">
        <v>162</v>
      </c>
      <c r="B45" s="11" t="str">
        <f>[41]Julho!$F$5</f>
        <v>*</v>
      </c>
      <c r="C45" s="11" t="str">
        <f>[41]Julho!$F$6</f>
        <v>*</v>
      </c>
      <c r="D45" s="11" t="str">
        <f>[41]Julho!$F$7</f>
        <v>*</v>
      </c>
      <c r="E45" s="11" t="str">
        <f>[41]Julho!$F$8</f>
        <v>*</v>
      </c>
      <c r="F45" s="11" t="str">
        <f>[41]Julho!$F$9</f>
        <v>*</v>
      </c>
      <c r="G45" s="11" t="str">
        <f>[41]Julho!$F$10</f>
        <v>*</v>
      </c>
      <c r="H45" s="11" t="str">
        <f>[41]Julho!$F$11</f>
        <v>*</v>
      </c>
      <c r="I45" s="11" t="str">
        <f>[41]Julho!$F$12</f>
        <v>*</v>
      </c>
      <c r="J45" s="11" t="str">
        <f>[41]Julho!$F$13</f>
        <v>*</v>
      </c>
      <c r="K45" s="11" t="str">
        <f>[41]Julho!$F$14</f>
        <v>*</v>
      </c>
      <c r="L45" s="11" t="str">
        <f>[41]Julho!$F$15</f>
        <v>*</v>
      </c>
      <c r="M45" s="11" t="str">
        <f>[41]Julho!$F$16</f>
        <v>*</v>
      </c>
      <c r="N45" s="11" t="str">
        <f>[41]Julho!$F$17</f>
        <v>*</v>
      </c>
      <c r="O45" s="11" t="str">
        <f>[41]Julho!$F$18</f>
        <v>*</v>
      </c>
      <c r="P45" s="11" t="str">
        <f>[41]Julho!$F$19</f>
        <v>*</v>
      </c>
      <c r="Q45" s="11" t="str">
        <f>[41]Julho!$F$20</f>
        <v>*</v>
      </c>
      <c r="R45" s="11" t="str">
        <f>[41]Julho!$F$21</f>
        <v>*</v>
      </c>
      <c r="S45" s="11" t="str">
        <f>[41]Julho!$F$22</f>
        <v>*</v>
      </c>
      <c r="T45" s="11" t="str">
        <f>[41]Julho!$F$23</f>
        <v>*</v>
      </c>
      <c r="U45" s="11" t="str">
        <f>[41]Julho!$F$24</f>
        <v>*</v>
      </c>
      <c r="V45" s="11" t="str">
        <f>[41]Julho!$F$25</f>
        <v>*</v>
      </c>
      <c r="W45" s="11" t="str">
        <f>[41]Julho!$F$26</f>
        <v>*</v>
      </c>
      <c r="X45" s="11" t="str">
        <f>[41]Julho!$F$27</f>
        <v>*</v>
      </c>
      <c r="Y45" s="11" t="str">
        <f>[41]Julho!$F$28</f>
        <v>*</v>
      </c>
      <c r="Z45" s="11" t="str">
        <f>[41]Julho!$F$29</f>
        <v>*</v>
      </c>
      <c r="AA45" s="11" t="str">
        <f>[41]Julho!$F$30</f>
        <v>*</v>
      </c>
      <c r="AB45" s="11" t="str">
        <f>[41]Julho!$F$31</f>
        <v>*</v>
      </c>
      <c r="AC45" s="11" t="str">
        <f>[41]Julho!$F$32</f>
        <v>*</v>
      </c>
      <c r="AD45" s="11" t="str">
        <f>[41]Julho!$F$33</f>
        <v>*</v>
      </c>
      <c r="AE45" s="11" t="str">
        <f>[41]Julho!$F$34</f>
        <v>*</v>
      </c>
      <c r="AF45" s="11" t="str">
        <f>[41]Julho!$F$35</f>
        <v>*</v>
      </c>
      <c r="AG45" s="15" t="s">
        <v>226</v>
      </c>
      <c r="AH45" s="94" t="s">
        <v>226</v>
      </c>
      <c r="AJ45" t="s">
        <v>47</v>
      </c>
    </row>
    <row r="46" spans="1:36" x14ac:dyDescent="0.2">
      <c r="A46" s="58" t="s">
        <v>19</v>
      </c>
      <c r="B46" s="11">
        <f>[42]Julho!$F$5</f>
        <v>88</v>
      </c>
      <c r="C46" s="11">
        <f>[42]Julho!$F$6</f>
        <v>97</v>
      </c>
      <c r="D46" s="11">
        <f>[42]Julho!$F$7</f>
        <v>95</v>
      </c>
      <c r="E46" s="11">
        <f>[42]Julho!$F$8</f>
        <v>83</v>
      </c>
      <c r="F46" s="11">
        <f>[42]Julho!$F$9</f>
        <v>78</v>
      </c>
      <c r="G46" s="11">
        <f>[42]Julho!$F$10</f>
        <v>97</v>
      </c>
      <c r="H46" s="11">
        <f>[42]Julho!$F$11</f>
        <v>97</v>
      </c>
      <c r="I46" s="11">
        <f>[42]Julho!$F$12</f>
        <v>97</v>
      </c>
      <c r="J46" s="11">
        <f>[42]Julho!$F$13</f>
        <v>94</v>
      </c>
      <c r="K46" s="11">
        <f>[42]Julho!$F$14</f>
        <v>95</v>
      </c>
      <c r="L46" s="11">
        <f>[42]Julho!$F$15</f>
        <v>84</v>
      </c>
      <c r="M46" s="11">
        <f>[42]Julho!$F$16</f>
        <v>81</v>
      </c>
      <c r="N46" s="11">
        <f>[42]Julho!$F$17</f>
        <v>89</v>
      </c>
      <c r="O46" s="11">
        <f>[42]Julho!$F$18</f>
        <v>96</v>
      </c>
      <c r="P46" s="11">
        <f>[42]Julho!$F$19</f>
        <v>79</v>
      </c>
      <c r="Q46" s="11">
        <f>[42]Julho!$F$20</f>
        <v>84</v>
      </c>
      <c r="R46" s="11">
        <f>[42]Julho!$F$21</f>
        <v>90</v>
      </c>
      <c r="S46" s="11">
        <f>[42]Julho!$F$22</f>
        <v>85</v>
      </c>
      <c r="T46" s="11">
        <f>[42]Julho!$F$23</f>
        <v>80</v>
      </c>
      <c r="U46" s="11">
        <f>[42]Julho!$F$24</f>
        <v>83</v>
      </c>
      <c r="V46" s="11">
        <f>[42]Julho!$F$25</f>
        <v>81</v>
      </c>
      <c r="W46" s="11">
        <f>[42]Julho!$F$26</f>
        <v>83</v>
      </c>
      <c r="X46" s="11">
        <f>[42]Julho!$F$27</f>
        <v>83</v>
      </c>
      <c r="Y46" s="11">
        <f>[42]Julho!$F$28</f>
        <v>77</v>
      </c>
      <c r="Z46" s="11">
        <f>[42]Julho!$F$29</f>
        <v>96</v>
      </c>
      <c r="AA46" s="11">
        <f>[42]Julho!$F$30</f>
        <v>92</v>
      </c>
      <c r="AB46" s="11">
        <f>[42]Julho!$F$31</f>
        <v>88</v>
      </c>
      <c r="AC46" s="11">
        <f>[42]Julho!$F$32</f>
        <v>87</v>
      </c>
      <c r="AD46" s="11">
        <f>[42]Julho!$F$33</f>
        <v>95</v>
      </c>
      <c r="AE46" s="11">
        <f>[42]Julho!$F$34</f>
        <v>91</v>
      </c>
      <c r="AF46" s="11">
        <f>[42]Julho!$F$35</f>
        <v>84</v>
      </c>
      <c r="AG46" s="15">
        <f>MAX(B46:AF46)</f>
        <v>97</v>
      </c>
      <c r="AH46" s="94">
        <f>AVERAGE(B46:AF46)</f>
        <v>88.032258064516128</v>
      </c>
      <c r="AI46" s="12" t="s">
        <v>47</v>
      </c>
      <c r="AJ46" t="s">
        <v>47</v>
      </c>
    </row>
    <row r="47" spans="1:36" x14ac:dyDescent="0.2">
      <c r="A47" s="58" t="s">
        <v>31</v>
      </c>
      <c r="B47" s="11">
        <f>[43]Julho!$F$5</f>
        <v>86</v>
      </c>
      <c r="C47" s="11">
        <f>[43]Julho!$F$6</f>
        <v>94</v>
      </c>
      <c r="D47" s="11">
        <f>[43]Julho!$F$7</f>
        <v>92</v>
      </c>
      <c r="E47" s="11">
        <f>[43]Julho!$F$8</f>
        <v>74</v>
      </c>
      <c r="F47" s="11">
        <f>[43]Julho!$F$9</f>
        <v>71</v>
      </c>
      <c r="G47" s="11">
        <f>[43]Julho!$F$10</f>
        <v>74</v>
      </c>
      <c r="H47" s="11">
        <f>[43]Julho!$F$11</f>
        <v>82</v>
      </c>
      <c r="I47" s="11">
        <f>[43]Julho!$F$12</f>
        <v>90</v>
      </c>
      <c r="J47" s="11">
        <f>[43]Julho!$F$13</f>
        <v>92</v>
      </c>
      <c r="K47" s="11">
        <f>[43]Julho!$F$14</f>
        <v>92</v>
      </c>
      <c r="L47" s="11">
        <f>[43]Julho!$F$15</f>
        <v>82</v>
      </c>
      <c r="M47" s="11">
        <f>[43]Julho!$F$16</f>
        <v>74</v>
      </c>
      <c r="N47" s="11">
        <f>[43]Julho!$F$17</f>
        <v>75</v>
      </c>
      <c r="O47" s="11">
        <f>[43]Julho!$F$18</f>
        <v>85</v>
      </c>
      <c r="P47" s="11">
        <f>[43]Julho!$F$19</f>
        <v>87</v>
      </c>
      <c r="Q47" s="11">
        <f>[43]Julho!$F$20</f>
        <v>82</v>
      </c>
      <c r="R47" s="11">
        <f>[43]Julho!$F$21</f>
        <v>73</v>
      </c>
      <c r="S47" s="11">
        <f>[43]Julho!$F$22</f>
        <v>56</v>
      </c>
      <c r="T47" s="11">
        <f>[43]Julho!$F$23</f>
        <v>53</v>
      </c>
      <c r="U47" s="11">
        <f>[43]Julho!$F$24</f>
        <v>54</v>
      </c>
      <c r="V47" s="11">
        <f>[43]Julho!$F$25</f>
        <v>64</v>
      </c>
      <c r="W47" s="11">
        <f>[43]Julho!$F$26</f>
        <v>69</v>
      </c>
      <c r="X47" s="11">
        <f>[43]Julho!$F$27</f>
        <v>66</v>
      </c>
      <c r="Y47" s="11">
        <f>[43]Julho!$F$28</f>
        <v>59</v>
      </c>
      <c r="Z47" s="11">
        <f>[43]Julho!$F$29</f>
        <v>78</v>
      </c>
      <c r="AA47" s="11">
        <f>[43]Julho!$F$30</f>
        <v>85</v>
      </c>
      <c r="AB47" s="11">
        <f>[43]Julho!$F$31</f>
        <v>75</v>
      </c>
      <c r="AC47" s="11">
        <f>[43]Julho!$F$32</f>
        <v>71</v>
      </c>
      <c r="AD47" s="11">
        <f>[43]Julho!$F$33</f>
        <v>74</v>
      </c>
      <c r="AE47" s="11">
        <f>[43]Julho!$F$34</f>
        <v>82</v>
      </c>
      <c r="AF47" s="11">
        <f>[43]Julho!$F$35</f>
        <v>75</v>
      </c>
      <c r="AG47" s="15">
        <f>MAX(B47:AF47)</f>
        <v>94</v>
      </c>
      <c r="AH47" s="94">
        <f>AVERAGE(B47:AF47)</f>
        <v>76.322580645161295</v>
      </c>
      <c r="AJ47" t="s">
        <v>47</v>
      </c>
    </row>
    <row r="48" spans="1:36" x14ac:dyDescent="0.2">
      <c r="A48" s="58" t="s">
        <v>44</v>
      </c>
      <c r="B48" s="11">
        <f>[44]Julho!$F$5</f>
        <v>91</v>
      </c>
      <c r="C48" s="11">
        <f>[44]Julho!$F$6</f>
        <v>72</v>
      </c>
      <c r="D48" s="11">
        <f>[44]Julho!$F$7</f>
        <v>78</v>
      </c>
      <c r="E48" s="11">
        <f>[44]Julho!$F$8</f>
        <v>79</v>
      </c>
      <c r="F48" s="11">
        <f>[44]Julho!$F$9</f>
        <v>64</v>
      </c>
      <c r="G48" s="11">
        <f>[44]Julho!$F$10</f>
        <v>62</v>
      </c>
      <c r="H48" s="11">
        <f>[44]Julho!$F$11</f>
        <v>70</v>
      </c>
      <c r="I48" s="11">
        <f>[44]Julho!$F$12</f>
        <v>87</v>
      </c>
      <c r="J48" s="11">
        <f>[44]Julho!$F$13</f>
        <v>99</v>
      </c>
      <c r="K48" s="11">
        <f>[44]Julho!$F$14</f>
        <v>89</v>
      </c>
      <c r="L48" s="11">
        <f>[44]Julho!$F$15</f>
        <v>64</v>
      </c>
      <c r="M48" s="11">
        <f>[44]Julho!$F$16</f>
        <v>67</v>
      </c>
      <c r="N48" s="11">
        <f>[44]Julho!$F$17</f>
        <v>74</v>
      </c>
      <c r="O48" s="11">
        <f>[44]Julho!$F$18</f>
        <v>75</v>
      </c>
      <c r="P48" s="11">
        <f>[44]Julho!$F$19</f>
        <v>80</v>
      </c>
      <c r="Q48" s="11">
        <f>[44]Julho!$F$20</f>
        <v>58</v>
      </c>
      <c r="R48" s="11">
        <f>[44]Julho!$F$21</f>
        <v>56</v>
      </c>
      <c r="S48" s="11">
        <f>[44]Julho!$F$22</f>
        <v>55</v>
      </c>
      <c r="T48" s="11">
        <f>[44]Julho!$F$23</f>
        <v>57</v>
      </c>
      <c r="U48" s="11">
        <f>[44]Julho!$F$24</f>
        <v>63</v>
      </c>
      <c r="V48" s="11">
        <f>[44]Julho!$F$25</f>
        <v>63</v>
      </c>
      <c r="W48" s="11">
        <f>[44]Julho!$F$26</f>
        <v>59</v>
      </c>
      <c r="X48" s="11">
        <f>[44]Julho!$F$27</f>
        <v>62</v>
      </c>
      <c r="Y48" s="11">
        <f>[44]Julho!$F$28</f>
        <v>54</v>
      </c>
      <c r="Z48" s="11">
        <f>[44]Julho!$F$29</f>
        <v>87</v>
      </c>
      <c r="AA48" s="11">
        <f>[44]Julho!$F$30</f>
        <v>91</v>
      </c>
      <c r="AB48" s="11">
        <f>[44]Julho!$F$31</f>
        <v>71</v>
      </c>
      <c r="AC48" s="11">
        <f>[44]Julho!$F$32</f>
        <v>66</v>
      </c>
      <c r="AD48" s="11">
        <f>[44]Julho!$F$33</f>
        <v>90</v>
      </c>
      <c r="AE48" s="11">
        <f>[44]Julho!$F$34</f>
        <v>88</v>
      </c>
      <c r="AF48" s="11">
        <f>[44]Julho!$F$35</f>
        <v>73</v>
      </c>
      <c r="AG48" s="15">
        <f>MAX(B48:AF48)</f>
        <v>99</v>
      </c>
      <c r="AH48" s="94">
        <f>AVERAGE(B48:AF48)</f>
        <v>72.387096774193552</v>
      </c>
      <c r="AI48" s="12" t="s">
        <v>47</v>
      </c>
      <c r="AJ48" t="s">
        <v>47</v>
      </c>
    </row>
    <row r="49" spans="1:36" x14ac:dyDescent="0.2">
      <c r="A49" s="58" t="s">
        <v>20</v>
      </c>
      <c r="B49" s="11" t="str">
        <f>[45]Julho!$F$5</f>
        <v>*</v>
      </c>
      <c r="C49" s="11" t="str">
        <f>[45]Julho!$F$6</f>
        <v>*</v>
      </c>
      <c r="D49" s="11" t="str">
        <f>[45]Julho!$F$7</f>
        <v>*</v>
      </c>
      <c r="E49" s="11" t="str">
        <f>[45]Julho!$F$8</f>
        <v>*</v>
      </c>
      <c r="F49" s="11" t="str">
        <f>[45]Julho!$F$9</f>
        <v>*</v>
      </c>
      <c r="G49" s="11" t="str">
        <f>[45]Julho!$F$10</f>
        <v>*</v>
      </c>
      <c r="H49" s="11" t="str">
        <f>[45]Julho!$F$11</f>
        <v>*</v>
      </c>
      <c r="I49" s="11" t="str">
        <f>[45]Julho!$F$12</f>
        <v>*</v>
      </c>
      <c r="J49" s="11" t="str">
        <f>[45]Julho!$F$13</f>
        <v>*</v>
      </c>
      <c r="K49" s="11" t="str">
        <f>[45]Julho!$F$14</f>
        <v>*</v>
      </c>
      <c r="L49" s="11" t="str">
        <f>[45]Julho!$F$15</f>
        <v>*</v>
      </c>
      <c r="M49" s="11" t="str">
        <f>[45]Julho!$F$16</f>
        <v>*</v>
      </c>
      <c r="N49" s="11" t="str">
        <f>[45]Julho!$F$17</f>
        <v>*</v>
      </c>
      <c r="O49" s="11" t="str">
        <f>[45]Julho!$F$18</f>
        <v>*</v>
      </c>
      <c r="P49" s="11" t="str">
        <f>[45]Julho!$F$19</f>
        <v>*</v>
      </c>
      <c r="Q49" s="11" t="str">
        <f>[45]Julho!$F$20</f>
        <v>*</v>
      </c>
      <c r="R49" s="11" t="str">
        <f>[45]Julho!$F$21</f>
        <v>*</v>
      </c>
      <c r="S49" s="11" t="str">
        <f>[45]Julho!$F$22</f>
        <v>*</v>
      </c>
      <c r="T49" s="11" t="str">
        <f>[45]Julho!$F$23</f>
        <v>*</v>
      </c>
      <c r="U49" s="11" t="str">
        <f>[45]Julho!$F$24</f>
        <v>*</v>
      </c>
      <c r="V49" s="11" t="str">
        <f>[45]Julho!$F$25</f>
        <v>*</v>
      </c>
      <c r="W49" s="11" t="str">
        <f>[45]Julho!$F$26</f>
        <v>*</v>
      </c>
      <c r="X49" s="11" t="str">
        <f>[45]Julho!$F$27</f>
        <v>*</v>
      </c>
      <c r="Y49" s="11" t="str">
        <f>[45]Julho!$F$28</f>
        <v>*</v>
      </c>
      <c r="Z49" s="11" t="str">
        <f>[45]Julho!$F$29</f>
        <v>*</v>
      </c>
      <c r="AA49" s="11" t="str">
        <f>[45]Julho!$F$30</f>
        <v>*</v>
      </c>
      <c r="AB49" s="11" t="str">
        <f>[45]Julho!$F$31</f>
        <v>*</v>
      </c>
      <c r="AC49" s="11" t="str">
        <f>[45]Julho!$F$32</f>
        <v>*</v>
      </c>
      <c r="AD49" s="11" t="str">
        <f>[45]Julho!$F$33</f>
        <v>*</v>
      </c>
      <c r="AE49" s="11" t="str">
        <f>[45]Julho!$F$34</f>
        <v>*</v>
      </c>
      <c r="AF49" s="11" t="str">
        <f>[45]Julho!$F$35</f>
        <v>*</v>
      </c>
      <c r="AG49" s="15" t="s">
        <v>226</v>
      </c>
      <c r="AH49" s="94" t="s">
        <v>226</v>
      </c>
    </row>
    <row r="50" spans="1:36" s="5" customFormat="1" ht="17.100000000000001" customHeight="1" x14ac:dyDescent="0.2">
      <c r="A50" s="59" t="s">
        <v>33</v>
      </c>
      <c r="B50" s="13">
        <f t="shared" ref="B50:AG50" si="7">MAX(B5:B49)</f>
        <v>100</v>
      </c>
      <c r="C50" s="13">
        <f t="shared" si="7"/>
        <v>100</v>
      </c>
      <c r="D50" s="13">
        <f t="shared" si="7"/>
        <v>100</v>
      </c>
      <c r="E50" s="13">
        <f t="shared" si="7"/>
        <v>100</v>
      </c>
      <c r="F50" s="13">
        <f t="shared" si="7"/>
        <v>98</v>
      </c>
      <c r="G50" s="13">
        <f t="shared" si="7"/>
        <v>100</v>
      </c>
      <c r="H50" s="13">
        <f t="shared" si="7"/>
        <v>100</v>
      </c>
      <c r="I50" s="13">
        <f t="shared" si="7"/>
        <v>100</v>
      </c>
      <c r="J50" s="13">
        <f t="shared" si="7"/>
        <v>100</v>
      </c>
      <c r="K50" s="13">
        <f t="shared" si="7"/>
        <v>100</v>
      </c>
      <c r="L50" s="13">
        <f t="shared" si="7"/>
        <v>99</v>
      </c>
      <c r="M50" s="13">
        <f t="shared" si="7"/>
        <v>100</v>
      </c>
      <c r="N50" s="13">
        <f t="shared" si="7"/>
        <v>100</v>
      </c>
      <c r="O50" s="13">
        <f t="shared" si="7"/>
        <v>100</v>
      </c>
      <c r="P50" s="13">
        <f t="shared" si="7"/>
        <v>100</v>
      </c>
      <c r="Q50" s="13">
        <f t="shared" si="7"/>
        <v>98</v>
      </c>
      <c r="R50" s="13">
        <f t="shared" si="7"/>
        <v>100</v>
      </c>
      <c r="S50" s="13">
        <f t="shared" si="7"/>
        <v>95</v>
      </c>
      <c r="T50" s="13">
        <f t="shared" si="7"/>
        <v>91</v>
      </c>
      <c r="U50" s="13">
        <f t="shared" si="7"/>
        <v>92</v>
      </c>
      <c r="V50" s="13">
        <f t="shared" si="7"/>
        <v>95</v>
      </c>
      <c r="W50" s="13">
        <f t="shared" si="7"/>
        <v>98</v>
      </c>
      <c r="X50" s="13">
        <f t="shared" si="7"/>
        <v>96</v>
      </c>
      <c r="Y50" s="13">
        <f t="shared" si="7"/>
        <v>92</v>
      </c>
      <c r="Z50" s="13">
        <f t="shared" si="7"/>
        <v>99</v>
      </c>
      <c r="AA50" s="13">
        <f t="shared" si="7"/>
        <v>100</v>
      </c>
      <c r="AB50" s="13">
        <f t="shared" si="7"/>
        <v>99</v>
      </c>
      <c r="AC50" s="13">
        <f t="shared" si="7"/>
        <v>97</v>
      </c>
      <c r="AD50" s="13">
        <f t="shared" si="7"/>
        <v>100</v>
      </c>
      <c r="AE50" s="13">
        <f t="shared" si="7"/>
        <v>100</v>
      </c>
      <c r="AF50" s="13">
        <f>MAX(AF5:AF49)</f>
        <v>91</v>
      </c>
      <c r="AG50" s="15">
        <f t="shared" si="7"/>
        <v>100</v>
      </c>
      <c r="AH50" s="94">
        <f>AVERAGE(AH5:AH49)</f>
        <v>83.890634178464097</v>
      </c>
      <c r="AJ50" s="5" t="s">
        <v>47</v>
      </c>
    </row>
    <row r="51" spans="1:36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6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9" t="s">
        <v>97</v>
      </c>
      <c r="U52" s="159"/>
      <c r="V52" s="159"/>
      <c r="W52" s="159"/>
      <c r="X52" s="159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6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60" t="s">
        <v>98</v>
      </c>
      <c r="U53" s="160"/>
      <c r="V53" s="160"/>
      <c r="W53" s="160"/>
      <c r="X53" s="160"/>
      <c r="Y53" s="90"/>
      <c r="Z53" s="90"/>
      <c r="AA53" s="90"/>
      <c r="AB53" s="90"/>
      <c r="AC53" s="90"/>
      <c r="AD53" s="55"/>
      <c r="AE53" s="55"/>
      <c r="AF53" s="55"/>
      <c r="AG53" s="52"/>
      <c r="AH53" s="51"/>
      <c r="AI53" s="12" t="s">
        <v>47</v>
      </c>
    </row>
    <row r="54" spans="1:36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6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J55" t="s">
        <v>47</v>
      </c>
    </row>
    <row r="56" spans="1:36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6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6" x14ac:dyDescent="0.2">
      <c r="R67" s="2" t="s">
        <v>47</v>
      </c>
      <c r="U67" s="2" t="s">
        <v>47</v>
      </c>
    </row>
    <row r="68" spans="7:36" x14ac:dyDescent="0.2">
      <c r="L68" s="2" t="s">
        <v>47</v>
      </c>
      <c r="Y68" s="2" t="s">
        <v>47</v>
      </c>
      <c r="AC68" s="2" t="s">
        <v>47</v>
      </c>
      <c r="AD68" s="2" t="s">
        <v>47</v>
      </c>
      <c r="AJ68" s="12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</row>
    <row r="73" spans="7:36" x14ac:dyDescent="0.2">
      <c r="AJ73" t="s">
        <v>47</v>
      </c>
    </row>
    <row r="76" spans="7:36" x14ac:dyDescent="0.2">
      <c r="W76" s="2" t="s">
        <v>47</v>
      </c>
    </row>
  </sheetData>
  <sheetProtection password="C6EC" sheet="1" objects="1" scenarios="1"/>
  <mergeCells count="36"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52:X52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9"/>
  <sheetViews>
    <sheetView zoomScale="90" zoomScaleNormal="90" workbookViewId="0">
      <selection activeCell="AL71" sqref="AL71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65" t="s">
        <v>27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7"/>
    </row>
    <row r="2" spans="1:34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1"/>
    </row>
    <row r="3" spans="1:34" s="5" customFormat="1" ht="20.100000000000001" customHeight="1" x14ac:dyDescent="0.2">
      <c r="A3" s="155"/>
      <c r="B3" s="156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56">
        <f t="shared" si="0"/>
        <v>29</v>
      </c>
      <c r="AE3" s="172">
        <v>30</v>
      </c>
      <c r="AF3" s="161">
        <v>31</v>
      </c>
      <c r="AG3" s="119" t="s">
        <v>38</v>
      </c>
      <c r="AH3" s="60" t="s">
        <v>36</v>
      </c>
    </row>
    <row r="4" spans="1:34" s="5" customFormat="1" ht="20.100000000000001" customHeight="1" x14ac:dyDescent="0.2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72"/>
      <c r="AF4" s="162"/>
      <c r="AG4" s="119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[1]Julho!$G$5</f>
        <v>28</v>
      </c>
      <c r="C5" s="129">
        <f>[1]Julho!$G$6</f>
        <v>35</v>
      </c>
      <c r="D5" s="129">
        <f>[1]Julho!$G$7</f>
        <v>34</v>
      </c>
      <c r="E5" s="129">
        <f>[1]Julho!$G$8</f>
        <v>30</v>
      </c>
      <c r="F5" s="129">
        <f>[1]Julho!$G$9</f>
        <v>19</v>
      </c>
      <c r="G5" s="129">
        <f>[1]Julho!$G$10</f>
        <v>28</v>
      </c>
      <c r="H5" s="129">
        <f>[1]Julho!$G$11</f>
        <v>22</v>
      </c>
      <c r="I5" s="129">
        <f>[1]Julho!$G$12</f>
        <v>46</v>
      </c>
      <c r="J5" s="129">
        <f>[1]Julho!$G$13</f>
        <v>63</v>
      </c>
      <c r="K5" s="129">
        <f>[1]Julho!$G$14</f>
        <v>36</v>
      </c>
      <c r="L5" s="129">
        <f>[1]Julho!$G$15</f>
        <v>24</v>
      </c>
      <c r="M5" s="129">
        <f>[1]Julho!$G$16</f>
        <v>26</v>
      </c>
      <c r="N5" s="129">
        <f>[1]Julho!$G$17</f>
        <v>31</v>
      </c>
      <c r="O5" s="129">
        <f>[1]Julho!$G$18</f>
        <v>41</v>
      </c>
      <c r="P5" s="129">
        <f>[1]Julho!$G$19</f>
        <v>33</v>
      </c>
      <c r="Q5" s="129">
        <f>[1]Julho!$G$20</f>
        <v>23</v>
      </c>
      <c r="R5" s="129">
        <f>[1]Julho!$G$21</f>
        <v>20</v>
      </c>
      <c r="S5" s="129">
        <f>[1]Julho!$G$22</f>
        <v>22</v>
      </c>
      <c r="T5" s="129">
        <f>[1]Julho!$G$23</f>
        <v>18</v>
      </c>
      <c r="U5" s="129">
        <f>[1]Julho!$G$24</f>
        <v>23</v>
      </c>
      <c r="V5" s="129">
        <f>[1]Julho!$G$25</f>
        <v>21</v>
      </c>
      <c r="W5" s="129">
        <f>[1]Julho!$G$26</f>
        <v>19</v>
      </c>
      <c r="X5" s="129">
        <f>[1]Julho!$G$27</f>
        <v>18</v>
      </c>
      <c r="Y5" s="129">
        <f>[1]Julho!$G$28</f>
        <v>20</v>
      </c>
      <c r="Z5" s="129">
        <f>[1]Julho!$G$29</f>
        <v>41</v>
      </c>
      <c r="AA5" s="129">
        <f>[1]Julho!$G$30</f>
        <v>23</v>
      </c>
      <c r="AB5" s="129">
        <f>[1]Julho!$G$31</f>
        <v>21</v>
      </c>
      <c r="AC5" s="129">
        <f>[1]Julho!$G$32</f>
        <v>22</v>
      </c>
      <c r="AD5" s="129">
        <f>[1]Julho!$G$33</f>
        <v>39</v>
      </c>
      <c r="AE5" s="129">
        <f>[1]Julho!$G$34</f>
        <v>43</v>
      </c>
      <c r="AF5" s="129">
        <f>[1]Julho!$G$35</f>
        <v>32</v>
      </c>
      <c r="AG5" s="15">
        <f>MIN(B5:AF5)</f>
        <v>18</v>
      </c>
      <c r="AH5" s="94">
        <f>AVERAGE(B5:AF5)</f>
        <v>29.06451612903226</v>
      </c>
    </row>
    <row r="6" spans="1:34" x14ac:dyDescent="0.2">
      <c r="A6" s="58" t="s">
        <v>0</v>
      </c>
      <c r="B6" s="11">
        <f>[2]Julho!$G$5</f>
        <v>38</v>
      </c>
      <c r="C6" s="11">
        <f>[2]Julho!$G$6</f>
        <v>39</v>
      </c>
      <c r="D6" s="11">
        <f>[2]Julho!$G$7</f>
        <v>35</v>
      </c>
      <c r="E6" s="11">
        <f>[2]Julho!$G$8</f>
        <v>37</v>
      </c>
      <c r="F6" s="11">
        <f>[2]Julho!$G$9</f>
        <v>41</v>
      </c>
      <c r="G6" s="11">
        <f>[2]Julho!$G$10</f>
        <v>54</v>
      </c>
      <c r="H6" s="11">
        <f>[2]Julho!$G$11</f>
        <v>35</v>
      </c>
      <c r="I6" s="11">
        <f>[2]Julho!$G$12</f>
        <v>75</v>
      </c>
      <c r="J6" s="11">
        <f>[2]Julho!$G$13</f>
        <v>39</v>
      </c>
      <c r="K6" s="11">
        <f>[2]Julho!$G$14</f>
        <v>47</v>
      </c>
      <c r="L6" s="11">
        <f>[2]Julho!$G$15</f>
        <v>40</v>
      </c>
      <c r="M6" s="11">
        <f>[2]Julho!$G$16</f>
        <v>35</v>
      </c>
      <c r="N6" s="11">
        <f>[2]Julho!$G$17</f>
        <v>38</v>
      </c>
      <c r="O6" s="11">
        <f>[2]Julho!$G$18</f>
        <v>36</v>
      </c>
      <c r="P6" s="11">
        <f>[2]Julho!$G$19</f>
        <v>44</v>
      </c>
      <c r="Q6" s="11">
        <f>[2]Julho!$G$20</f>
        <v>45</v>
      </c>
      <c r="R6" s="11">
        <f>[2]Julho!$G$21</f>
        <v>24</v>
      </c>
      <c r="S6" s="11">
        <f>[2]Julho!$G$22</f>
        <v>25</v>
      </c>
      <c r="T6" s="11">
        <f>[2]Julho!$G$23</f>
        <v>26</v>
      </c>
      <c r="U6" s="11">
        <f>[2]Julho!$G$24</f>
        <v>27</v>
      </c>
      <c r="V6" s="11">
        <f>[2]Julho!$G$25</f>
        <v>23</v>
      </c>
      <c r="W6" s="11">
        <f>[2]Julho!$G$26</f>
        <v>22</v>
      </c>
      <c r="X6" s="11">
        <f>[2]Julho!$G$27</f>
        <v>21</v>
      </c>
      <c r="Y6" s="11">
        <f>[2]Julho!$G$28</f>
        <v>24</v>
      </c>
      <c r="Z6" s="11">
        <f>[2]Julho!$G$29</f>
        <v>49</v>
      </c>
      <c r="AA6" s="11">
        <f>[2]Julho!$G$30</f>
        <v>50</v>
      </c>
      <c r="AB6" s="11">
        <f>[2]Julho!$G$31</f>
        <v>31</v>
      </c>
      <c r="AC6" s="11">
        <f>[2]Julho!$G$32</f>
        <v>34</v>
      </c>
      <c r="AD6" s="11">
        <f>[2]Julho!$G$33</f>
        <v>25</v>
      </c>
      <c r="AE6" s="11">
        <f>[2]Julho!$G$34</f>
        <v>48</v>
      </c>
      <c r="AF6" s="11">
        <f>[2]Julho!$G$35</f>
        <v>41</v>
      </c>
      <c r="AG6" s="15">
        <f>MIN(B6:AF6)</f>
        <v>21</v>
      </c>
      <c r="AH6" s="94">
        <f>AVERAGE(B6:AF6)</f>
        <v>37.032258064516128</v>
      </c>
    </row>
    <row r="7" spans="1:34" x14ac:dyDescent="0.2">
      <c r="A7" s="58" t="s">
        <v>104</v>
      </c>
      <c r="B7" s="11">
        <f>[3]Julho!$G$5</f>
        <v>39</v>
      </c>
      <c r="C7" s="11">
        <f>[3]Julho!$G$6</f>
        <v>45</v>
      </c>
      <c r="D7" s="11">
        <f>[3]Julho!$G$7</f>
        <v>34</v>
      </c>
      <c r="E7" s="11">
        <f>[3]Julho!$G$8</f>
        <v>39</v>
      </c>
      <c r="F7" s="11">
        <f>[3]Julho!$G$9</f>
        <v>39</v>
      </c>
      <c r="G7" s="11">
        <f>[3]Julho!$G$10</f>
        <v>46</v>
      </c>
      <c r="H7" s="11">
        <f>[3]Julho!$G$11</f>
        <v>36</v>
      </c>
      <c r="I7" s="11">
        <f>[3]Julho!$G$12</f>
        <v>55</v>
      </c>
      <c r="J7" s="11">
        <f>[3]Julho!$G$13</f>
        <v>43</v>
      </c>
      <c r="K7" s="11">
        <f>[3]Julho!$G$14</f>
        <v>43</v>
      </c>
      <c r="L7" s="11">
        <f>[3]Julho!$G$15</f>
        <v>33</v>
      </c>
      <c r="M7" s="11">
        <f>[3]Julho!$G$16</f>
        <v>36</v>
      </c>
      <c r="N7" s="11">
        <f>[3]Julho!$G$17</f>
        <v>42</v>
      </c>
      <c r="O7" s="11">
        <f>[3]Julho!$G$18</f>
        <v>48</v>
      </c>
      <c r="P7" s="11">
        <f>[3]Julho!$G$19</f>
        <v>47</v>
      </c>
      <c r="Q7" s="11">
        <f>[3]Julho!$G$20</f>
        <v>44</v>
      </c>
      <c r="R7" s="11">
        <f>[3]Julho!$G$21</f>
        <v>25</v>
      </c>
      <c r="S7" s="11">
        <f>[3]Julho!$G$22</f>
        <v>26</v>
      </c>
      <c r="T7" s="11">
        <f>[3]Julho!$G$23</f>
        <v>27</v>
      </c>
      <c r="U7" s="11">
        <f>[3]Julho!$G$24</f>
        <v>29</v>
      </c>
      <c r="V7" s="11">
        <f>[3]Julho!$G$25</f>
        <v>29</v>
      </c>
      <c r="W7" s="11">
        <f>[3]Julho!$G$26</f>
        <v>24</v>
      </c>
      <c r="X7" s="11">
        <f>[3]Julho!$G$27</f>
        <v>23</v>
      </c>
      <c r="Y7" s="11">
        <f>[3]Julho!$G$28</f>
        <v>25</v>
      </c>
      <c r="Z7" s="11">
        <f>[3]Julho!$G$29</f>
        <v>38</v>
      </c>
      <c r="AA7" s="11">
        <f>[3]Julho!$G$30</f>
        <v>38</v>
      </c>
      <c r="AB7" s="11">
        <f>[3]Julho!$G$31</f>
        <v>31</v>
      </c>
      <c r="AC7" s="11">
        <f>[3]Julho!$G$32</f>
        <v>33</v>
      </c>
      <c r="AD7" s="11">
        <f>[3]Julho!$G$33</f>
        <v>62</v>
      </c>
      <c r="AE7" s="11">
        <f>[3]Julho!$G$34</f>
        <v>51</v>
      </c>
      <c r="AF7" s="11">
        <f>[3]Julho!$G$35</f>
        <v>42</v>
      </c>
      <c r="AG7" s="14">
        <f>MIN(B7:AF7)</f>
        <v>23</v>
      </c>
      <c r="AH7" s="116">
        <f>AVERAGE(B7:AF7)</f>
        <v>37.806451612903224</v>
      </c>
    </row>
    <row r="8" spans="1:34" x14ac:dyDescent="0.2">
      <c r="A8" s="58" t="s">
        <v>1</v>
      </c>
      <c r="B8" s="11" t="str">
        <f>[4]Julho!$G$5</f>
        <v>*</v>
      </c>
      <c r="C8" s="11" t="str">
        <f>[4]Julho!$G$6</f>
        <v>*</v>
      </c>
      <c r="D8" s="11">
        <f>[4]Julho!$G$7</f>
        <v>32</v>
      </c>
      <c r="E8" s="11">
        <f>[4]Julho!$G$8</f>
        <v>38</v>
      </c>
      <c r="F8" s="11">
        <f>[4]Julho!$G$9</f>
        <v>36</v>
      </c>
      <c r="G8" s="11">
        <f>[4]Julho!$G$10</f>
        <v>38</v>
      </c>
      <c r="H8" s="11" t="str">
        <f>[4]Julho!$G$11</f>
        <v>*</v>
      </c>
      <c r="I8" s="11" t="str">
        <f>[4]Julho!$G$12</f>
        <v>*</v>
      </c>
      <c r="J8" s="11" t="str">
        <f>[4]Julho!$G$13</f>
        <v>*</v>
      </c>
      <c r="K8" s="11" t="str">
        <f>[4]Julho!$G$14</f>
        <v>*</v>
      </c>
      <c r="L8" s="11" t="str">
        <f>[4]Julho!$G$15</f>
        <v>*</v>
      </c>
      <c r="M8" s="11" t="str">
        <f>[4]Julho!$G$16</f>
        <v>*</v>
      </c>
      <c r="N8" s="11" t="str">
        <f>[4]Julho!$G$17</f>
        <v>*</v>
      </c>
      <c r="O8" s="11" t="str">
        <f>[4]Julho!$G$18</f>
        <v>*</v>
      </c>
      <c r="P8" s="11">
        <f>[4]Julho!$G$19</f>
        <v>40</v>
      </c>
      <c r="Q8" s="11">
        <f>[4]Julho!$G$20</f>
        <v>28</v>
      </c>
      <c r="R8" s="11">
        <f>[4]Julho!$G$21</f>
        <v>23</v>
      </c>
      <c r="S8" s="11">
        <f>[4]Julho!$G$22</f>
        <v>22</v>
      </c>
      <c r="T8" s="11">
        <f>[4]Julho!$G$23</f>
        <v>24</v>
      </c>
      <c r="U8" s="11" t="str">
        <f>[4]Julho!$G$24</f>
        <v>*</v>
      </c>
      <c r="V8" s="11" t="str">
        <f>[4]Julho!$G$25</f>
        <v>*</v>
      </c>
      <c r="W8" s="11" t="str">
        <f>[4]Julho!$G$26</f>
        <v>*</v>
      </c>
      <c r="X8" s="11" t="str">
        <f>[4]Julho!$G$27</f>
        <v>*</v>
      </c>
      <c r="Y8" s="11" t="str">
        <f>[4]Julho!$G$28</f>
        <v>*</v>
      </c>
      <c r="Z8" s="11" t="str">
        <f>[4]Julho!$G$29</f>
        <v>*</v>
      </c>
      <c r="AA8" s="11" t="str">
        <f>[4]Julho!$G$30</f>
        <v>*</v>
      </c>
      <c r="AB8" s="11" t="str">
        <f>[4]Julho!$G$31</f>
        <v>*</v>
      </c>
      <c r="AC8" s="11" t="str">
        <f>[4]Julho!$G$32</f>
        <v>*</v>
      </c>
      <c r="AD8" s="11" t="str">
        <f>[4]Julho!$G$33</f>
        <v>*</v>
      </c>
      <c r="AE8" s="11" t="str">
        <f>[4]Julho!$G$34</f>
        <v>*</v>
      </c>
      <c r="AF8" s="11" t="str">
        <f>[4]Julho!$G$35</f>
        <v>*</v>
      </c>
      <c r="AG8" s="15">
        <f>MIN(B8:AF8)</f>
        <v>22</v>
      </c>
      <c r="AH8" s="94">
        <f>AVERAGE(B8:AF8)</f>
        <v>31.222222222222221</v>
      </c>
    </row>
    <row r="9" spans="1:34" x14ac:dyDescent="0.2">
      <c r="A9" s="58" t="s">
        <v>167</v>
      </c>
      <c r="B9" s="11">
        <f>[5]Julho!$G$5</f>
        <v>48</v>
      </c>
      <c r="C9" s="11">
        <f>[5]Julho!$G$6</f>
        <v>54</v>
      </c>
      <c r="D9" s="11">
        <f>[5]Julho!$G$7</f>
        <v>33</v>
      </c>
      <c r="E9" s="11">
        <f>[5]Julho!$G$8</f>
        <v>45</v>
      </c>
      <c r="F9" s="11">
        <f>[5]Julho!$G$9</f>
        <v>39</v>
      </c>
      <c r="G9" s="11">
        <f>[5]Julho!$G$10</f>
        <v>55</v>
      </c>
      <c r="H9" s="11">
        <f>[5]Julho!$G$11</f>
        <v>43</v>
      </c>
      <c r="I9" s="11">
        <f>[5]Julho!$G$12</f>
        <v>92</v>
      </c>
      <c r="J9" s="11">
        <f>[5]Julho!$G$13</f>
        <v>46</v>
      </c>
      <c r="K9" s="11">
        <f>[5]Julho!$G$14</f>
        <v>52</v>
      </c>
      <c r="L9" s="11">
        <f>[5]Julho!$G$15</f>
        <v>41</v>
      </c>
      <c r="M9" s="11">
        <f>[5]Julho!$G$16</f>
        <v>47</v>
      </c>
      <c r="N9" s="11">
        <f>[5]Julho!$G$17</f>
        <v>50</v>
      </c>
      <c r="O9" s="11">
        <f>[5]Julho!$G$18</f>
        <v>46</v>
      </c>
      <c r="P9" s="11">
        <f>[5]Julho!$G$19</f>
        <v>51</v>
      </c>
      <c r="Q9" s="11">
        <f>[5]Julho!$G$20</f>
        <v>47</v>
      </c>
      <c r="R9" s="11">
        <f>[5]Julho!$G$21</f>
        <v>29</v>
      </c>
      <c r="S9" s="11">
        <f>[5]Julho!$G$22</f>
        <v>33</v>
      </c>
      <c r="T9" s="11">
        <f>[5]Julho!$G$23</f>
        <v>34</v>
      </c>
      <c r="U9" s="11">
        <f>[5]Julho!$G$24</f>
        <v>31</v>
      </c>
      <c r="V9" s="11">
        <f>[5]Julho!$G$25</f>
        <v>32</v>
      </c>
      <c r="W9" s="11">
        <f>[5]Julho!$G$26</f>
        <v>29</v>
      </c>
      <c r="X9" s="11">
        <f>[5]Julho!$G$27</f>
        <v>27</v>
      </c>
      <c r="Y9" s="11">
        <f>[5]Julho!$G$28</f>
        <v>31</v>
      </c>
      <c r="Z9" s="11">
        <f>[5]Julho!$G$29</f>
        <v>55</v>
      </c>
      <c r="AA9" s="11">
        <f>[5]Julho!$G$30</f>
        <v>54</v>
      </c>
      <c r="AB9" s="11">
        <f>[5]Julho!$G$31</f>
        <v>37</v>
      </c>
      <c r="AC9" s="11">
        <f>[5]Julho!$G$32</f>
        <v>43</v>
      </c>
      <c r="AD9" s="11">
        <f>[5]Julho!$G$33</f>
        <v>40</v>
      </c>
      <c r="AE9" s="11">
        <f>[5]Julho!$G$34</f>
        <v>47</v>
      </c>
      <c r="AF9" s="11">
        <f>[5]Julho!$G$35</f>
        <v>45</v>
      </c>
      <c r="AG9" s="15">
        <f>MIN(B9:AF9)</f>
        <v>27</v>
      </c>
      <c r="AH9" s="94">
        <f>AVERAGE(B9:AF9)</f>
        <v>43.741935483870968</v>
      </c>
    </row>
    <row r="10" spans="1:34" x14ac:dyDescent="0.2">
      <c r="A10" s="58" t="s">
        <v>111</v>
      </c>
      <c r="B10" s="11" t="str">
        <f>[6]Julho!$G$5</f>
        <v>*</v>
      </c>
      <c r="C10" s="11" t="str">
        <f>[6]Julho!$G$6</f>
        <v>*</v>
      </c>
      <c r="D10" s="11" t="str">
        <f>[6]Julho!$G$7</f>
        <v>*</v>
      </c>
      <c r="E10" s="11" t="str">
        <f>[6]Julho!$G$8</f>
        <v>*</v>
      </c>
      <c r="F10" s="11" t="str">
        <f>[6]Julho!$G$9</f>
        <v>*</v>
      </c>
      <c r="G10" s="11" t="str">
        <f>[6]Julho!$G$10</f>
        <v>*</v>
      </c>
      <c r="H10" s="11" t="str">
        <f>[6]Julho!$G$11</f>
        <v>*</v>
      </c>
      <c r="I10" s="11" t="str">
        <f>[6]Julho!$G$12</f>
        <v>*</v>
      </c>
      <c r="J10" s="11" t="str">
        <f>[6]Julho!$G$13</f>
        <v>*</v>
      </c>
      <c r="K10" s="11" t="str">
        <f>[6]Julho!$G$14</f>
        <v>*</v>
      </c>
      <c r="L10" s="11" t="str">
        <f>[6]Julho!$G$15</f>
        <v>*</v>
      </c>
      <c r="M10" s="11" t="str">
        <f>[6]Julho!$G$16</f>
        <v>*</v>
      </c>
      <c r="N10" s="11" t="str">
        <f>[6]Julho!$G$17</f>
        <v>*</v>
      </c>
      <c r="O10" s="11" t="str">
        <f>[6]Julho!$G$18</f>
        <v>*</v>
      </c>
      <c r="P10" s="11" t="str">
        <f>[6]Julho!$G$19</f>
        <v>*</v>
      </c>
      <c r="Q10" s="11" t="str">
        <f>[6]Julho!$G$20</f>
        <v>*</v>
      </c>
      <c r="R10" s="11" t="str">
        <f>[6]Julho!$G$21</f>
        <v>*</v>
      </c>
      <c r="S10" s="11" t="str">
        <f>[6]Julho!$G$22</f>
        <v>*</v>
      </c>
      <c r="T10" s="11" t="str">
        <f>[6]Julho!$G$23</f>
        <v>*</v>
      </c>
      <c r="U10" s="11" t="str">
        <f>[6]Julho!$G$24</f>
        <v>*</v>
      </c>
      <c r="V10" s="11" t="str">
        <f>[6]Julho!$G$25</f>
        <v>*</v>
      </c>
      <c r="W10" s="11" t="str">
        <f>[6]Julho!$G$26</f>
        <v>*</v>
      </c>
      <c r="X10" s="11" t="str">
        <f>[6]Julho!$G$27</f>
        <v>*</v>
      </c>
      <c r="Y10" s="11" t="str">
        <f>[6]Julho!$G$28</f>
        <v>*</v>
      </c>
      <c r="Z10" s="11" t="str">
        <f>[6]Julho!$G$29</f>
        <v>*</v>
      </c>
      <c r="AA10" s="11" t="str">
        <f>[6]Julho!$G$30</f>
        <v>*</v>
      </c>
      <c r="AB10" s="11" t="str">
        <f>[6]Julho!$G$31</f>
        <v>*</v>
      </c>
      <c r="AC10" s="11" t="str">
        <f>[6]Julho!$G$32</f>
        <v>*</v>
      </c>
      <c r="AD10" s="11" t="str">
        <f>[6]Julho!$G$33</f>
        <v>*</v>
      </c>
      <c r="AE10" s="11" t="str">
        <f>[6]Julho!$G$34</f>
        <v>*</v>
      </c>
      <c r="AF10" s="11" t="str">
        <f>[6]Julho!$G$35</f>
        <v>*</v>
      </c>
      <c r="AG10" s="15" t="s">
        <v>226</v>
      </c>
      <c r="AH10" s="94" t="s">
        <v>226</v>
      </c>
    </row>
    <row r="11" spans="1:34" x14ac:dyDescent="0.2">
      <c r="A11" s="58" t="s">
        <v>64</v>
      </c>
      <c r="B11" s="11">
        <f>[7]Julho!$G$5</f>
        <v>33</v>
      </c>
      <c r="C11" s="11">
        <f>[7]Julho!$G$6</f>
        <v>38</v>
      </c>
      <c r="D11" s="11">
        <f>[7]Julho!$G$7</f>
        <v>32</v>
      </c>
      <c r="E11" s="11" t="str">
        <f>[7]Julho!$G$8</f>
        <v>*</v>
      </c>
      <c r="F11" s="11" t="str">
        <f>[7]Julho!$G$9</f>
        <v>*</v>
      </c>
      <c r="G11" s="11" t="str">
        <f>[7]Julho!$G$10</f>
        <v>*</v>
      </c>
      <c r="H11" s="11" t="str">
        <f>[7]Julho!$G$11</f>
        <v>*</v>
      </c>
      <c r="I11" s="11" t="str">
        <f>[7]Julho!$G$12</f>
        <v>*</v>
      </c>
      <c r="J11" s="11" t="str">
        <f>[7]Julho!$G$13</f>
        <v>*</v>
      </c>
      <c r="K11" s="11" t="str">
        <f>[7]Julho!$G$14</f>
        <v>*</v>
      </c>
      <c r="L11" s="11" t="str">
        <f>[7]Julho!$G$15</f>
        <v>*</v>
      </c>
      <c r="M11" s="11" t="str">
        <f>[7]Julho!$G$16</f>
        <v>*</v>
      </c>
      <c r="N11" s="11" t="str">
        <f>[7]Julho!$G$17</f>
        <v>*</v>
      </c>
      <c r="O11" s="11" t="str">
        <f>[7]Julho!$G$18</f>
        <v>*</v>
      </c>
      <c r="P11" s="11" t="str">
        <f>[7]Julho!$G$19</f>
        <v>*</v>
      </c>
      <c r="Q11" s="11" t="str">
        <f>[7]Julho!$G$20</f>
        <v>*</v>
      </c>
      <c r="R11" s="11" t="str">
        <f>[7]Julho!$G$21</f>
        <v>*</v>
      </c>
      <c r="S11" s="11" t="str">
        <f>[7]Julho!$G$22</f>
        <v>*</v>
      </c>
      <c r="T11" s="11" t="str">
        <f>[7]Julho!$G$23</f>
        <v>*</v>
      </c>
      <c r="U11" s="11" t="str">
        <f>[7]Julho!$G$24</f>
        <v>*</v>
      </c>
      <c r="V11" s="11" t="str">
        <f>[7]Julho!$G$25</f>
        <v>*</v>
      </c>
      <c r="W11" s="11" t="str">
        <f>[7]Julho!$G$26</f>
        <v>*</v>
      </c>
      <c r="X11" s="11" t="str">
        <f>[7]Julho!$G$27</f>
        <v>*</v>
      </c>
      <c r="Y11" s="11" t="str">
        <f>[7]Julho!$G$28</f>
        <v>*</v>
      </c>
      <c r="Z11" s="11" t="str">
        <f>[7]Julho!$G$29</f>
        <v>*</v>
      </c>
      <c r="AA11" s="11" t="str">
        <f>[7]Julho!$G$30</f>
        <v>*</v>
      </c>
      <c r="AB11" s="11" t="str">
        <f>[7]Julho!$G$31</f>
        <v>*</v>
      </c>
      <c r="AC11" s="11" t="str">
        <f>[7]Julho!$G$32</f>
        <v>*</v>
      </c>
      <c r="AD11" s="11" t="str">
        <f>[7]Julho!$G$33</f>
        <v>*</v>
      </c>
      <c r="AE11" s="11" t="str">
        <f>[7]Julho!$G$34</f>
        <v>*</v>
      </c>
      <c r="AF11" s="11" t="str">
        <f>[7]Julho!$G$35</f>
        <v>*</v>
      </c>
      <c r="AG11" s="15">
        <f>MIN(B11:AF11)</f>
        <v>32</v>
      </c>
      <c r="AH11" s="94">
        <f>AVERAGE(B11:AF11)</f>
        <v>34.333333333333336</v>
      </c>
    </row>
    <row r="12" spans="1:34" x14ac:dyDescent="0.2">
      <c r="A12" s="58" t="s">
        <v>41</v>
      </c>
      <c r="B12" s="11" t="str">
        <f>[8]Julho!$G$5</f>
        <v>*</v>
      </c>
      <c r="C12" s="11" t="str">
        <f>[8]Julho!$G$6</f>
        <v>*</v>
      </c>
      <c r="D12" s="11" t="str">
        <f>[8]Julho!$G$7</f>
        <v>*</v>
      </c>
      <c r="E12" s="11" t="str">
        <f>[8]Julho!$G$8</f>
        <v>*</v>
      </c>
      <c r="F12" s="11" t="str">
        <f>[8]Julho!$G$9</f>
        <v>*</v>
      </c>
      <c r="G12" s="11" t="str">
        <f>[8]Julho!$G$10</f>
        <v>*</v>
      </c>
      <c r="H12" s="11" t="str">
        <f>[8]Julho!$G$11</f>
        <v>*</v>
      </c>
      <c r="I12" s="11" t="str">
        <f>[8]Julho!$G$12</f>
        <v>*</v>
      </c>
      <c r="J12" s="11" t="str">
        <f>[8]Julho!$G$13</f>
        <v>*</v>
      </c>
      <c r="K12" s="11" t="str">
        <f>[8]Julho!$G$14</f>
        <v>*</v>
      </c>
      <c r="L12" s="11" t="str">
        <f>[8]Julho!$G$15</f>
        <v>*</v>
      </c>
      <c r="M12" s="11" t="str">
        <f>[8]Julho!$G$16</f>
        <v>*</v>
      </c>
      <c r="N12" s="11" t="str">
        <f>[8]Julho!$G$17</f>
        <v>*</v>
      </c>
      <c r="O12" s="11" t="str">
        <f>[8]Julho!$G$18</f>
        <v>*</v>
      </c>
      <c r="P12" s="11" t="str">
        <f>[8]Julho!$G$19</f>
        <v>*</v>
      </c>
      <c r="Q12" s="11" t="str">
        <f>[8]Julho!$G$20</f>
        <v>*</v>
      </c>
      <c r="R12" s="11" t="str">
        <f>[8]Julho!$G$21</f>
        <v>*</v>
      </c>
      <c r="S12" s="11" t="str">
        <f>[8]Julho!$G$22</f>
        <v>*</v>
      </c>
      <c r="T12" s="11" t="str">
        <f>[8]Julho!$G$23</f>
        <v>*</v>
      </c>
      <c r="U12" s="11" t="str">
        <f>[8]Julho!$G$24</f>
        <v>*</v>
      </c>
      <c r="V12" s="11" t="str">
        <f>[8]Julho!$G$25</f>
        <v>*</v>
      </c>
      <c r="W12" s="11" t="str">
        <f>[8]Julho!$G$26</f>
        <v>*</v>
      </c>
      <c r="X12" s="11" t="str">
        <f>[8]Julho!$G$27</f>
        <v>*</v>
      </c>
      <c r="Y12" s="11" t="str">
        <f>[8]Julho!$G$28</f>
        <v>*</v>
      </c>
      <c r="Z12" s="11" t="str">
        <f>[8]Julho!$G$29</f>
        <v>*</v>
      </c>
      <c r="AA12" s="11" t="str">
        <f>[8]Julho!$G$30</f>
        <v>*</v>
      </c>
      <c r="AB12" s="11" t="str">
        <f>[8]Julho!$G$31</f>
        <v>*</v>
      </c>
      <c r="AC12" s="11" t="str">
        <f>[8]Julho!$G$32</f>
        <v>*</v>
      </c>
      <c r="AD12" s="11" t="str">
        <f>[8]Julho!$G$33</f>
        <v>*</v>
      </c>
      <c r="AE12" s="11" t="str">
        <f>[8]Julho!$G$34</f>
        <v>*</v>
      </c>
      <c r="AF12" s="11" t="str">
        <f>[8]Julho!$G$35</f>
        <v>*</v>
      </c>
      <c r="AG12" s="15" t="s">
        <v>226</v>
      </c>
      <c r="AH12" s="94" t="s">
        <v>226</v>
      </c>
    </row>
    <row r="13" spans="1:34" x14ac:dyDescent="0.2">
      <c r="A13" s="58" t="s">
        <v>114</v>
      </c>
      <c r="B13" s="11" t="str">
        <f>[9]Julho!$G$5</f>
        <v>*</v>
      </c>
      <c r="C13" s="11" t="str">
        <f>[9]Julho!$G$6</f>
        <v>*</v>
      </c>
      <c r="D13" s="11" t="str">
        <f>[9]Julho!$G$7</f>
        <v>*</v>
      </c>
      <c r="E13" s="11" t="str">
        <f>[9]Julho!$G$8</f>
        <v>*</v>
      </c>
      <c r="F13" s="11" t="str">
        <f>[9]Julho!$G$9</f>
        <v>*</v>
      </c>
      <c r="G13" s="11" t="str">
        <f>[9]Julho!$G$10</f>
        <v>*</v>
      </c>
      <c r="H13" s="11" t="str">
        <f>[9]Julho!$G$11</f>
        <v>*</v>
      </c>
      <c r="I13" s="11" t="str">
        <f>[9]Julho!$G$12</f>
        <v>*</v>
      </c>
      <c r="J13" s="11" t="str">
        <f>[9]Julho!$G$13</f>
        <v>*</v>
      </c>
      <c r="K13" s="11" t="str">
        <f>[9]Julho!$G$14</f>
        <v>*</v>
      </c>
      <c r="L13" s="11" t="str">
        <f>[9]Julho!$G$15</f>
        <v>*</v>
      </c>
      <c r="M13" s="11" t="str">
        <f>[9]Julho!$G$16</f>
        <v>*</v>
      </c>
      <c r="N13" s="11" t="str">
        <f>[9]Julho!$G$17</f>
        <v>*</v>
      </c>
      <c r="O13" s="11" t="str">
        <f>[9]Julho!$G$18</f>
        <v>*</v>
      </c>
      <c r="P13" s="11" t="str">
        <f>[9]Julho!$G$19</f>
        <v>*</v>
      </c>
      <c r="Q13" s="11" t="str">
        <f>[9]Julho!$G$20</f>
        <v>*</v>
      </c>
      <c r="R13" s="11" t="str">
        <f>[9]Julho!$G$21</f>
        <v>*</v>
      </c>
      <c r="S13" s="11" t="str">
        <f>[9]Julho!$G$22</f>
        <v>*</v>
      </c>
      <c r="T13" s="11" t="str">
        <f>[9]Julho!$G$23</f>
        <v>*</v>
      </c>
      <c r="U13" s="11" t="str">
        <f>[9]Julho!$G$24</f>
        <v>*</v>
      </c>
      <c r="V13" s="11" t="str">
        <f>[9]Julho!$G$25</f>
        <v>*</v>
      </c>
      <c r="W13" s="11" t="str">
        <f>[9]Julho!$G$26</f>
        <v>*</v>
      </c>
      <c r="X13" s="11" t="str">
        <f>[9]Julho!$G$27</f>
        <v>*</v>
      </c>
      <c r="Y13" s="11" t="str">
        <f>[9]Julho!$G$28</f>
        <v>*</v>
      </c>
      <c r="Z13" s="11" t="str">
        <f>[9]Julho!$G$29</f>
        <v>*</v>
      </c>
      <c r="AA13" s="11" t="str">
        <f>[9]Julho!$G$30</f>
        <v>*</v>
      </c>
      <c r="AB13" s="11" t="str">
        <f>[9]Julho!$G$31</f>
        <v>*</v>
      </c>
      <c r="AC13" s="11" t="str">
        <f>[9]Julho!$G$32</f>
        <v>*</v>
      </c>
      <c r="AD13" s="11" t="str">
        <f>[9]Julho!$G$33</f>
        <v>*</v>
      </c>
      <c r="AE13" s="11" t="str">
        <f>[9]Julho!$G$34</f>
        <v>*</v>
      </c>
      <c r="AF13" s="11" t="str">
        <f>[9]Julho!$G$35</f>
        <v>*</v>
      </c>
      <c r="AG13" s="15" t="s">
        <v>226</v>
      </c>
      <c r="AH13" s="94" t="s">
        <v>226</v>
      </c>
    </row>
    <row r="14" spans="1:34" x14ac:dyDescent="0.2">
      <c r="A14" s="58" t="s">
        <v>118</v>
      </c>
      <c r="B14" s="11" t="str">
        <f>[10]Julho!$G$5</f>
        <v>*</v>
      </c>
      <c r="C14" s="11" t="str">
        <f>[10]Julho!$G$6</f>
        <v>*</v>
      </c>
      <c r="D14" s="11" t="str">
        <f>[10]Julho!$G$7</f>
        <v>*</v>
      </c>
      <c r="E14" s="11" t="str">
        <f>[10]Julho!$G$8</f>
        <v>*</v>
      </c>
      <c r="F14" s="11" t="str">
        <f>[10]Julho!$G$9</f>
        <v>*</v>
      </c>
      <c r="G14" s="11" t="str">
        <f>[10]Julho!$G$10</f>
        <v>*</v>
      </c>
      <c r="H14" s="11" t="str">
        <f>[10]Julho!$G$11</f>
        <v>*</v>
      </c>
      <c r="I14" s="11" t="str">
        <f>[10]Julho!$G$12</f>
        <v>*</v>
      </c>
      <c r="J14" s="11" t="str">
        <f>[10]Julho!$G$13</f>
        <v>*</v>
      </c>
      <c r="K14" s="11" t="str">
        <f>[10]Julho!$G$14</f>
        <v>*</v>
      </c>
      <c r="L14" s="11" t="str">
        <f>[10]Julho!$G$15</f>
        <v>*</v>
      </c>
      <c r="M14" s="11" t="str">
        <f>[10]Julho!$G$16</f>
        <v>*</v>
      </c>
      <c r="N14" s="11" t="str">
        <f>[10]Julho!$G$17</f>
        <v>*</v>
      </c>
      <c r="O14" s="11" t="str">
        <f>[10]Julho!$G$18</f>
        <v>*</v>
      </c>
      <c r="P14" s="11" t="str">
        <f>[10]Julho!$G$19</f>
        <v>*</v>
      </c>
      <c r="Q14" s="11" t="str">
        <f>[10]Julho!$G$20</f>
        <v>*</v>
      </c>
      <c r="R14" s="11" t="str">
        <f>[10]Julho!$G$21</f>
        <v>*</v>
      </c>
      <c r="S14" s="11" t="str">
        <f>[10]Julho!$G$22</f>
        <v>*</v>
      </c>
      <c r="T14" s="11" t="str">
        <f>[10]Julho!$G$23</f>
        <v>*</v>
      </c>
      <c r="U14" s="11" t="str">
        <f>[10]Julho!$G$24</f>
        <v>*</v>
      </c>
      <c r="V14" s="11" t="str">
        <f>[10]Julho!$G$25</f>
        <v>*</v>
      </c>
      <c r="W14" s="11" t="str">
        <f>[10]Julho!$G$26</f>
        <v>*</v>
      </c>
      <c r="X14" s="11" t="str">
        <f>[10]Julho!$G$27</f>
        <v>*</v>
      </c>
      <c r="Y14" s="11" t="str">
        <f>[10]Julho!$G$28</f>
        <v>*</v>
      </c>
      <c r="Z14" s="11" t="str">
        <f>[10]Julho!$G$29</f>
        <v>*</v>
      </c>
      <c r="AA14" s="11" t="str">
        <f>[10]Julho!$G$30</f>
        <v>*</v>
      </c>
      <c r="AB14" s="11" t="str">
        <f>[10]Julho!$G$31</f>
        <v>*</v>
      </c>
      <c r="AC14" s="11" t="str">
        <f>[10]Julho!$G$32</f>
        <v>*</v>
      </c>
      <c r="AD14" s="11" t="str">
        <f>[10]Julho!$G$33</f>
        <v>*</v>
      </c>
      <c r="AE14" s="11" t="str">
        <f>[10]Julho!$G$34</f>
        <v>*</v>
      </c>
      <c r="AF14" s="11" t="str">
        <f>[10]Julho!$G$35</f>
        <v>*</v>
      </c>
      <c r="AG14" s="15" t="s">
        <v>226</v>
      </c>
      <c r="AH14" s="94" t="s">
        <v>226</v>
      </c>
    </row>
    <row r="15" spans="1:34" x14ac:dyDescent="0.2">
      <c r="A15" s="58" t="s">
        <v>121</v>
      </c>
      <c r="B15" s="11">
        <f>[11]Julho!$G$5</f>
        <v>43</v>
      </c>
      <c r="C15" s="11">
        <f>[11]Julho!$G$6</f>
        <v>52</v>
      </c>
      <c r="D15" s="11">
        <f>[11]Julho!$G$7</f>
        <v>32</v>
      </c>
      <c r="E15" s="11">
        <f>[11]Julho!$G$8</f>
        <v>45</v>
      </c>
      <c r="F15" s="11">
        <f>[11]Julho!$G$9</f>
        <v>40</v>
      </c>
      <c r="G15" s="11">
        <f>[11]Julho!$G$10</f>
        <v>55</v>
      </c>
      <c r="H15" s="11">
        <f>[11]Julho!$G$11</f>
        <v>38</v>
      </c>
      <c r="I15" s="11">
        <f>[11]Julho!$G$12</f>
        <v>60</v>
      </c>
      <c r="J15" s="11">
        <f>[11]Julho!$G$13</f>
        <v>52</v>
      </c>
      <c r="K15" s="11">
        <f>[11]Julho!$G$14</f>
        <v>51</v>
      </c>
      <c r="L15" s="11">
        <f>[11]Julho!$G$15</f>
        <v>44</v>
      </c>
      <c r="M15" s="11">
        <f>[11]Julho!$G$16</f>
        <v>40</v>
      </c>
      <c r="N15" s="11">
        <f>[11]Julho!$G$17</f>
        <v>47</v>
      </c>
      <c r="O15" s="11">
        <f>[11]Julho!$G$18</f>
        <v>47</v>
      </c>
      <c r="P15" s="11">
        <f>[11]Julho!$G$19</f>
        <v>63</v>
      </c>
      <c r="Q15" s="11">
        <f>[11]Julho!$G$20</f>
        <v>51</v>
      </c>
      <c r="R15" s="11">
        <f>[11]Julho!$G$21</f>
        <v>29</v>
      </c>
      <c r="S15" s="11">
        <f>[11]Julho!$G$22</f>
        <v>28</v>
      </c>
      <c r="T15" s="11">
        <f>[11]Julho!$G$23</f>
        <v>33</v>
      </c>
      <c r="U15" s="11">
        <f>[11]Julho!$G$24</f>
        <v>32</v>
      </c>
      <c r="V15" s="11">
        <f>[11]Julho!$G$25</f>
        <v>30</v>
      </c>
      <c r="W15" s="11">
        <f>[11]Julho!$G$26</f>
        <v>28</v>
      </c>
      <c r="X15" s="11">
        <f>[11]Julho!$G$27</f>
        <v>26</v>
      </c>
      <c r="Y15" s="11">
        <f>[11]Julho!$G$28</f>
        <v>29</v>
      </c>
      <c r="Z15" s="11">
        <f>[11]Julho!$G$29</f>
        <v>46</v>
      </c>
      <c r="AA15" s="11">
        <f>[11]Julho!$G$30</f>
        <v>61</v>
      </c>
      <c r="AB15" s="11" t="str">
        <f>[11]Julho!$G$31</f>
        <v>*</v>
      </c>
      <c r="AC15" s="11" t="str">
        <f>[11]Julho!$G$32</f>
        <v>*</v>
      </c>
      <c r="AD15" s="11" t="str">
        <f>[11]Julho!$G$33</f>
        <v>*</v>
      </c>
      <c r="AE15" s="11" t="str">
        <f>[11]Julho!$G$34</f>
        <v>*</v>
      </c>
      <c r="AF15" s="11" t="str">
        <f>[11]Julho!$G$35</f>
        <v>*</v>
      </c>
      <c r="AG15" s="15">
        <f>MIN(B15:AF15)</f>
        <v>26</v>
      </c>
      <c r="AH15" s="94">
        <f>AVERAGE(B15:AF15)</f>
        <v>42.384615384615387</v>
      </c>
    </row>
    <row r="16" spans="1:34" x14ac:dyDescent="0.2">
      <c r="A16" s="58" t="s">
        <v>168</v>
      </c>
      <c r="B16" s="11" t="str">
        <f>[12]Julho!$G$5</f>
        <v>*</v>
      </c>
      <c r="C16" s="11" t="str">
        <f>[12]Julho!$G$6</f>
        <v>*</v>
      </c>
      <c r="D16" s="11" t="str">
        <f>[12]Julho!$G$7</f>
        <v>*</v>
      </c>
      <c r="E16" s="11" t="str">
        <f>[12]Julho!$G$8</f>
        <v>*</v>
      </c>
      <c r="F16" s="11" t="str">
        <f>[12]Julho!$G$9</f>
        <v>*</v>
      </c>
      <c r="G16" s="11" t="str">
        <f>[12]Julho!$G$10</f>
        <v>*</v>
      </c>
      <c r="H16" s="11" t="str">
        <f>[12]Julho!$G$11</f>
        <v>*</v>
      </c>
      <c r="I16" s="11" t="str">
        <f>[12]Julho!$G$12</f>
        <v>*</v>
      </c>
      <c r="J16" s="11" t="str">
        <f>[12]Julho!$G$13</f>
        <v>*</v>
      </c>
      <c r="K16" s="11" t="str">
        <f>[12]Julho!$G$14</f>
        <v>*</v>
      </c>
      <c r="L16" s="11" t="str">
        <f>[12]Julho!$G$15</f>
        <v>*</v>
      </c>
      <c r="M16" s="11" t="str">
        <f>[12]Julho!$G$16</f>
        <v>*</v>
      </c>
      <c r="N16" s="11" t="str">
        <f>[12]Julho!$G$17</f>
        <v>*</v>
      </c>
      <c r="O16" s="11" t="str">
        <f>[12]Julho!$G$18</f>
        <v>*</v>
      </c>
      <c r="P16" s="11" t="str">
        <f>[12]Julho!$G$19</f>
        <v>*</v>
      </c>
      <c r="Q16" s="11" t="str">
        <f>[12]Julho!$G$20</f>
        <v>*</v>
      </c>
      <c r="R16" s="11" t="str">
        <f>[12]Julho!$G$21</f>
        <v>*</v>
      </c>
      <c r="S16" s="11" t="str">
        <f>[12]Julho!$G$22</f>
        <v>*</v>
      </c>
      <c r="T16" s="11" t="str">
        <f>[12]Julho!$G$23</f>
        <v>*</v>
      </c>
      <c r="U16" s="11" t="str">
        <f>[12]Julho!$G$24</f>
        <v>*</v>
      </c>
      <c r="V16" s="11" t="str">
        <f>[12]Julho!$G$25</f>
        <v>*</v>
      </c>
      <c r="W16" s="11" t="str">
        <f>[12]Julho!$G$26</f>
        <v>*</v>
      </c>
      <c r="X16" s="11" t="str">
        <f>[12]Julho!$G$27</f>
        <v>*</v>
      </c>
      <c r="Y16" s="11" t="str">
        <f>[12]Julho!$G$28</f>
        <v>*</v>
      </c>
      <c r="Z16" s="11" t="str">
        <f>[12]Julho!$G$29</f>
        <v>*</v>
      </c>
      <c r="AA16" s="11" t="str">
        <f>[12]Julho!$G$30</f>
        <v>*</v>
      </c>
      <c r="AB16" s="11" t="str">
        <f>[12]Julho!$G$31</f>
        <v>*</v>
      </c>
      <c r="AC16" s="11" t="str">
        <f>[12]Julho!$G$32</f>
        <v>*</v>
      </c>
      <c r="AD16" s="11" t="str">
        <f>[12]Julho!$G$33</f>
        <v>*</v>
      </c>
      <c r="AE16" s="11" t="str">
        <f>[12]Julho!$G$34</f>
        <v>*</v>
      </c>
      <c r="AF16" s="11" t="str">
        <f>[12]Julho!$G$35</f>
        <v>*</v>
      </c>
      <c r="AG16" s="15" t="s">
        <v>226</v>
      </c>
      <c r="AH16" s="94" t="s">
        <v>226</v>
      </c>
    </row>
    <row r="17" spans="1:39" x14ac:dyDescent="0.2">
      <c r="A17" s="58" t="s">
        <v>2</v>
      </c>
      <c r="B17" s="11">
        <f>[13]Julho!$G$5</f>
        <v>28</v>
      </c>
      <c r="C17" s="11">
        <f>[13]Julho!$G$6</f>
        <v>32</v>
      </c>
      <c r="D17" s="11">
        <f>[13]Julho!$G$7</f>
        <v>31</v>
      </c>
      <c r="E17" s="11">
        <f>[13]Julho!$G$8</f>
        <v>38</v>
      </c>
      <c r="F17" s="11">
        <f>[13]Julho!$G$9</f>
        <v>31</v>
      </c>
      <c r="G17" s="11">
        <f>[13]Julho!$G$10</f>
        <v>39</v>
      </c>
      <c r="H17" s="11">
        <f>[13]Julho!$G$11</f>
        <v>32</v>
      </c>
      <c r="I17" s="11">
        <f>[13]Julho!$G$12</f>
        <v>53</v>
      </c>
      <c r="J17" s="11">
        <f>[13]Julho!$G$13</f>
        <v>54</v>
      </c>
      <c r="K17" s="11">
        <f>[13]Julho!$G$14</f>
        <v>38</v>
      </c>
      <c r="L17" s="11">
        <f>[13]Julho!$G$15</f>
        <v>31</v>
      </c>
      <c r="M17" s="11">
        <f>[13]Julho!$G$16</f>
        <v>35</v>
      </c>
      <c r="N17" s="11">
        <f>[13]Julho!$G$17</f>
        <v>41</v>
      </c>
      <c r="O17" s="11">
        <f>[13]Julho!$G$18</f>
        <v>53</v>
      </c>
      <c r="P17" s="11">
        <f>[13]Julho!$G$19</f>
        <v>37</v>
      </c>
      <c r="Q17" s="11">
        <f>[13]Julho!$G$20</f>
        <v>28</v>
      </c>
      <c r="R17" s="11">
        <f>[13]Julho!$G$21</f>
        <v>22</v>
      </c>
      <c r="S17" s="11">
        <f>[13]Julho!$G$22</f>
        <v>22</v>
      </c>
      <c r="T17" s="11">
        <f>[13]Julho!$G$23</f>
        <v>25</v>
      </c>
      <c r="U17" s="11">
        <f>[13]Julho!$G$24</f>
        <v>25</v>
      </c>
      <c r="V17" s="11">
        <f>[13]Julho!$G$25</f>
        <v>27</v>
      </c>
      <c r="W17" s="11">
        <f>[13]Julho!$G$26</f>
        <v>22</v>
      </c>
      <c r="X17" s="11">
        <f>[13]Julho!$G$27</f>
        <v>21</v>
      </c>
      <c r="Y17" s="11">
        <f>[13]Julho!$G$28</f>
        <v>24</v>
      </c>
      <c r="Z17" s="11">
        <f>[13]Julho!$G$29</f>
        <v>44</v>
      </c>
      <c r="AA17" s="11">
        <f>[13]Julho!$G$30</f>
        <v>25</v>
      </c>
      <c r="AB17" s="11">
        <f>[13]Julho!$G$31</f>
        <v>26</v>
      </c>
      <c r="AC17" s="11">
        <f>[13]Julho!$G$32</f>
        <v>29</v>
      </c>
      <c r="AD17" s="11">
        <f>[13]Julho!$G$33</f>
        <v>46</v>
      </c>
      <c r="AE17" s="11">
        <f>[13]Julho!$G$34</f>
        <v>40</v>
      </c>
      <c r="AF17" s="11">
        <f>[13]Julho!$G$35</f>
        <v>35</v>
      </c>
      <c r="AG17" s="15">
        <f t="shared" ref="AG17:AG25" si="1">MIN(B17:AF17)</f>
        <v>21</v>
      </c>
      <c r="AH17" s="94">
        <f t="shared" ref="AH17:AH25" si="2">AVERAGE(B17:AF17)</f>
        <v>33.354838709677416</v>
      </c>
      <c r="AJ17" s="12" t="s">
        <v>47</v>
      </c>
    </row>
    <row r="18" spans="1:39" x14ac:dyDescent="0.2">
      <c r="A18" s="58" t="s">
        <v>3</v>
      </c>
      <c r="B18" s="11">
        <f>[14]Julho!$G$5</f>
        <v>25</v>
      </c>
      <c r="C18" s="11">
        <f>[14]Julho!$G$6</f>
        <v>36</v>
      </c>
      <c r="D18" s="11">
        <f>[14]Julho!$G$7</f>
        <v>35</v>
      </c>
      <c r="E18" s="11">
        <f>[14]Julho!$G$8</f>
        <v>23</v>
      </c>
      <c r="F18" s="11">
        <f>[14]Julho!$G$9</f>
        <v>22</v>
      </c>
      <c r="G18" s="11">
        <f>[14]Julho!$G$10</f>
        <v>22</v>
      </c>
      <c r="H18" s="11">
        <f>[14]Julho!$G$11</f>
        <v>21</v>
      </c>
      <c r="I18" s="11">
        <f>[14]Julho!$G$12</f>
        <v>25</v>
      </c>
      <c r="J18" s="11">
        <f>[14]Julho!$G$13</f>
        <v>61</v>
      </c>
      <c r="K18" s="11">
        <f>[14]Julho!$G$14</f>
        <v>30</v>
      </c>
      <c r="L18" s="11">
        <f>[14]Julho!$G$15</f>
        <v>21</v>
      </c>
      <c r="M18" s="11">
        <f>[14]Julho!$G$16</f>
        <v>22</v>
      </c>
      <c r="N18" s="11">
        <f>[14]Julho!$G$17</f>
        <v>25</v>
      </c>
      <c r="O18" s="11">
        <f>[14]Julho!$G$18</f>
        <v>24</v>
      </c>
      <c r="P18" s="11">
        <f>[14]Julho!$G$19</f>
        <v>21</v>
      </c>
      <c r="Q18" s="11">
        <f>[14]Julho!$G$20</f>
        <v>19</v>
      </c>
      <c r="R18" s="11">
        <f>[14]Julho!$G$21</f>
        <v>19</v>
      </c>
      <c r="S18" s="11">
        <f>[14]Julho!$G$22</f>
        <v>22</v>
      </c>
      <c r="T18" s="11">
        <f>[14]Julho!$G$23</f>
        <v>24</v>
      </c>
      <c r="U18" s="11">
        <f>[14]Julho!$G$24</f>
        <v>25</v>
      </c>
      <c r="V18" s="11">
        <f>[14]Julho!$G$25</f>
        <v>22</v>
      </c>
      <c r="W18" s="11">
        <f>[14]Julho!$G$26</f>
        <v>21</v>
      </c>
      <c r="X18" s="11">
        <f>[14]Julho!$G$27</f>
        <v>23</v>
      </c>
      <c r="Y18" s="11">
        <f>[14]Julho!$G$28</f>
        <v>20</v>
      </c>
      <c r="Z18" s="11">
        <f>[14]Julho!$G$29</f>
        <v>20</v>
      </c>
      <c r="AA18" s="11">
        <f>[14]Julho!$G$30</f>
        <v>26</v>
      </c>
      <c r="AB18" s="11">
        <f>[14]Julho!$G$31</f>
        <v>22</v>
      </c>
      <c r="AC18" s="11">
        <f>[14]Julho!$G$32</f>
        <v>19</v>
      </c>
      <c r="AD18" s="11">
        <f>[14]Julho!$G$33</f>
        <v>22</v>
      </c>
      <c r="AE18" s="11">
        <f>[14]Julho!$G$34</f>
        <v>30</v>
      </c>
      <c r="AF18" s="11">
        <f>[14]Julho!$G$35</f>
        <v>21</v>
      </c>
      <c r="AG18" s="15">
        <f t="shared" si="1"/>
        <v>19</v>
      </c>
      <c r="AH18" s="94">
        <f>AVERAGE(B18:AF18)</f>
        <v>24.774193548387096</v>
      </c>
      <c r="AI18" s="12" t="s">
        <v>47</v>
      </c>
      <c r="AJ18" s="12" t="s">
        <v>47</v>
      </c>
    </row>
    <row r="19" spans="1:39" x14ac:dyDescent="0.2">
      <c r="A19" s="58" t="s">
        <v>4</v>
      </c>
      <c r="B19" s="11" t="str">
        <f>[15]Julho!$G$5</f>
        <v>*</v>
      </c>
      <c r="C19" s="11" t="str">
        <f>[15]Julho!$G$6</f>
        <v>*</v>
      </c>
      <c r="D19" s="11" t="str">
        <f>[15]Julho!$G$7</f>
        <v>*</v>
      </c>
      <c r="E19" s="11" t="str">
        <f>[15]Julho!$G$8</f>
        <v>*</v>
      </c>
      <c r="F19" s="11" t="str">
        <f>[15]Julho!$G$9</f>
        <v>*</v>
      </c>
      <c r="G19" s="11" t="str">
        <f>[15]Julho!$G$10</f>
        <v>*</v>
      </c>
      <c r="H19" s="11" t="str">
        <f>[15]Julho!$G$11</f>
        <v>*</v>
      </c>
      <c r="I19" s="11" t="str">
        <f>[15]Julho!$G$12</f>
        <v>*</v>
      </c>
      <c r="J19" s="11" t="str">
        <f>[15]Julho!$G$13</f>
        <v>*</v>
      </c>
      <c r="K19" s="11" t="str">
        <f>[15]Julho!$G$14</f>
        <v>*</v>
      </c>
      <c r="L19" s="11" t="str">
        <f>[15]Julho!$G$15</f>
        <v>*</v>
      </c>
      <c r="M19" s="11" t="str">
        <f>[15]Julho!$G$16</f>
        <v>*</v>
      </c>
      <c r="N19" s="11" t="str">
        <f>[15]Julho!$G$17</f>
        <v>*</v>
      </c>
      <c r="O19" s="11" t="str">
        <f>[15]Julho!$G$18</f>
        <v>*</v>
      </c>
      <c r="P19" s="11" t="str">
        <f>[15]Julho!$G$19</f>
        <v>*</v>
      </c>
      <c r="Q19" s="11" t="str">
        <f>[15]Julho!$G$20</f>
        <v>*</v>
      </c>
      <c r="R19" s="11" t="str">
        <f>[15]Julho!$G$21</f>
        <v>*</v>
      </c>
      <c r="S19" s="11" t="str">
        <f>[15]Julho!$G$22</f>
        <v>*</v>
      </c>
      <c r="T19" s="11" t="str">
        <f>[15]Julho!$G$23</f>
        <v>*</v>
      </c>
      <c r="U19" s="11" t="str">
        <f>[15]Julho!$G$24</f>
        <v>*</v>
      </c>
      <c r="V19" s="11" t="str">
        <f>[15]Julho!$G$25</f>
        <v>*</v>
      </c>
      <c r="W19" s="11" t="str">
        <f>[15]Julho!$G$26</f>
        <v>*</v>
      </c>
      <c r="X19" s="11" t="str">
        <f>[15]Julho!$G$27</f>
        <v>*</v>
      </c>
      <c r="Y19" s="11" t="str">
        <f>[15]Julho!$G$28</f>
        <v>*</v>
      </c>
      <c r="Z19" s="11" t="str">
        <f>[15]Julho!$G$29</f>
        <v>*</v>
      </c>
      <c r="AA19" s="11" t="str">
        <f>[15]Julho!$G$30</f>
        <v>*</v>
      </c>
      <c r="AB19" s="11" t="str">
        <f>[15]Julho!$G$31</f>
        <v>*</v>
      </c>
      <c r="AC19" s="11" t="str">
        <f>[15]Julho!$G$32</f>
        <v>*</v>
      </c>
      <c r="AD19" s="11" t="str">
        <f>[15]Julho!$G$33</f>
        <v>*</v>
      </c>
      <c r="AE19" s="11" t="str">
        <f>[15]Julho!$G$34</f>
        <v>*</v>
      </c>
      <c r="AF19" s="11" t="str">
        <f>[15]Julho!$G$35</f>
        <v>*</v>
      </c>
      <c r="AG19" s="15" t="s">
        <v>226</v>
      </c>
      <c r="AH19" s="94" t="s">
        <v>226</v>
      </c>
      <c r="AL19" t="s">
        <v>47</v>
      </c>
    </row>
    <row r="20" spans="1:39" x14ac:dyDescent="0.2">
      <c r="A20" s="58" t="s">
        <v>5</v>
      </c>
      <c r="B20" s="11">
        <f>[16]Julho!$G$5</f>
        <v>21</v>
      </c>
      <c r="C20" s="11">
        <f>[16]Julho!$G$6</f>
        <v>28</v>
      </c>
      <c r="D20" s="11">
        <f>[16]Julho!$G$7</f>
        <v>30</v>
      </c>
      <c r="E20" s="11">
        <f>[16]Julho!$G$8</f>
        <v>32</v>
      </c>
      <c r="F20" s="11">
        <f>[16]Julho!$G$9</f>
        <v>32</v>
      </c>
      <c r="G20" s="11">
        <f>[16]Julho!$G$10</f>
        <v>46</v>
      </c>
      <c r="H20" s="11">
        <f>[16]Julho!$G$11</f>
        <v>38</v>
      </c>
      <c r="I20" s="11">
        <f>[16]Julho!$G$12</f>
        <v>50</v>
      </c>
      <c r="J20" s="11">
        <f>[16]Julho!$G$13</f>
        <v>56</v>
      </c>
      <c r="K20" s="11">
        <f>[16]Julho!$G$14</f>
        <v>37</v>
      </c>
      <c r="L20" s="11">
        <f>[16]Julho!$G$15</f>
        <v>34</v>
      </c>
      <c r="M20" s="11">
        <f>[16]Julho!$G$16</f>
        <v>28</v>
      </c>
      <c r="N20" s="11">
        <f>[16]Julho!$G$17</f>
        <v>31</v>
      </c>
      <c r="O20" s="11">
        <f>[16]Julho!$G$18</f>
        <v>42</v>
      </c>
      <c r="P20" s="11">
        <f>[16]Julho!$G$19</f>
        <v>35</v>
      </c>
      <c r="Q20" s="11">
        <f>[16]Julho!$G$20</f>
        <v>27</v>
      </c>
      <c r="R20" s="11">
        <f>[16]Julho!$G$21</f>
        <v>20</v>
      </c>
      <c r="S20" s="11">
        <f>[16]Julho!$G$22</f>
        <v>21</v>
      </c>
      <c r="T20" s="11">
        <f>[16]Julho!$G$23</f>
        <v>23</v>
      </c>
      <c r="U20" s="11">
        <f>[16]Julho!$G$24</f>
        <v>25</v>
      </c>
      <c r="V20" s="11">
        <f>[16]Julho!$G$25</f>
        <v>23</v>
      </c>
      <c r="W20" s="11">
        <f>[16]Julho!$G$26</f>
        <v>21</v>
      </c>
      <c r="X20" s="11">
        <f>[16]Julho!$G$27</f>
        <v>20</v>
      </c>
      <c r="Y20" s="11">
        <f>[16]Julho!$G$28</f>
        <v>30</v>
      </c>
      <c r="Z20" s="11">
        <f>[16]Julho!$G$29</f>
        <v>39</v>
      </c>
      <c r="AA20" s="11">
        <f>[16]Julho!$G$30</f>
        <v>32</v>
      </c>
      <c r="AB20" s="11">
        <f>[16]Julho!$G$31</f>
        <v>26</v>
      </c>
      <c r="AC20" s="11">
        <f>[16]Julho!$G$32</f>
        <v>29</v>
      </c>
      <c r="AD20" s="11">
        <f>[16]Julho!$G$33</f>
        <v>32</v>
      </c>
      <c r="AE20" s="11">
        <f>[16]Julho!$G$34</f>
        <v>27</v>
      </c>
      <c r="AF20" s="11">
        <f>[16]Julho!$G$35</f>
        <v>33</v>
      </c>
      <c r="AG20" s="15">
        <f t="shared" si="1"/>
        <v>20</v>
      </c>
      <c r="AH20" s="94">
        <f t="shared" si="2"/>
        <v>31.225806451612904</v>
      </c>
      <c r="AI20" s="12" t="s">
        <v>47</v>
      </c>
    </row>
    <row r="21" spans="1:39" x14ac:dyDescent="0.2">
      <c r="A21" s="58" t="s">
        <v>43</v>
      </c>
      <c r="B21" s="11">
        <f>[17]Julho!$G$5</f>
        <v>33</v>
      </c>
      <c r="C21" s="11">
        <f>[17]Julho!$G$6</f>
        <v>39</v>
      </c>
      <c r="D21" s="11">
        <f>[17]Julho!$G$7</f>
        <v>33</v>
      </c>
      <c r="E21" s="11">
        <f>[17]Julho!$G$8</f>
        <v>21</v>
      </c>
      <c r="F21" s="11">
        <f>[17]Julho!$G$9</f>
        <v>19</v>
      </c>
      <c r="G21" s="11">
        <f>[17]Julho!$G$10</f>
        <v>23</v>
      </c>
      <c r="H21" s="11">
        <f>[17]Julho!$G$11</f>
        <v>22</v>
      </c>
      <c r="I21" s="11">
        <f>[17]Julho!$G$12</f>
        <v>32</v>
      </c>
      <c r="J21" s="11">
        <f>[17]Julho!$G$13</f>
        <v>60</v>
      </c>
      <c r="K21" s="11">
        <f>[17]Julho!$G$14</f>
        <v>27</v>
      </c>
      <c r="L21" s="11">
        <f>[17]Julho!$G$15</f>
        <v>23</v>
      </c>
      <c r="M21" s="11">
        <f>[17]Julho!$G$16</f>
        <v>27</v>
      </c>
      <c r="N21" s="11">
        <f>[17]Julho!$G$17</f>
        <v>23</v>
      </c>
      <c r="O21" s="11">
        <f>[17]Julho!$G$18</f>
        <v>24</v>
      </c>
      <c r="P21" s="11">
        <f>[17]Julho!$G$19</f>
        <v>20</v>
      </c>
      <c r="Q21" s="11">
        <f>[17]Julho!$G$20</f>
        <v>18</v>
      </c>
      <c r="R21" s="11">
        <f>[17]Julho!$G$21</f>
        <v>19</v>
      </c>
      <c r="S21" s="11">
        <f>[17]Julho!$G$22</f>
        <v>20</v>
      </c>
      <c r="T21" s="11">
        <f>[17]Julho!$G$23</f>
        <v>26</v>
      </c>
      <c r="U21" s="11">
        <f>[17]Julho!$G$24</f>
        <v>24</v>
      </c>
      <c r="V21" s="11">
        <f>[17]Julho!$G$25</f>
        <v>19</v>
      </c>
      <c r="W21" s="11">
        <f>[17]Julho!$G$26</f>
        <v>19</v>
      </c>
      <c r="X21" s="11">
        <f>[17]Julho!$G$27</f>
        <v>19</v>
      </c>
      <c r="Y21" s="11">
        <f>[17]Julho!$G$28</f>
        <v>16</v>
      </c>
      <c r="Z21" s="11">
        <f>[17]Julho!$G$29</f>
        <v>20</v>
      </c>
      <c r="AA21" s="11">
        <f>[17]Julho!$G$30</f>
        <v>24</v>
      </c>
      <c r="AB21" s="11">
        <f>[17]Julho!$G$31</f>
        <v>20</v>
      </c>
      <c r="AC21" s="11">
        <f>[17]Julho!$G$32</f>
        <v>20</v>
      </c>
      <c r="AD21" s="11">
        <f>[17]Julho!$G$33</f>
        <v>20</v>
      </c>
      <c r="AE21" s="11">
        <f>[17]Julho!$G$34</f>
        <v>29</v>
      </c>
      <c r="AF21" s="11">
        <f>[17]Julho!$G$35</f>
        <v>20</v>
      </c>
      <c r="AG21" s="15">
        <f>MIN(B21:AF21)</f>
        <v>16</v>
      </c>
      <c r="AH21" s="94">
        <f>AVERAGE(B21:AF21)</f>
        <v>24.483870967741936</v>
      </c>
      <c r="AJ21" t="s">
        <v>47</v>
      </c>
      <c r="AL21" t="s">
        <v>47</v>
      </c>
    </row>
    <row r="22" spans="1:39" x14ac:dyDescent="0.2">
      <c r="A22" s="58" t="s">
        <v>6</v>
      </c>
      <c r="B22" s="11">
        <f>[18]Julho!$G$5</f>
        <v>20</v>
      </c>
      <c r="C22" s="11">
        <f>[18]Julho!$G$6</f>
        <v>34</v>
      </c>
      <c r="D22" s="11">
        <f>[18]Julho!$G$7</f>
        <v>38</v>
      </c>
      <c r="E22" s="11">
        <f>[18]Julho!$G$8</f>
        <v>32</v>
      </c>
      <c r="F22" s="11">
        <f>[18]Julho!$G$9</f>
        <v>21</v>
      </c>
      <c r="G22" s="11">
        <f>[18]Julho!$G$10</f>
        <v>27</v>
      </c>
      <c r="H22" s="11">
        <f>[18]Julho!$G$11</f>
        <v>19</v>
      </c>
      <c r="I22" s="11">
        <f>[18]Julho!$G$12</f>
        <v>53</v>
      </c>
      <c r="J22" s="11">
        <f>[18]Julho!$G$13</f>
        <v>54</v>
      </c>
      <c r="K22" s="11">
        <f>[18]Julho!$G$14</f>
        <v>29</v>
      </c>
      <c r="L22" s="11">
        <f>[18]Julho!$G$15</f>
        <v>25</v>
      </c>
      <c r="M22" s="11">
        <f>[18]Julho!$G$16</f>
        <v>32</v>
      </c>
      <c r="N22" s="11">
        <f>[18]Julho!$G$17</f>
        <v>27</v>
      </c>
      <c r="O22" s="11">
        <f>[18]Julho!$G$18</f>
        <v>28</v>
      </c>
      <c r="P22" s="11">
        <f>[18]Julho!$G$19</f>
        <v>23</v>
      </c>
      <c r="Q22" s="11">
        <f>[18]Julho!$G$20</f>
        <v>19</v>
      </c>
      <c r="R22" s="11">
        <f>[18]Julho!$G$21</f>
        <v>17</v>
      </c>
      <c r="S22" s="11">
        <f>[18]Julho!$G$22</f>
        <v>20</v>
      </c>
      <c r="T22" s="11">
        <f>[18]Julho!$G$23</f>
        <v>21</v>
      </c>
      <c r="U22" s="11">
        <f>[18]Julho!$G$24</f>
        <v>22</v>
      </c>
      <c r="V22" s="11">
        <f>[18]Julho!$G$25</f>
        <v>21</v>
      </c>
      <c r="W22" s="11">
        <f>[18]Julho!$G$26</f>
        <v>20</v>
      </c>
      <c r="X22" s="11">
        <f>[18]Julho!$G$27</f>
        <v>20</v>
      </c>
      <c r="Y22" s="11">
        <f>[18]Julho!$G$28</f>
        <v>21</v>
      </c>
      <c r="Z22" s="11">
        <f>[18]Julho!$G$29</f>
        <v>35</v>
      </c>
      <c r="AA22" s="11">
        <f>[18]Julho!$G$30</f>
        <v>21</v>
      </c>
      <c r="AB22" s="11">
        <f>[18]Julho!$G$31</f>
        <v>21</v>
      </c>
      <c r="AC22" s="11">
        <f>[18]Julho!$G$32</f>
        <v>23</v>
      </c>
      <c r="AD22" s="11">
        <f>[18]Julho!$G$33</f>
        <v>41</v>
      </c>
      <c r="AE22" s="11">
        <f>[18]Julho!$G$34</f>
        <v>32</v>
      </c>
      <c r="AF22" s="11">
        <f>[18]Julho!$G$35</f>
        <v>26</v>
      </c>
      <c r="AG22" s="15">
        <f t="shared" si="1"/>
        <v>17</v>
      </c>
      <c r="AH22" s="94">
        <f t="shared" si="2"/>
        <v>27.161290322580644</v>
      </c>
      <c r="AK22" t="s">
        <v>47</v>
      </c>
      <c r="AL22" t="s">
        <v>47</v>
      </c>
    </row>
    <row r="23" spans="1:39" x14ac:dyDescent="0.2">
      <c r="A23" s="58" t="s">
        <v>7</v>
      </c>
      <c r="B23" s="11" t="str">
        <f>[19]Julho!$G$5</f>
        <v>*</v>
      </c>
      <c r="C23" s="11" t="str">
        <f>[19]Julho!$G$6</f>
        <v>*</v>
      </c>
      <c r="D23" s="11" t="str">
        <f>[19]Julho!$G$7</f>
        <v>*</v>
      </c>
      <c r="E23" s="11" t="str">
        <f>[19]Julho!$G$8</f>
        <v>*</v>
      </c>
      <c r="F23" s="11" t="str">
        <f>[19]Julho!$G$9</f>
        <v>*</v>
      </c>
      <c r="G23" s="11" t="str">
        <f>[19]Julho!$G$10</f>
        <v>*</v>
      </c>
      <c r="H23" s="11" t="str">
        <f>[19]Julho!$G$11</f>
        <v>*</v>
      </c>
      <c r="I23" s="11" t="str">
        <f>[19]Julho!$G$12</f>
        <v>*</v>
      </c>
      <c r="J23" s="11" t="str">
        <f>[19]Julho!$G$13</f>
        <v>*</v>
      </c>
      <c r="K23" s="11" t="str">
        <f>[19]Julho!$G$14</f>
        <v>*</v>
      </c>
      <c r="L23" s="11" t="str">
        <f>[19]Julho!$G$15</f>
        <v>*</v>
      </c>
      <c r="M23" s="11" t="str">
        <f>[19]Julho!$G$16</f>
        <v>*</v>
      </c>
      <c r="N23" s="11" t="str">
        <f>[19]Julho!$G$17</f>
        <v>*</v>
      </c>
      <c r="O23" s="11" t="str">
        <f>[19]Julho!$G$18</f>
        <v>*</v>
      </c>
      <c r="P23" s="11" t="str">
        <f>[19]Julho!$G$19</f>
        <v>*</v>
      </c>
      <c r="Q23" s="11" t="str">
        <f>[19]Julho!$G$20</f>
        <v>*</v>
      </c>
      <c r="R23" s="11" t="str">
        <f>[19]Julho!$G$21</f>
        <v>*</v>
      </c>
      <c r="S23" s="11" t="str">
        <f>[19]Julho!$G$22</f>
        <v>*</v>
      </c>
      <c r="T23" s="11">
        <f>[19]Julho!$G$23</f>
        <v>27</v>
      </c>
      <c r="U23" s="11" t="str">
        <f>[19]Julho!$G$24</f>
        <v>*</v>
      </c>
      <c r="V23" s="11" t="str">
        <f>[19]Julho!$G$25</f>
        <v>*</v>
      </c>
      <c r="W23" s="11" t="str">
        <f>[19]Julho!$G$26</f>
        <v>*</v>
      </c>
      <c r="X23" s="11" t="str">
        <f>[19]Julho!$G$27</f>
        <v>*</v>
      </c>
      <c r="Y23" s="11" t="str">
        <f>[19]Julho!$G$28</f>
        <v>*</v>
      </c>
      <c r="Z23" s="11" t="str">
        <f>[19]Julho!$G$29</f>
        <v>*</v>
      </c>
      <c r="AA23" s="11" t="str">
        <f>[19]Julho!$G$30</f>
        <v>*</v>
      </c>
      <c r="AB23" s="11" t="str">
        <f>[19]Julho!$G$31</f>
        <v>*</v>
      </c>
      <c r="AC23" s="11" t="str">
        <f>[19]Julho!$G$32</f>
        <v>*</v>
      </c>
      <c r="AD23" s="11" t="str">
        <f>[19]Julho!$G$33</f>
        <v>*</v>
      </c>
      <c r="AE23" s="11" t="str">
        <f>[19]Julho!$G$34</f>
        <v>*</v>
      </c>
      <c r="AF23" s="11" t="str">
        <f>[19]Julho!$G$35</f>
        <v>*</v>
      </c>
      <c r="AG23" s="15">
        <f t="shared" ref="AG23" si="3">MIN(B23:AF23)</f>
        <v>27</v>
      </c>
      <c r="AH23" s="94">
        <f t="shared" ref="AH23" si="4">AVERAGE(B23:AF23)</f>
        <v>27</v>
      </c>
      <c r="AJ23" t="s">
        <v>47</v>
      </c>
      <c r="AK23" t="s">
        <v>47</v>
      </c>
    </row>
    <row r="24" spans="1:39" x14ac:dyDescent="0.2">
      <c r="A24" s="58" t="s">
        <v>169</v>
      </c>
      <c r="B24" s="11" t="str">
        <f>[20]Julho!$G$5</f>
        <v>*</v>
      </c>
      <c r="C24" s="11" t="str">
        <f>[20]Julho!$G$6</f>
        <v>*</v>
      </c>
      <c r="D24" s="11" t="str">
        <f>[20]Julho!$G$7</f>
        <v>*</v>
      </c>
      <c r="E24" s="11" t="str">
        <f>[20]Julho!$G$8</f>
        <v>*</v>
      </c>
      <c r="F24" s="11" t="str">
        <f>[20]Julho!$G$9</f>
        <v>*</v>
      </c>
      <c r="G24" s="11" t="str">
        <f>[20]Julho!$G$10</f>
        <v>*</v>
      </c>
      <c r="H24" s="11" t="str">
        <f>[20]Julho!$G$11</f>
        <v>*</v>
      </c>
      <c r="I24" s="11" t="str">
        <f>[20]Julho!$G$12</f>
        <v>*</v>
      </c>
      <c r="J24" s="11" t="str">
        <f>[20]Julho!$G$13</f>
        <v>*</v>
      </c>
      <c r="K24" s="11" t="str">
        <f>[20]Julho!$G$14</f>
        <v>*</v>
      </c>
      <c r="L24" s="11" t="str">
        <f>[20]Julho!$G$15</f>
        <v>*</v>
      </c>
      <c r="M24" s="11" t="str">
        <f>[20]Julho!$G$16</f>
        <v>*</v>
      </c>
      <c r="N24" s="11" t="str">
        <f>[20]Julho!$G$17</f>
        <v>*</v>
      </c>
      <c r="O24" s="11" t="str">
        <f>[20]Julho!$G$18</f>
        <v>*</v>
      </c>
      <c r="P24" s="11" t="str">
        <f>[20]Julho!$G$19</f>
        <v>*</v>
      </c>
      <c r="Q24" s="11" t="str">
        <f>[20]Julho!$G$20</f>
        <v>*</v>
      </c>
      <c r="R24" s="11" t="str">
        <f>[20]Julho!$G$21</f>
        <v>*</v>
      </c>
      <c r="S24" s="11" t="str">
        <f>[20]Julho!$G$22</f>
        <v>*</v>
      </c>
      <c r="T24" s="11" t="str">
        <f>[20]Julho!$G$23</f>
        <v>*</v>
      </c>
      <c r="U24" s="11" t="str">
        <f>[20]Julho!$G$24</f>
        <v>*</v>
      </c>
      <c r="V24" s="11" t="str">
        <f>[20]Julho!$G$25</f>
        <v>*</v>
      </c>
      <c r="W24" s="11" t="str">
        <f>[20]Julho!$G$26</f>
        <v>*</v>
      </c>
      <c r="X24" s="11" t="str">
        <f>[20]Julho!$G$27</f>
        <v>*</v>
      </c>
      <c r="Y24" s="11" t="str">
        <f>[20]Julho!$G$28</f>
        <v>*</v>
      </c>
      <c r="Z24" s="11" t="str">
        <f>[20]Julho!$G$29</f>
        <v>*</v>
      </c>
      <c r="AA24" s="11" t="str">
        <f>[20]Julho!$G$30</f>
        <v>*</v>
      </c>
      <c r="AB24" s="11" t="str">
        <f>[20]Julho!$G$31</f>
        <v>*</v>
      </c>
      <c r="AC24" s="11" t="str">
        <f>[20]Julho!$G$32</f>
        <v>*</v>
      </c>
      <c r="AD24" s="11" t="str">
        <f>[20]Julho!$G$33</f>
        <v>*</v>
      </c>
      <c r="AE24" s="11" t="str">
        <f>[20]Julho!$G$34</f>
        <v>*</v>
      </c>
      <c r="AF24" s="11" t="str">
        <f>[20]Julho!$G$35</f>
        <v>*</v>
      </c>
      <c r="AG24" s="15" t="s">
        <v>226</v>
      </c>
      <c r="AH24" s="94" t="s">
        <v>226</v>
      </c>
      <c r="AJ24" t="s">
        <v>47</v>
      </c>
    </row>
    <row r="25" spans="1:39" x14ac:dyDescent="0.2">
      <c r="A25" s="58" t="s">
        <v>170</v>
      </c>
      <c r="B25" s="11">
        <f>[21]Julho!$G$5</f>
        <v>55</v>
      </c>
      <c r="C25" s="11">
        <f>[21]Julho!$G$6</f>
        <v>49</v>
      </c>
      <c r="D25" s="11">
        <f>[21]Julho!$G$7</f>
        <v>36</v>
      </c>
      <c r="E25" s="11">
        <f>[21]Julho!$G$8</f>
        <v>40</v>
      </c>
      <c r="F25" s="11">
        <f>[21]Julho!$G$9</f>
        <v>43</v>
      </c>
      <c r="G25" s="11">
        <f>[21]Julho!$G$10</f>
        <v>55</v>
      </c>
      <c r="H25" s="11">
        <f>[21]Julho!$G$11</f>
        <v>46</v>
      </c>
      <c r="I25" s="11">
        <f>[21]Julho!$G$12</f>
        <v>80</v>
      </c>
      <c r="J25" s="11">
        <f>[21]Julho!$G$13</f>
        <v>45</v>
      </c>
      <c r="K25" s="11">
        <f>[21]Julho!$G$14</f>
        <v>45</v>
      </c>
      <c r="L25" s="11">
        <f>[21]Julho!$G$15</f>
        <v>38</v>
      </c>
      <c r="M25" s="11">
        <f>[21]Julho!$G$16</f>
        <v>42</v>
      </c>
      <c r="N25" s="11">
        <f>[21]Julho!$G$17</f>
        <v>44</v>
      </c>
      <c r="O25" s="11">
        <f>[21]Julho!$G$18</f>
        <v>45</v>
      </c>
      <c r="P25" s="11">
        <f>[21]Julho!$G$19</f>
        <v>49</v>
      </c>
      <c r="Q25" s="11">
        <f>[21]Julho!$G$20</f>
        <v>51</v>
      </c>
      <c r="R25" s="11">
        <f>[21]Julho!$G$21</f>
        <v>32</v>
      </c>
      <c r="S25" s="11">
        <f>[21]Julho!$G$22</f>
        <v>31</v>
      </c>
      <c r="T25" s="11">
        <f>[21]Julho!$G$23</f>
        <v>30</v>
      </c>
      <c r="U25" s="11">
        <f>[21]Julho!$G$24</f>
        <v>34</v>
      </c>
      <c r="V25" s="11">
        <f>[21]Julho!$G$25</f>
        <v>29</v>
      </c>
      <c r="W25" s="11">
        <f>[21]Julho!$G$26</f>
        <v>28</v>
      </c>
      <c r="X25" s="11">
        <f>[21]Julho!$G$27</f>
        <v>27</v>
      </c>
      <c r="Y25" s="11">
        <f>[21]Julho!$G$28</f>
        <v>29</v>
      </c>
      <c r="Z25" s="11">
        <f>[21]Julho!$G$29</f>
        <v>52</v>
      </c>
      <c r="AA25" s="11">
        <f>[21]Julho!$G$30</f>
        <v>49</v>
      </c>
      <c r="AB25" s="11">
        <f>[21]Julho!$G$31</f>
        <v>42</v>
      </c>
      <c r="AC25" s="11">
        <f>[21]Julho!$G$32</f>
        <v>48</v>
      </c>
      <c r="AD25" s="11">
        <f>[21]Julho!$G$33</f>
        <v>44</v>
      </c>
      <c r="AE25" s="11">
        <f>[21]Julho!$G$34</f>
        <v>58</v>
      </c>
      <c r="AF25" s="11">
        <f>[21]Julho!$G$35</f>
        <v>45</v>
      </c>
      <c r="AG25" s="15">
        <f t="shared" si="1"/>
        <v>27</v>
      </c>
      <c r="AH25" s="94">
        <f t="shared" si="2"/>
        <v>43.258064516129032</v>
      </c>
      <c r="AI25" s="12" t="s">
        <v>47</v>
      </c>
      <c r="AJ25" t="s">
        <v>47</v>
      </c>
    </row>
    <row r="26" spans="1:39" x14ac:dyDescent="0.2">
      <c r="A26" s="58" t="s">
        <v>171</v>
      </c>
      <c r="B26" s="11">
        <f>[22]Julho!$G$5</f>
        <v>34</v>
      </c>
      <c r="C26" s="11">
        <f>[22]Julho!$G$6</f>
        <v>45</v>
      </c>
      <c r="D26" s="11">
        <f>[22]Julho!$G$7</f>
        <v>40</v>
      </c>
      <c r="E26" s="11">
        <f>[22]Julho!$G$8</f>
        <v>40</v>
      </c>
      <c r="F26" s="11">
        <f>[22]Julho!$G$9</f>
        <v>45</v>
      </c>
      <c r="G26" s="11">
        <f>[22]Julho!$G$10</f>
        <v>55</v>
      </c>
      <c r="H26" s="11">
        <f>[22]Julho!$G$11</f>
        <v>36</v>
      </c>
      <c r="I26" s="11">
        <f>[22]Julho!$G$12</f>
        <v>61</v>
      </c>
      <c r="J26" s="11">
        <f>[22]Julho!$G$13</f>
        <v>62</v>
      </c>
      <c r="K26" s="11">
        <f>[22]Julho!$G$14</f>
        <v>48</v>
      </c>
      <c r="L26" s="11">
        <f>[22]Julho!$G$15</f>
        <v>39</v>
      </c>
      <c r="M26" s="11">
        <f>[22]Julho!$G$16</f>
        <v>39</v>
      </c>
      <c r="N26" s="11">
        <f>[22]Julho!$G$17</f>
        <v>44</v>
      </c>
      <c r="O26" s="11">
        <f>[22]Julho!$G$18</f>
        <v>60</v>
      </c>
      <c r="P26" s="11">
        <f>[22]Julho!$G$19</f>
        <v>52</v>
      </c>
      <c r="Q26" s="11">
        <f>[22]Julho!$G$20</f>
        <v>46</v>
      </c>
      <c r="R26" s="11">
        <f>[22]Julho!$G$21</f>
        <v>26</v>
      </c>
      <c r="S26" s="11">
        <f>[22]Julho!$G$22</f>
        <v>27</v>
      </c>
      <c r="T26" s="11">
        <f>[22]Julho!$G$23</f>
        <v>29</v>
      </c>
      <c r="U26" s="11">
        <f>[22]Julho!$G$24</f>
        <v>29</v>
      </c>
      <c r="V26" s="11">
        <f>[22]Julho!$G$25</f>
        <v>30</v>
      </c>
      <c r="W26" s="11">
        <f>[22]Julho!$G$26</f>
        <v>28</v>
      </c>
      <c r="X26" s="11">
        <f>[22]Julho!$G$27</f>
        <v>26</v>
      </c>
      <c r="Y26" s="11">
        <f>[22]Julho!$G$28</f>
        <v>27</v>
      </c>
      <c r="Z26" s="11">
        <f>[22]Julho!$G$29</f>
        <v>54</v>
      </c>
      <c r="AA26" s="11">
        <f>[22]Julho!$G$30</f>
        <v>40</v>
      </c>
      <c r="AB26" s="11">
        <f>[22]Julho!$G$31</f>
        <v>32</v>
      </c>
      <c r="AC26" s="11">
        <f>[22]Julho!$G$32</f>
        <v>37</v>
      </c>
      <c r="AD26" s="11">
        <f>[22]Julho!$G$33</f>
        <v>53</v>
      </c>
      <c r="AE26" s="11">
        <f>[22]Julho!$G$34</f>
        <v>50</v>
      </c>
      <c r="AF26" s="11">
        <f>[22]Julho!$G$35</f>
        <v>42</v>
      </c>
      <c r="AG26" s="15">
        <f t="shared" ref="AG26:AG31" si="5">MIN(B26:AF26)</f>
        <v>26</v>
      </c>
      <c r="AH26" s="94">
        <f t="shared" ref="AH26:AH31" si="6">AVERAGE(B26:AF26)</f>
        <v>41.161290322580648</v>
      </c>
      <c r="AJ26" t="s">
        <v>47</v>
      </c>
      <c r="AM26" t="s">
        <v>47</v>
      </c>
    </row>
    <row r="27" spans="1:39" x14ac:dyDescent="0.2">
      <c r="A27" s="58" t="s">
        <v>8</v>
      </c>
      <c r="B27" s="11">
        <f>[23]Julho!$G$5</f>
        <v>56</v>
      </c>
      <c r="C27" s="11">
        <f>[23]Julho!$G$6</f>
        <v>49</v>
      </c>
      <c r="D27" s="11">
        <f>[23]Julho!$G$7</f>
        <v>35</v>
      </c>
      <c r="E27" s="11">
        <f>[23]Julho!$G$8</f>
        <v>46</v>
      </c>
      <c r="F27" s="11">
        <f>[23]Julho!$G$9</f>
        <v>44</v>
      </c>
      <c r="G27" s="11">
        <f>[23]Julho!$G$10</f>
        <v>61</v>
      </c>
      <c r="H27" s="11">
        <f>[23]Julho!$G$11</f>
        <v>40</v>
      </c>
      <c r="I27" s="11">
        <f>[23]Julho!$G$12</f>
        <v>78</v>
      </c>
      <c r="J27" s="11">
        <f>[23]Julho!$G$13</f>
        <v>47</v>
      </c>
      <c r="K27" s="11">
        <f>[23]Julho!$G$14</f>
        <v>48</v>
      </c>
      <c r="L27" s="11">
        <f>[23]Julho!$G$15</f>
        <v>39</v>
      </c>
      <c r="M27" s="11">
        <f>[23]Julho!$G$16</f>
        <v>42</v>
      </c>
      <c r="N27" s="11">
        <f>[23]Julho!$G$17</f>
        <v>47</v>
      </c>
      <c r="O27" s="11">
        <f>[23]Julho!$G$18</f>
        <v>41</v>
      </c>
      <c r="P27" s="11">
        <f>[23]Julho!$G$19</f>
        <v>54</v>
      </c>
      <c r="Q27" s="11">
        <f>[23]Julho!$G$20</f>
        <v>56</v>
      </c>
      <c r="R27" s="11">
        <f>[23]Julho!$G$21</f>
        <v>34</v>
      </c>
      <c r="S27" s="11">
        <f>[23]Julho!$G$22</f>
        <v>34</v>
      </c>
      <c r="T27" s="11">
        <f>[23]Julho!$G$23</f>
        <v>32</v>
      </c>
      <c r="U27" s="11">
        <f>[23]Julho!$G$24</f>
        <v>34</v>
      </c>
      <c r="V27" s="11">
        <f>[23]Julho!$G$25</f>
        <v>29</v>
      </c>
      <c r="W27" s="11">
        <f>[23]Julho!$G$26</f>
        <v>25</v>
      </c>
      <c r="X27" s="11">
        <f>[23]Julho!$G$27</f>
        <v>28</v>
      </c>
      <c r="Y27" s="11">
        <f>[23]Julho!$G$28</f>
        <v>28</v>
      </c>
      <c r="Z27" s="11">
        <f>[23]Julho!$G$29</f>
        <v>51</v>
      </c>
      <c r="AA27" s="11">
        <f>[23]Julho!$G$30</f>
        <v>56</v>
      </c>
      <c r="AB27" s="11">
        <f>[23]Julho!$G$31</f>
        <v>48</v>
      </c>
      <c r="AC27" s="11">
        <f>[23]Julho!$G$32</f>
        <v>43</v>
      </c>
      <c r="AD27" s="11">
        <f>[23]Julho!$G$33</f>
        <v>51</v>
      </c>
      <c r="AE27" s="11">
        <f>[23]Julho!$G$34</f>
        <v>58</v>
      </c>
      <c r="AF27" s="11">
        <f>[23]Julho!$G$35</f>
        <v>48</v>
      </c>
      <c r="AG27" s="15">
        <f t="shared" si="5"/>
        <v>25</v>
      </c>
      <c r="AH27" s="94">
        <f t="shared" si="6"/>
        <v>44.58064516129032</v>
      </c>
      <c r="AJ27" t="s">
        <v>47</v>
      </c>
      <c r="AK27" t="s">
        <v>47</v>
      </c>
      <c r="AL27" t="s">
        <v>47</v>
      </c>
    </row>
    <row r="28" spans="1:39" x14ac:dyDescent="0.2">
      <c r="A28" s="58" t="s">
        <v>9</v>
      </c>
      <c r="B28" s="11">
        <f>[24]Julho!$G$5</f>
        <v>40</v>
      </c>
      <c r="C28" s="11">
        <f>[24]Julho!$G$6</f>
        <v>45</v>
      </c>
      <c r="D28" s="11">
        <f>[24]Julho!$G$7</f>
        <v>29</v>
      </c>
      <c r="E28" s="11">
        <f>[24]Julho!$G$8</f>
        <v>35</v>
      </c>
      <c r="F28" s="11">
        <f>[24]Julho!$G$9</f>
        <v>38</v>
      </c>
      <c r="G28" s="11">
        <f>[24]Julho!$G$10</f>
        <v>49</v>
      </c>
      <c r="H28" s="11">
        <f>[24]Julho!$G$11</f>
        <v>32</v>
      </c>
      <c r="I28" s="11">
        <f>[24]Julho!$G$12</f>
        <v>57</v>
      </c>
      <c r="J28" s="11">
        <f>[24]Julho!$G$13</f>
        <v>44</v>
      </c>
      <c r="K28" s="11">
        <f>[24]Julho!$G$14</f>
        <v>40</v>
      </c>
      <c r="L28" s="11">
        <f>[24]Julho!$G$15</f>
        <v>33</v>
      </c>
      <c r="M28" s="11">
        <f>[24]Julho!$G$16</f>
        <v>33</v>
      </c>
      <c r="N28" s="11">
        <f>[24]Julho!$G$17</f>
        <v>40</v>
      </c>
      <c r="O28" s="11">
        <f>[24]Julho!$G$18</f>
        <v>43</v>
      </c>
      <c r="P28" s="11">
        <f>[24]Julho!$G$19</f>
        <v>50</v>
      </c>
      <c r="Q28" s="11">
        <f>[24]Julho!$G$20</f>
        <v>43</v>
      </c>
      <c r="R28" s="11">
        <f>[24]Julho!$G$21</f>
        <v>24</v>
      </c>
      <c r="S28" s="11">
        <f>[24]Julho!$G$22</f>
        <v>25</v>
      </c>
      <c r="T28" s="11">
        <f>[24]Julho!$G$23</f>
        <v>26</v>
      </c>
      <c r="U28" s="11">
        <f>[24]Julho!$G$24</f>
        <v>27</v>
      </c>
      <c r="V28" s="11">
        <f>[24]Julho!$G$25</f>
        <v>27</v>
      </c>
      <c r="W28" s="11">
        <f>[24]Julho!$G$26</f>
        <v>21</v>
      </c>
      <c r="X28" s="11">
        <f>[24]Julho!$G$27</f>
        <v>22</v>
      </c>
      <c r="Y28" s="11">
        <f>[24]Julho!$G$28</f>
        <v>23</v>
      </c>
      <c r="Z28" s="11">
        <f>[24]Julho!$G$29</f>
        <v>39</v>
      </c>
      <c r="AA28" s="11">
        <f>[24]Julho!$G$30</f>
        <v>37</v>
      </c>
      <c r="AB28" s="11">
        <f>[24]Julho!$G$31</f>
        <v>29</v>
      </c>
      <c r="AC28" s="11">
        <f>[24]Julho!$G$32</f>
        <v>30</v>
      </c>
      <c r="AD28" s="11">
        <f>[24]Julho!$G$33</f>
        <v>78</v>
      </c>
      <c r="AE28" s="11">
        <f>[24]Julho!$G$34</f>
        <v>54</v>
      </c>
      <c r="AF28" s="11">
        <f>[24]Julho!$G$35</f>
        <v>40</v>
      </c>
      <c r="AG28" s="15">
        <f t="shared" si="5"/>
        <v>21</v>
      </c>
      <c r="AH28" s="94">
        <f t="shared" si="6"/>
        <v>37.193548387096776</v>
      </c>
      <c r="AL28" t="s">
        <v>47</v>
      </c>
      <c r="AM28" t="s">
        <v>47</v>
      </c>
    </row>
    <row r="29" spans="1:39" x14ac:dyDescent="0.2">
      <c r="A29" s="58" t="s">
        <v>42</v>
      </c>
      <c r="B29" s="11">
        <f>[25]Julho!$G$5</f>
        <v>31</v>
      </c>
      <c r="C29" s="11">
        <f>[25]Julho!$G$6</f>
        <v>40</v>
      </c>
      <c r="D29" s="11">
        <f>[25]Julho!$G$7</f>
        <v>45</v>
      </c>
      <c r="E29" s="11">
        <f>[25]Julho!$G$8</f>
        <v>42</v>
      </c>
      <c r="F29" s="11">
        <f>[25]Julho!$G$9</f>
        <v>45</v>
      </c>
      <c r="G29" s="11">
        <f>[25]Julho!$G$10</f>
        <v>55</v>
      </c>
      <c r="H29" s="11">
        <f>[25]Julho!$G$11</f>
        <v>50</v>
      </c>
      <c r="I29" s="11">
        <f>[25]Julho!$G$12</f>
        <v>60</v>
      </c>
      <c r="J29" s="11">
        <f>[25]Julho!$G$13</f>
        <v>74</v>
      </c>
      <c r="K29" s="11">
        <f>[25]Julho!$G$14</f>
        <v>56</v>
      </c>
      <c r="L29" s="11">
        <f>[25]Julho!$G$15</f>
        <v>45</v>
      </c>
      <c r="M29" s="11">
        <f>[25]Julho!$G$16</f>
        <v>44</v>
      </c>
      <c r="N29" s="11">
        <f>[25]Julho!$G$17</f>
        <v>40</v>
      </c>
      <c r="O29" s="11">
        <f>[25]Julho!$G$18</f>
        <v>55</v>
      </c>
      <c r="P29" s="11">
        <f>[25]Julho!$G$19</f>
        <v>46</v>
      </c>
      <c r="Q29" s="11">
        <f>[25]Julho!$G$20</f>
        <v>40</v>
      </c>
      <c r="R29" s="11">
        <f>[25]Julho!$G$21</f>
        <v>31</v>
      </c>
      <c r="S29" s="11">
        <f>[25]Julho!$G$22</f>
        <v>27</v>
      </c>
      <c r="T29" s="11">
        <f>[25]Julho!$G$23</f>
        <v>28</v>
      </c>
      <c r="U29" s="11">
        <f>[25]Julho!$G$24</f>
        <v>28</v>
      </c>
      <c r="V29" s="11">
        <f>[25]Julho!$G$25</f>
        <v>29</v>
      </c>
      <c r="W29" s="11">
        <f>[25]Julho!$G$26</f>
        <v>27</v>
      </c>
      <c r="X29" s="11">
        <f>[25]Julho!$G$27</f>
        <v>24</v>
      </c>
      <c r="Y29" s="11">
        <f>[25]Julho!$G$28</f>
        <v>31</v>
      </c>
      <c r="Z29" s="11">
        <f>[25]Julho!$G$29</f>
        <v>43</v>
      </c>
      <c r="AA29" s="11">
        <f>[25]Julho!$G$30</f>
        <v>48</v>
      </c>
      <c r="AB29" s="11">
        <f>[25]Julho!$G$31</f>
        <v>32</v>
      </c>
      <c r="AC29" s="11">
        <f>[25]Julho!$G$32</f>
        <v>38</v>
      </c>
      <c r="AD29" s="11">
        <f>[25]Julho!$G$33</f>
        <v>53</v>
      </c>
      <c r="AE29" s="11">
        <f>[25]Julho!$G$34</f>
        <v>59</v>
      </c>
      <c r="AF29" s="11">
        <f>[25]Julho!$G$35</f>
        <v>38</v>
      </c>
      <c r="AG29" s="15">
        <f t="shared" si="5"/>
        <v>24</v>
      </c>
      <c r="AH29" s="94">
        <f t="shared" si="6"/>
        <v>42.064516129032256</v>
      </c>
      <c r="AK29" t="s">
        <v>47</v>
      </c>
      <c r="AL29" t="s">
        <v>47</v>
      </c>
    </row>
    <row r="30" spans="1:39" x14ac:dyDescent="0.2">
      <c r="A30" s="58" t="s">
        <v>10</v>
      </c>
      <c r="B30" s="11">
        <f>[26]Julho!$G$5</f>
        <v>46</v>
      </c>
      <c r="C30" s="11">
        <f>[26]Julho!$G$6</f>
        <v>49</v>
      </c>
      <c r="D30" s="11">
        <f>[26]Julho!$G$7</f>
        <v>33</v>
      </c>
      <c r="E30" s="11">
        <f>[26]Julho!$G$8</f>
        <v>38</v>
      </c>
      <c r="F30" s="11">
        <f>[26]Julho!$G$9</f>
        <v>41</v>
      </c>
      <c r="G30" s="11">
        <f>[26]Julho!$G$10</f>
        <v>56</v>
      </c>
      <c r="H30" s="11">
        <f>[26]Julho!$G$11</f>
        <v>38</v>
      </c>
      <c r="I30" s="11">
        <f>[26]Julho!$G$12</f>
        <v>58</v>
      </c>
      <c r="J30" s="11">
        <f>[26]Julho!$G$13</f>
        <v>50</v>
      </c>
      <c r="K30" s="11">
        <f>[26]Julho!$G$14</f>
        <v>45</v>
      </c>
      <c r="L30" s="11">
        <f>[26]Julho!$G$15</f>
        <v>43</v>
      </c>
      <c r="M30" s="11">
        <f>[26]Julho!$G$16</f>
        <v>40</v>
      </c>
      <c r="N30" s="11">
        <f>[26]Julho!$G$17</f>
        <v>46</v>
      </c>
      <c r="O30" s="11">
        <f>[26]Julho!$G$18</f>
        <v>43</v>
      </c>
      <c r="P30" s="11">
        <f>[26]Julho!$G$19</f>
        <v>50</v>
      </c>
      <c r="Q30" s="11">
        <f>[26]Julho!$G$20</f>
        <v>46</v>
      </c>
      <c r="R30" s="11">
        <f>[26]Julho!$G$21</f>
        <v>26</v>
      </c>
      <c r="S30" s="11">
        <f>[26]Julho!$G$22</f>
        <v>26</v>
      </c>
      <c r="T30" s="11">
        <f>[26]Julho!$G$23</f>
        <v>28</v>
      </c>
      <c r="U30" s="11">
        <f>[26]Julho!$G$24</f>
        <v>29</v>
      </c>
      <c r="V30" s="11">
        <f>[26]Julho!$G$25</f>
        <v>27</v>
      </c>
      <c r="W30" s="11">
        <f>[26]Julho!$G$26</f>
        <v>24</v>
      </c>
      <c r="X30" s="11">
        <f>[26]Julho!$G$27</f>
        <v>24</v>
      </c>
      <c r="Y30" s="11">
        <f>[26]Julho!$G$28</f>
        <v>26</v>
      </c>
      <c r="Z30" s="11">
        <f>[26]Julho!$G$29</f>
        <v>45</v>
      </c>
      <c r="AA30" s="11">
        <f>[26]Julho!$G$30</f>
        <v>44</v>
      </c>
      <c r="AB30" s="11">
        <f>[26]Julho!$G$31</f>
        <v>33</v>
      </c>
      <c r="AC30" s="11">
        <f>[26]Julho!$G$32</f>
        <v>39</v>
      </c>
      <c r="AD30" s="11">
        <f>[26]Julho!$G$33</f>
        <v>40</v>
      </c>
      <c r="AE30" s="11">
        <f>[26]Julho!$G$34</f>
        <v>60</v>
      </c>
      <c r="AF30" s="11">
        <f>[26]Julho!$G$35</f>
        <v>42</v>
      </c>
      <c r="AG30" s="15">
        <f t="shared" si="5"/>
        <v>24</v>
      </c>
      <c r="AH30" s="94">
        <f t="shared" si="6"/>
        <v>39.838709677419352</v>
      </c>
      <c r="AK30" t="s">
        <v>47</v>
      </c>
      <c r="AL30" t="s">
        <v>47</v>
      </c>
    </row>
    <row r="31" spans="1:39" x14ac:dyDescent="0.2">
      <c r="A31" s="58" t="s">
        <v>172</v>
      </c>
      <c r="B31" s="11">
        <f>[27]Julho!$G$5</f>
        <v>42</v>
      </c>
      <c r="C31" s="11">
        <f>[27]Julho!$G$6</f>
        <v>52</v>
      </c>
      <c r="D31" s="11">
        <f>[27]Julho!$G$7</f>
        <v>42</v>
      </c>
      <c r="E31" s="11">
        <f>[27]Julho!$G$8</f>
        <v>51</v>
      </c>
      <c r="F31" s="11">
        <f>[27]Julho!$G$9</f>
        <v>50</v>
      </c>
      <c r="G31" s="11">
        <f>[27]Julho!$G$10</f>
        <v>64</v>
      </c>
      <c r="H31" s="11">
        <f>[27]Julho!$G$11</f>
        <v>46</v>
      </c>
      <c r="I31" s="11">
        <f>[27]Julho!$G$12</f>
        <v>80</v>
      </c>
      <c r="J31" s="11">
        <f>[27]Julho!$G$13</f>
        <v>49</v>
      </c>
      <c r="K31" s="11">
        <f>[27]Julho!$G$14</f>
        <v>61</v>
      </c>
      <c r="L31" s="11">
        <f>[27]Julho!$G$15</f>
        <v>51</v>
      </c>
      <c r="M31" s="11">
        <f>[27]Julho!$G$16</f>
        <v>44</v>
      </c>
      <c r="N31" s="11">
        <f>[27]Julho!$G$17</f>
        <v>49</v>
      </c>
      <c r="O31" s="11">
        <f>[27]Julho!$G$18</f>
        <v>55</v>
      </c>
      <c r="P31" s="11">
        <f>[27]Julho!$G$19</f>
        <v>59</v>
      </c>
      <c r="Q31" s="11">
        <f>[27]Julho!$G$20</f>
        <v>59</v>
      </c>
      <c r="R31" s="11">
        <f>[27]Julho!$G$21</f>
        <v>34</v>
      </c>
      <c r="S31" s="11">
        <f>[27]Julho!$G$22</f>
        <v>35</v>
      </c>
      <c r="T31" s="11">
        <f>[27]Julho!$G$23</f>
        <v>36</v>
      </c>
      <c r="U31" s="11">
        <f>[27]Julho!$G$24</f>
        <v>37</v>
      </c>
      <c r="V31" s="11">
        <f>[27]Julho!$G$25</f>
        <v>34</v>
      </c>
      <c r="W31" s="11">
        <f>[27]Julho!$G$26</f>
        <v>32</v>
      </c>
      <c r="X31" s="11">
        <f>[27]Julho!$G$27</f>
        <v>31</v>
      </c>
      <c r="Y31" s="11">
        <f>[27]Julho!$G$28</f>
        <v>33</v>
      </c>
      <c r="Z31" s="11">
        <f>[27]Julho!$G$29</f>
        <v>58</v>
      </c>
      <c r="AA31" s="11">
        <f>[27]Julho!$G$30</f>
        <v>50</v>
      </c>
      <c r="AB31" s="11">
        <f>[27]Julho!$G$31</f>
        <v>41</v>
      </c>
      <c r="AC31" s="11">
        <f>[27]Julho!$G$32</f>
        <v>41</v>
      </c>
      <c r="AD31" s="11">
        <f>[27]Julho!$G$33</f>
        <v>31</v>
      </c>
      <c r="AE31" s="11">
        <f>[27]Julho!$G$34</f>
        <v>57</v>
      </c>
      <c r="AF31" s="11">
        <f>[27]Julho!$G$35</f>
        <v>45</v>
      </c>
      <c r="AG31" s="15">
        <f t="shared" si="5"/>
        <v>31</v>
      </c>
      <c r="AH31" s="94">
        <f t="shared" si="6"/>
        <v>46.741935483870968</v>
      </c>
      <c r="AI31" s="12" t="s">
        <v>47</v>
      </c>
      <c r="AJ31" t="s">
        <v>47</v>
      </c>
      <c r="AL31" t="s">
        <v>47</v>
      </c>
    </row>
    <row r="32" spans="1:39" x14ac:dyDescent="0.2">
      <c r="A32" s="58" t="s">
        <v>11</v>
      </c>
      <c r="B32" s="11" t="str">
        <f>[28]Julho!$G$5</f>
        <v>*</v>
      </c>
      <c r="C32" s="11" t="str">
        <f>[28]Julho!$G$6</f>
        <v>*</v>
      </c>
      <c r="D32" s="11" t="str">
        <f>[28]Julho!$G$7</f>
        <v>*</v>
      </c>
      <c r="E32" s="11" t="str">
        <f>[28]Julho!$G$8</f>
        <v>*</v>
      </c>
      <c r="F32" s="11" t="str">
        <f>[28]Julho!$G$9</f>
        <v>*</v>
      </c>
      <c r="G32" s="11" t="str">
        <f>[28]Julho!$G$10</f>
        <v>*</v>
      </c>
      <c r="H32" s="11" t="str">
        <f>[28]Julho!$G$11</f>
        <v>*</v>
      </c>
      <c r="I32" s="11" t="str">
        <f>[28]Julho!$G$12</f>
        <v>*</v>
      </c>
      <c r="J32" s="11" t="str">
        <f>[28]Julho!$G$13</f>
        <v>*</v>
      </c>
      <c r="K32" s="11" t="str">
        <f>[28]Julho!$G$14</f>
        <v>*</v>
      </c>
      <c r="L32" s="11" t="str">
        <f>[28]Julho!$G$15</f>
        <v>*</v>
      </c>
      <c r="M32" s="11" t="str">
        <f>[28]Julho!$G$16</f>
        <v>*</v>
      </c>
      <c r="N32" s="11" t="str">
        <f>[28]Julho!$G$17</f>
        <v>*</v>
      </c>
      <c r="O32" s="11" t="str">
        <f>[28]Julho!$G$18</f>
        <v>*</v>
      </c>
      <c r="P32" s="11" t="str">
        <f>[28]Julho!$G$19</f>
        <v>*</v>
      </c>
      <c r="Q32" s="11" t="str">
        <f>[28]Julho!$G$20</f>
        <v>*</v>
      </c>
      <c r="R32" s="11" t="str">
        <f>[28]Julho!$G$21</f>
        <v>*</v>
      </c>
      <c r="S32" s="11" t="str">
        <f>[28]Julho!$G$22</f>
        <v>*</v>
      </c>
      <c r="T32" s="11" t="str">
        <f>[28]Julho!$G$23</f>
        <v>*</v>
      </c>
      <c r="U32" s="11" t="str">
        <f>[28]Julho!$G$24</f>
        <v>*</v>
      </c>
      <c r="V32" s="11" t="str">
        <f>[28]Julho!$G$25</f>
        <v>*</v>
      </c>
      <c r="W32" s="11" t="str">
        <f>[28]Julho!$G$26</f>
        <v>*</v>
      </c>
      <c r="X32" s="11" t="str">
        <f>[28]Julho!$G$27</f>
        <v>*</v>
      </c>
      <c r="Y32" s="11" t="str">
        <f>[28]Julho!$G$28</f>
        <v>*</v>
      </c>
      <c r="Z32" s="11" t="str">
        <f>[28]Julho!$G$29</f>
        <v>*</v>
      </c>
      <c r="AA32" s="11" t="str">
        <f>[28]Julho!$G$30</f>
        <v>*</v>
      </c>
      <c r="AB32" s="11" t="str">
        <f>[28]Julho!$G$31</f>
        <v>*</v>
      </c>
      <c r="AC32" s="11" t="str">
        <f>[28]Julho!$G$32</f>
        <v>*</v>
      </c>
      <c r="AD32" s="11" t="str">
        <f>[28]Julho!$G$33</f>
        <v>*</v>
      </c>
      <c r="AE32" s="11" t="str">
        <f>[28]Julho!$G$34</f>
        <v>*</v>
      </c>
      <c r="AF32" s="11" t="str">
        <f>[28]Julho!$G$35</f>
        <v>*</v>
      </c>
      <c r="AG32" s="15" t="s">
        <v>226</v>
      </c>
      <c r="AH32" s="94" t="s">
        <v>226</v>
      </c>
      <c r="AL32" t="s">
        <v>47</v>
      </c>
    </row>
    <row r="33" spans="1:39" s="5" customFormat="1" x14ac:dyDescent="0.2">
      <c r="A33" s="58" t="s">
        <v>12</v>
      </c>
      <c r="B33" s="11">
        <f>[29]Julho!$G$5</f>
        <v>25</v>
      </c>
      <c r="C33" s="11">
        <f>[29]Julho!$G$6</f>
        <v>53</v>
      </c>
      <c r="D33" s="11">
        <f>[29]Julho!$G$7</f>
        <v>40</v>
      </c>
      <c r="E33" s="11">
        <f>[29]Julho!$G$8</f>
        <v>41</v>
      </c>
      <c r="F33" s="11">
        <f>[29]Julho!$G$9</f>
        <v>44</v>
      </c>
      <c r="G33" s="11">
        <f>[29]Julho!$G$10</f>
        <v>50</v>
      </c>
      <c r="H33" s="11">
        <f>[29]Julho!$G$11</f>
        <v>48</v>
      </c>
      <c r="I33" s="11">
        <f>[29]Julho!$G$12</f>
        <v>77</v>
      </c>
      <c r="J33" s="11" t="str">
        <f>[29]Julho!$G$13</f>
        <v>*</v>
      </c>
      <c r="K33" s="11" t="str">
        <f>[29]Julho!$G$14</f>
        <v>*</v>
      </c>
      <c r="L33" s="11" t="str">
        <f>[29]Julho!$G$15</f>
        <v>*</v>
      </c>
      <c r="M33" s="11">
        <f>[29]Julho!$G$16</f>
        <v>36</v>
      </c>
      <c r="N33" s="11">
        <f>[29]Julho!$G$17</f>
        <v>38</v>
      </c>
      <c r="O33" s="11">
        <f>[29]Julho!$G$18</f>
        <v>60</v>
      </c>
      <c r="P33" s="11">
        <f>[29]Julho!$G$19</f>
        <v>44</v>
      </c>
      <c r="Q33" s="11">
        <f>[29]Julho!$G$20</f>
        <v>31</v>
      </c>
      <c r="R33" s="11">
        <f>[29]Julho!$G$21</f>
        <v>65</v>
      </c>
      <c r="S33" s="11" t="str">
        <f>[29]Julho!$G$22</f>
        <v>*</v>
      </c>
      <c r="T33" s="11" t="str">
        <f>[29]Julho!$G$23</f>
        <v>*</v>
      </c>
      <c r="U33" s="11" t="str">
        <f>[29]Julho!$G$24</f>
        <v>*</v>
      </c>
      <c r="V33" s="11" t="str">
        <f>[29]Julho!$G$25</f>
        <v>*</v>
      </c>
      <c r="W33" s="11" t="str">
        <f>[29]Julho!$G$26</f>
        <v>*</v>
      </c>
      <c r="X33" s="11">
        <f>[29]Julho!$G$27</f>
        <v>24</v>
      </c>
      <c r="Y33" s="11">
        <f>[29]Julho!$G$28</f>
        <v>32</v>
      </c>
      <c r="Z33" s="11">
        <f>[29]Julho!$G$29</f>
        <v>54</v>
      </c>
      <c r="AA33" s="11">
        <f>[29]Julho!$G$30</f>
        <v>37</v>
      </c>
      <c r="AB33" s="11">
        <f>[29]Julho!$G$31</f>
        <v>33</v>
      </c>
      <c r="AC33" s="11">
        <f>[29]Julho!$G$32</f>
        <v>67</v>
      </c>
      <c r="AD33" s="11" t="str">
        <f>[29]Julho!$G$33</f>
        <v>*</v>
      </c>
      <c r="AE33" s="11" t="str">
        <f>[29]Julho!$G$34</f>
        <v>*</v>
      </c>
      <c r="AF33" s="11" t="str">
        <f>[29]Julho!$G$35</f>
        <v>*</v>
      </c>
      <c r="AG33" s="15">
        <f>MIN(B33:AF33)</f>
        <v>24</v>
      </c>
      <c r="AH33" s="94">
        <f>AVERAGE(B33:AF33)</f>
        <v>44.95</v>
      </c>
      <c r="AJ33" s="5" t="s">
        <v>47</v>
      </c>
    </row>
    <row r="34" spans="1:39" x14ac:dyDescent="0.2">
      <c r="A34" s="58" t="s">
        <v>13</v>
      </c>
      <c r="B34" s="11" t="str">
        <f>[30]Julho!$G$5</f>
        <v>*</v>
      </c>
      <c r="C34" s="11" t="str">
        <f>[30]Julho!$G$6</f>
        <v>*</v>
      </c>
      <c r="D34" s="11" t="str">
        <f>[30]Julho!$G$7</f>
        <v>*</v>
      </c>
      <c r="E34" s="11" t="str">
        <f>[30]Julho!$G$8</f>
        <v>*</v>
      </c>
      <c r="F34" s="11" t="str">
        <f>[30]Julho!$G$9</f>
        <v>*</v>
      </c>
      <c r="G34" s="11" t="str">
        <f>[30]Julho!$G$10</f>
        <v>*</v>
      </c>
      <c r="H34" s="11" t="str">
        <f>[30]Julho!$G$11</f>
        <v>*</v>
      </c>
      <c r="I34" s="11" t="str">
        <f>[30]Julho!$G$12</f>
        <v>*</v>
      </c>
      <c r="J34" s="11" t="str">
        <f>[30]Julho!$G$13</f>
        <v>*</v>
      </c>
      <c r="K34" s="11" t="str">
        <f>[30]Julho!$G$14</f>
        <v>*</v>
      </c>
      <c r="L34" s="11" t="str">
        <f>[30]Julho!$G$15</f>
        <v>*</v>
      </c>
      <c r="M34" s="11" t="str">
        <f>[30]Julho!$G$16</f>
        <v>*</v>
      </c>
      <c r="N34" s="11" t="str">
        <f>[30]Julho!$G$17</f>
        <v>*</v>
      </c>
      <c r="O34" s="11" t="str">
        <f>[30]Julho!$G$18</f>
        <v>*</v>
      </c>
      <c r="P34" s="11" t="str">
        <f>[30]Julho!$G$19</f>
        <v>*</v>
      </c>
      <c r="Q34" s="11" t="str">
        <f>[30]Julho!$G$20</f>
        <v>*</v>
      </c>
      <c r="R34" s="11" t="str">
        <f>[30]Julho!$G$21</f>
        <v>*</v>
      </c>
      <c r="S34" s="11" t="str">
        <f>[30]Julho!$G$22</f>
        <v>*</v>
      </c>
      <c r="T34" s="11" t="str">
        <f>[30]Julho!$G$23</f>
        <v>*</v>
      </c>
      <c r="U34" s="11" t="str">
        <f>[30]Julho!$G$24</f>
        <v>*</v>
      </c>
      <c r="V34" s="11" t="str">
        <f>[30]Julho!$G$25</f>
        <v>*</v>
      </c>
      <c r="W34" s="11" t="str">
        <f>[30]Julho!$G$26</f>
        <v>*</v>
      </c>
      <c r="X34" s="11" t="str">
        <f>[30]Julho!$G$27</f>
        <v>*</v>
      </c>
      <c r="Y34" s="11" t="str">
        <f>[30]Julho!$G$28</f>
        <v>*</v>
      </c>
      <c r="Z34" s="11" t="str">
        <f>[30]Julho!$G$29</f>
        <v>*</v>
      </c>
      <c r="AA34" s="11" t="str">
        <f>[30]Julho!$G$30</f>
        <v>*</v>
      </c>
      <c r="AB34" s="11" t="str">
        <f>[30]Julho!$G$31</f>
        <v>*</v>
      </c>
      <c r="AC34" s="11" t="str">
        <f>[30]Julho!$G$32</f>
        <v>*</v>
      </c>
      <c r="AD34" s="11" t="str">
        <f>[30]Julho!$G$33</f>
        <v>*</v>
      </c>
      <c r="AE34" s="11" t="str">
        <f>[30]Julho!$G$34</f>
        <v>*</v>
      </c>
      <c r="AF34" s="11" t="str">
        <f>[30]Julho!$G$35</f>
        <v>*</v>
      </c>
      <c r="AG34" s="15" t="s">
        <v>226</v>
      </c>
      <c r="AH34" s="94" t="s">
        <v>226</v>
      </c>
      <c r="AK34" t="s">
        <v>47</v>
      </c>
    </row>
    <row r="35" spans="1:39" x14ac:dyDescent="0.2">
      <c r="A35" s="58" t="s">
        <v>173</v>
      </c>
      <c r="B35" s="11">
        <f>[31]Julho!$G$5</f>
        <v>45</v>
      </c>
      <c r="C35" s="11">
        <f>[31]Julho!$G$6</f>
        <v>55</v>
      </c>
      <c r="D35" s="11">
        <f>[31]Julho!$G$7</f>
        <v>52</v>
      </c>
      <c r="E35" s="11">
        <f>[31]Julho!$G$8</f>
        <v>49</v>
      </c>
      <c r="F35" s="11">
        <f>[31]Julho!$G$9</f>
        <v>45</v>
      </c>
      <c r="G35" s="11">
        <f>[31]Julho!$G$10</f>
        <v>51</v>
      </c>
      <c r="H35" s="11">
        <f>[31]Julho!$G$11</f>
        <v>45</v>
      </c>
      <c r="I35" s="11">
        <f>[31]Julho!$G$12</f>
        <v>56</v>
      </c>
      <c r="J35" s="11">
        <f>[31]Julho!$G$13</f>
        <v>67</v>
      </c>
      <c r="K35" s="11">
        <f>[31]Julho!$G$14</f>
        <v>58</v>
      </c>
      <c r="L35" s="11">
        <f>[31]Julho!$G$15</f>
        <v>46</v>
      </c>
      <c r="M35" s="11">
        <f>[31]Julho!$G$16</f>
        <v>43</v>
      </c>
      <c r="N35" s="11">
        <f>[31]Julho!$G$17</f>
        <v>47</v>
      </c>
      <c r="O35" s="11">
        <f>[31]Julho!$G$18</f>
        <v>62</v>
      </c>
      <c r="P35" s="11">
        <f>[31]Julho!$G$19</f>
        <v>57</v>
      </c>
      <c r="Q35" s="11">
        <f>[31]Julho!$G$20</f>
        <v>50</v>
      </c>
      <c r="R35" s="11">
        <f>[31]Julho!$G$21</f>
        <v>33</v>
      </c>
      <c r="S35" s="11">
        <f>[31]Julho!$G$22</f>
        <v>31</v>
      </c>
      <c r="T35" s="11">
        <f>[31]Julho!$G$23</f>
        <v>33</v>
      </c>
      <c r="U35" s="11">
        <f>[31]Julho!$G$24</f>
        <v>34</v>
      </c>
      <c r="V35" s="11">
        <f>[31]Julho!$G$25</f>
        <v>34</v>
      </c>
      <c r="W35" s="11">
        <f>[31]Julho!$G$26</f>
        <v>31</v>
      </c>
      <c r="X35" s="11">
        <f>[31]Julho!$G$27</f>
        <v>31</v>
      </c>
      <c r="Y35" s="11">
        <f>[31]Julho!$G$28</f>
        <v>31</v>
      </c>
      <c r="Z35" s="11">
        <f>[31]Julho!$G$29</f>
        <v>43</v>
      </c>
      <c r="AA35" s="11">
        <f>[31]Julho!$G$30</f>
        <v>49</v>
      </c>
      <c r="AB35" s="11">
        <f>[31]Julho!$G$31</f>
        <v>39</v>
      </c>
      <c r="AC35" s="11">
        <f>[31]Julho!$G$32</f>
        <v>38</v>
      </c>
      <c r="AD35" s="11">
        <f>[31]Julho!$G$33</f>
        <v>50</v>
      </c>
      <c r="AE35" s="11">
        <f>[31]Julho!$G$34</f>
        <v>56</v>
      </c>
      <c r="AF35" s="11">
        <f>[31]Julho!$G$35</f>
        <v>44</v>
      </c>
      <c r="AG35" s="15">
        <f>MIN(B35:AF35)</f>
        <v>31</v>
      </c>
      <c r="AH35" s="94">
        <f>AVERAGE(B35:AF35)</f>
        <v>45.322580645161288</v>
      </c>
    </row>
    <row r="36" spans="1:39" x14ac:dyDescent="0.2">
      <c r="A36" s="58" t="s">
        <v>144</v>
      </c>
      <c r="B36" s="11" t="str">
        <f>[32]Julho!$G$5</f>
        <v>*</v>
      </c>
      <c r="C36" s="11" t="str">
        <f>[32]Julho!$G$6</f>
        <v>*</v>
      </c>
      <c r="D36" s="11" t="str">
        <f>[32]Julho!$G$7</f>
        <v>*</v>
      </c>
      <c r="E36" s="11" t="str">
        <f>[32]Julho!$G$8</f>
        <v>*</v>
      </c>
      <c r="F36" s="11" t="str">
        <f>[32]Julho!$G$9</f>
        <v>*</v>
      </c>
      <c r="G36" s="11" t="str">
        <f>[32]Julho!$G$10</f>
        <v>*</v>
      </c>
      <c r="H36" s="11" t="str">
        <f>[32]Julho!$G$11</f>
        <v>*</v>
      </c>
      <c r="I36" s="11" t="str">
        <f>[32]Julho!$G$12</f>
        <v>*</v>
      </c>
      <c r="J36" s="11" t="str">
        <f>[32]Julho!$G$13</f>
        <v>*</v>
      </c>
      <c r="K36" s="11" t="str">
        <f>[32]Julho!$G$14</f>
        <v>*</v>
      </c>
      <c r="L36" s="11" t="str">
        <f>[32]Julho!$G$15</f>
        <v>*</v>
      </c>
      <c r="M36" s="11" t="str">
        <f>[32]Julho!$G$16</f>
        <v>*</v>
      </c>
      <c r="N36" s="11" t="str">
        <f>[32]Julho!$G$17</f>
        <v>*</v>
      </c>
      <c r="O36" s="11" t="str">
        <f>[32]Julho!$G$18</f>
        <v>*</v>
      </c>
      <c r="P36" s="11" t="str">
        <f>[32]Julho!$G$19</f>
        <v>*</v>
      </c>
      <c r="Q36" s="11" t="str">
        <f>[32]Julho!$G$20</f>
        <v>*</v>
      </c>
      <c r="R36" s="11" t="str">
        <f>[32]Julho!$G$21</f>
        <v>*</v>
      </c>
      <c r="S36" s="11" t="str">
        <f>[32]Julho!$G$22</f>
        <v>*</v>
      </c>
      <c r="T36" s="11" t="str">
        <f>[32]Julho!$G$23</f>
        <v>*</v>
      </c>
      <c r="U36" s="11" t="str">
        <f>[32]Julho!$G$24</f>
        <v>*</v>
      </c>
      <c r="V36" s="11" t="str">
        <f>[32]Julho!$G$25</f>
        <v>*</v>
      </c>
      <c r="W36" s="11" t="str">
        <f>[32]Julho!$G$26</f>
        <v>*</v>
      </c>
      <c r="X36" s="11" t="str">
        <f>[32]Julho!$G$27</f>
        <v>*</v>
      </c>
      <c r="Y36" s="11" t="str">
        <f>[32]Julho!$G$28</f>
        <v>*</v>
      </c>
      <c r="Z36" s="11" t="str">
        <f>[32]Julho!$G$29</f>
        <v>*</v>
      </c>
      <c r="AA36" s="11" t="str">
        <f>[32]Julho!$G$30</f>
        <v>*</v>
      </c>
      <c r="AB36" s="11" t="str">
        <f>[32]Julho!$G$31</f>
        <v>*</v>
      </c>
      <c r="AC36" s="11" t="str">
        <f>[32]Julho!$G$32</f>
        <v>*</v>
      </c>
      <c r="AD36" s="11" t="str">
        <f>[32]Julho!$G$33</f>
        <v>*</v>
      </c>
      <c r="AE36" s="11" t="str">
        <f>[32]Julho!$G$34</f>
        <v>*</v>
      </c>
      <c r="AF36" s="11" t="str">
        <f>[32]Julho!$G$35</f>
        <v>*</v>
      </c>
      <c r="AG36" s="15" t="s">
        <v>226</v>
      </c>
      <c r="AH36" s="94" t="s">
        <v>226</v>
      </c>
      <c r="AM36" s="12" t="s">
        <v>47</v>
      </c>
    </row>
    <row r="37" spans="1:39" x14ac:dyDescent="0.2">
      <c r="A37" s="58" t="s">
        <v>14</v>
      </c>
      <c r="B37" s="11" t="str">
        <f>[33]Julho!$G$5</f>
        <v>*</v>
      </c>
      <c r="C37" s="11" t="str">
        <f>[33]Julho!$G$6</f>
        <v>*</v>
      </c>
      <c r="D37" s="11" t="str">
        <f>[33]Julho!$G$7</f>
        <v>*</v>
      </c>
      <c r="E37" s="11" t="str">
        <f>[33]Julho!$G$8</f>
        <v>*</v>
      </c>
      <c r="F37" s="11" t="str">
        <f>[33]Julho!$G$9</f>
        <v>*</v>
      </c>
      <c r="G37" s="11" t="str">
        <f>[33]Julho!$G$10</f>
        <v>*</v>
      </c>
      <c r="H37" s="11" t="str">
        <f>[33]Julho!$G$11</f>
        <v>*</v>
      </c>
      <c r="I37" s="11" t="str">
        <f>[33]Julho!$G$12</f>
        <v>*</v>
      </c>
      <c r="J37" s="11" t="str">
        <f>[33]Julho!$G$13</f>
        <v>*</v>
      </c>
      <c r="K37" s="11" t="str">
        <f>[33]Julho!$G$14</f>
        <v>*</v>
      </c>
      <c r="L37" s="11" t="str">
        <f>[33]Julho!$G$15</f>
        <v>*</v>
      </c>
      <c r="M37" s="11" t="str">
        <f>[33]Julho!$G$16</f>
        <v>*</v>
      </c>
      <c r="N37" s="11" t="str">
        <f>[33]Julho!$G$17</f>
        <v>*</v>
      </c>
      <c r="O37" s="11" t="str">
        <f>[33]Julho!$G$18</f>
        <v>*</v>
      </c>
      <c r="P37" s="11" t="str">
        <f>[33]Julho!$G$19</f>
        <v>*</v>
      </c>
      <c r="Q37" s="11" t="str">
        <f>[33]Julho!$G$20</f>
        <v>*</v>
      </c>
      <c r="R37" s="11" t="str">
        <f>[33]Julho!$G$21</f>
        <v>*</v>
      </c>
      <c r="S37" s="11" t="str">
        <f>[33]Julho!$G$22</f>
        <v>*</v>
      </c>
      <c r="T37" s="11" t="str">
        <f>[33]Julho!$G$23</f>
        <v>*</v>
      </c>
      <c r="U37" s="11" t="str">
        <f>[33]Julho!$G$24</f>
        <v>*</v>
      </c>
      <c r="V37" s="11">
        <f>[33]Julho!$G$25</f>
        <v>22</v>
      </c>
      <c r="W37" s="11">
        <f>[33]Julho!$G$26</f>
        <v>22</v>
      </c>
      <c r="X37" s="11">
        <f>[33]Julho!$G$27</f>
        <v>21</v>
      </c>
      <c r="Y37" s="11">
        <f>[33]Julho!$G$28</f>
        <v>18</v>
      </c>
      <c r="Z37" s="11">
        <f>[33]Julho!$G$29</f>
        <v>18</v>
      </c>
      <c r="AA37" s="11">
        <f>[33]Julho!$G$30</f>
        <v>25</v>
      </c>
      <c r="AB37" s="11">
        <f>[33]Julho!$G$31</f>
        <v>21</v>
      </c>
      <c r="AC37" s="11">
        <f>[33]Julho!$G$32</f>
        <v>19</v>
      </c>
      <c r="AD37" s="11">
        <f>[33]Julho!$G$33</f>
        <v>21</v>
      </c>
      <c r="AE37" s="11">
        <f>[33]Julho!$G$34</f>
        <v>32</v>
      </c>
      <c r="AF37" s="11">
        <f>[33]Julho!$G$35</f>
        <v>21</v>
      </c>
      <c r="AG37" s="15">
        <f>MIN(B37:AF37)</f>
        <v>18</v>
      </c>
      <c r="AH37" s="94">
        <f>AVERAGE(B37:AF37)</f>
        <v>21.818181818181817</v>
      </c>
    </row>
    <row r="38" spans="1:39" x14ac:dyDescent="0.2">
      <c r="A38" s="58" t="s">
        <v>174</v>
      </c>
      <c r="B38" s="11">
        <f>[34]Julho!$G$5</f>
        <v>37</v>
      </c>
      <c r="C38" s="11">
        <f>[34]Julho!$G$6</f>
        <v>39</v>
      </c>
      <c r="D38" s="11">
        <f>[34]Julho!$G$7</f>
        <v>43</v>
      </c>
      <c r="E38" s="11">
        <f>[34]Julho!$G$8</f>
        <v>55</v>
      </c>
      <c r="F38" s="11">
        <f>[34]Julho!$G$9</f>
        <v>50</v>
      </c>
      <c r="G38" s="11">
        <f>[34]Julho!$G$10</f>
        <v>38</v>
      </c>
      <c r="H38" s="11">
        <f>[34]Julho!$G$11</f>
        <v>51</v>
      </c>
      <c r="I38" s="11">
        <f>[34]Julho!$G$12</f>
        <v>54</v>
      </c>
      <c r="J38" s="11">
        <f>[34]Julho!$G$13</f>
        <v>57</v>
      </c>
      <c r="K38" s="11">
        <f>[34]Julho!$G$14</f>
        <v>46</v>
      </c>
      <c r="L38" s="11">
        <f>[34]Julho!$G$15</f>
        <v>33</v>
      </c>
      <c r="M38" s="11">
        <f>[34]Julho!$G$16</f>
        <v>53</v>
      </c>
      <c r="N38" s="11">
        <f>[34]Julho!$G$17</f>
        <v>43</v>
      </c>
      <c r="O38" s="11">
        <f>[34]Julho!$G$18</f>
        <v>46</v>
      </c>
      <c r="P38" s="11">
        <f>[34]Julho!$G$19</f>
        <v>50</v>
      </c>
      <c r="Q38" s="11">
        <f>[34]Julho!$G$20</f>
        <v>45</v>
      </c>
      <c r="R38" s="11">
        <f>[34]Julho!$G$21</f>
        <v>43</v>
      </c>
      <c r="S38" s="11">
        <f>[34]Julho!$G$22</f>
        <v>38</v>
      </c>
      <c r="T38" s="11">
        <f>[34]Julho!$G$23</f>
        <v>40</v>
      </c>
      <c r="U38" s="11">
        <f>[34]Julho!$G$24</f>
        <v>42</v>
      </c>
      <c r="V38" s="11">
        <f>[34]Julho!$G$25</f>
        <v>45</v>
      </c>
      <c r="W38" s="11">
        <f>[34]Julho!$G$26</f>
        <v>44</v>
      </c>
      <c r="X38" s="11">
        <f>[34]Julho!$G$27</f>
        <v>48</v>
      </c>
      <c r="Y38" s="11">
        <f>[34]Julho!$G$28</f>
        <v>33</v>
      </c>
      <c r="Z38" s="11">
        <f>[34]Julho!$G$29</f>
        <v>49</v>
      </c>
      <c r="AA38" s="11">
        <f>[34]Julho!$G$30</f>
        <v>39</v>
      </c>
      <c r="AB38" s="11">
        <f>[34]Julho!$G$31</f>
        <v>43</v>
      </c>
      <c r="AC38" s="11">
        <f>[34]Julho!$G$32</f>
        <v>41</v>
      </c>
      <c r="AD38" s="11">
        <f>[34]Julho!$G$33</f>
        <v>48</v>
      </c>
      <c r="AE38" s="11">
        <f>[34]Julho!$G$34</f>
        <v>43</v>
      </c>
      <c r="AF38" s="11">
        <f>[34]Julho!$G$35</f>
        <v>45</v>
      </c>
      <c r="AG38" s="15">
        <f t="shared" ref="AG38:AG44" si="7">MIN(B38:AF38)</f>
        <v>33</v>
      </c>
      <c r="AH38" s="94">
        <f t="shared" ref="AH38:AH44" si="8">AVERAGE(B38:AF38)</f>
        <v>44.548387096774192</v>
      </c>
      <c r="AJ38" t="s">
        <v>47</v>
      </c>
      <c r="AK38" t="s">
        <v>47</v>
      </c>
    </row>
    <row r="39" spans="1:39" x14ac:dyDescent="0.2">
      <c r="A39" s="58" t="s">
        <v>15</v>
      </c>
      <c r="B39" s="11">
        <f>[35]Julho!$G$5</f>
        <v>41</v>
      </c>
      <c r="C39" s="11">
        <f>[35]Julho!$G$6</f>
        <v>50</v>
      </c>
      <c r="D39" s="11">
        <f>[35]Julho!$G$7</f>
        <v>34</v>
      </c>
      <c r="E39" s="11">
        <f>[35]Julho!$G$8</f>
        <v>47</v>
      </c>
      <c r="F39" s="11">
        <f>[35]Julho!$G$9</f>
        <v>39</v>
      </c>
      <c r="G39" s="11">
        <f>[35]Julho!$G$10</f>
        <v>51</v>
      </c>
      <c r="H39" s="11">
        <f>[35]Julho!$G$11</f>
        <v>43</v>
      </c>
      <c r="I39" s="11">
        <f>[35]Julho!$G$12</f>
        <v>91</v>
      </c>
      <c r="J39" s="11">
        <f>[35]Julho!$G$13</f>
        <v>44</v>
      </c>
      <c r="K39" s="11">
        <f>[35]Julho!$G$14</f>
        <v>56</v>
      </c>
      <c r="L39" s="11">
        <f>[35]Julho!$G$15</f>
        <v>41</v>
      </c>
      <c r="M39" s="11">
        <f>[35]Julho!$G$16</f>
        <v>44</v>
      </c>
      <c r="N39" s="11">
        <f>[35]Julho!$G$17</f>
        <v>48</v>
      </c>
      <c r="O39" s="11">
        <f>[35]Julho!$G$18</f>
        <v>51</v>
      </c>
      <c r="P39" s="11">
        <f>[35]Julho!$G$19</f>
        <v>52</v>
      </c>
      <c r="Q39" s="11">
        <f>[35]Julho!$G$20</f>
        <v>52</v>
      </c>
      <c r="R39" s="11">
        <f>[35]Julho!$G$21</f>
        <v>29</v>
      </c>
      <c r="S39" s="11">
        <f>[35]Julho!$G$22</f>
        <v>30</v>
      </c>
      <c r="T39" s="11">
        <f>[35]Julho!$G$23</f>
        <v>32</v>
      </c>
      <c r="U39" s="11">
        <f>[35]Julho!$G$24</f>
        <v>34</v>
      </c>
      <c r="V39" s="11">
        <f>[35]Julho!$G$25</f>
        <v>29</v>
      </c>
      <c r="W39" s="11">
        <f>[35]Julho!$G$26</f>
        <v>26</v>
      </c>
      <c r="X39" s="11">
        <f>[35]Julho!$G$27</f>
        <v>24</v>
      </c>
      <c r="Y39" s="11">
        <f>[35]Julho!$G$28</f>
        <v>30</v>
      </c>
      <c r="Z39" s="11">
        <f>[35]Julho!$G$29</f>
        <v>55</v>
      </c>
      <c r="AA39" s="11">
        <f>[35]Julho!$G$30</f>
        <v>58</v>
      </c>
      <c r="AB39" s="11">
        <f>[35]Julho!$G$31</f>
        <v>31</v>
      </c>
      <c r="AC39" s="11">
        <f>[35]Julho!$G$32</f>
        <v>40</v>
      </c>
      <c r="AD39" s="11">
        <f>[35]Julho!$G$33</f>
        <v>35</v>
      </c>
      <c r="AE39" s="11">
        <f>[35]Julho!$G$34</f>
        <v>47</v>
      </c>
      <c r="AF39" s="11">
        <f>[35]Julho!$G$35</f>
        <v>39</v>
      </c>
      <c r="AG39" s="15">
        <f t="shared" si="7"/>
        <v>24</v>
      </c>
      <c r="AH39" s="94">
        <f t="shared" si="8"/>
        <v>42.677419354838712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8" t="s">
        <v>16</v>
      </c>
      <c r="B40" s="11">
        <f>[36]Julho!$G$5</f>
        <v>28</v>
      </c>
      <c r="C40" s="11">
        <f>[36]Julho!$G$6</f>
        <v>40</v>
      </c>
      <c r="D40" s="11">
        <f>[36]Julho!$G$7</f>
        <v>63</v>
      </c>
      <c r="E40" s="11" t="str">
        <f>[36]Julho!$G$8</f>
        <v>*</v>
      </c>
      <c r="F40" s="11" t="str">
        <f>[36]Julho!$G$9</f>
        <v>*</v>
      </c>
      <c r="G40" s="11">
        <f>[36]Julho!$G$10</f>
        <v>52</v>
      </c>
      <c r="H40" s="11">
        <f>[36]Julho!$G$11</f>
        <v>67</v>
      </c>
      <c r="I40" s="11">
        <f>[36]Julho!$G$12</f>
        <v>80</v>
      </c>
      <c r="J40" s="11">
        <f>[36]Julho!$G$13</f>
        <v>92</v>
      </c>
      <c r="K40" s="11">
        <f>[36]Julho!$G$14</f>
        <v>42</v>
      </c>
      <c r="L40" s="11">
        <f>[36]Julho!$G$15</f>
        <v>35</v>
      </c>
      <c r="M40" s="11">
        <f>[36]Julho!$G$16</f>
        <v>31</v>
      </c>
      <c r="N40" s="11">
        <f>[36]Julho!$G$17</f>
        <v>57</v>
      </c>
      <c r="O40" s="11" t="str">
        <f>[36]Julho!$G$18</f>
        <v>*</v>
      </c>
      <c r="P40" s="11" t="str">
        <f>[36]Julho!$G$19</f>
        <v>*</v>
      </c>
      <c r="Q40" s="11">
        <f>[36]Julho!$G$20</f>
        <v>30</v>
      </c>
      <c r="R40" s="11">
        <f>[36]Julho!$G$21</f>
        <v>22</v>
      </c>
      <c r="S40" s="11">
        <f>[36]Julho!$G$22</f>
        <v>16</v>
      </c>
      <c r="T40" s="11" t="str">
        <f>[36]Julho!$G$23</f>
        <v>*</v>
      </c>
      <c r="U40" s="11" t="str">
        <f>[36]Julho!$G$24</f>
        <v>*</v>
      </c>
      <c r="V40" s="11" t="str">
        <f>[36]Julho!$G$25</f>
        <v>*</v>
      </c>
      <c r="W40" s="11" t="str">
        <f>[36]Julho!$G$26</f>
        <v>*</v>
      </c>
      <c r="X40" s="11" t="str">
        <f>[36]Julho!$G$27</f>
        <v>*</v>
      </c>
      <c r="Y40" s="11">
        <f>[36]Julho!$G$28</f>
        <v>41</v>
      </c>
      <c r="Z40" s="11">
        <f>[36]Julho!$G$29</f>
        <v>46</v>
      </c>
      <c r="AA40" s="11">
        <f>[36]Julho!$G$30</f>
        <v>64</v>
      </c>
      <c r="AB40" s="11" t="str">
        <f>[36]Julho!$G$31</f>
        <v>*</v>
      </c>
      <c r="AC40" s="11" t="str">
        <f>[36]Julho!$G$32</f>
        <v>*</v>
      </c>
      <c r="AD40" s="11">
        <f>[36]Julho!$G$33</f>
        <v>25</v>
      </c>
      <c r="AE40" s="11">
        <f>[36]Julho!$G$34</f>
        <v>32</v>
      </c>
      <c r="AF40" s="11">
        <f>[36]Julho!$G$35</f>
        <v>46</v>
      </c>
      <c r="AG40" s="15">
        <f t="shared" si="7"/>
        <v>16</v>
      </c>
      <c r="AH40" s="94">
        <f t="shared" si="8"/>
        <v>45.45</v>
      </c>
      <c r="AL40" t="s">
        <v>47</v>
      </c>
    </row>
    <row r="41" spans="1:39" x14ac:dyDescent="0.2">
      <c r="A41" s="58" t="s">
        <v>175</v>
      </c>
      <c r="B41" s="11">
        <f>[37]Julho!$G$5</f>
        <v>29</v>
      </c>
      <c r="C41" s="11">
        <f>[37]Julho!$G$6</f>
        <v>39</v>
      </c>
      <c r="D41" s="11">
        <f>[37]Julho!$G$7</f>
        <v>33</v>
      </c>
      <c r="E41" s="11">
        <f>[37]Julho!$G$8</f>
        <v>38</v>
      </c>
      <c r="F41" s="11">
        <f>[37]Julho!$G$9</f>
        <v>27</v>
      </c>
      <c r="G41" s="11">
        <f>[37]Julho!$G$10</f>
        <v>33</v>
      </c>
      <c r="H41" s="11">
        <f>[37]Julho!$G$11</f>
        <v>33</v>
      </c>
      <c r="I41" s="11">
        <f>[37]Julho!$G$12</f>
        <v>54</v>
      </c>
      <c r="J41" s="11">
        <f>[37]Julho!$G$13</f>
        <v>61</v>
      </c>
      <c r="K41" s="11">
        <f>[37]Julho!$G$14</f>
        <v>41</v>
      </c>
      <c r="L41" s="11">
        <f>[37]Julho!$G$15</f>
        <v>29</v>
      </c>
      <c r="M41" s="11">
        <f>[37]Julho!$G$16</f>
        <v>32</v>
      </c>
      <c r="N41" s="11">
        <f>[37]Julho!$G$17</f>
        <v>33</v>
      </c>
      <c r="O41" s="11">
        <f>[37]Julho!$G$18</f>
        <v>49</v>
      </c>
      <c r="P41" s="11">
        <f>[37]Julho!$E$19</f>
        <v>70.333333333333329</v>
      </c>
      <c r="Q41" s="11">
        <f>[37]Julho!$G$20</f>
        <v>35</v>
      </c>
      <c r="R41" s="11">
        <f>[37]Julho!$G$21</f>
        <v>22</v>
      </c>
      <c r="S41" s="11">
        <f>[37]Julho!$G$22</f>
        <v>23</v>
      </c>
      <c r="T41" s="11">
        <f>[37]Julho!$G$23</f>
        <v>25</v>
      </c>
      <c r="U41" s="11">
        <f>[37]Julho!$G$24</f>
        <v>26</v>
      </c>
      <c r="V41" s="11">
        <f>[37]Julho!$G$25</f>
        <v>27</v>
      </c>
      <c r="W41" s="11">
        <f>[37]Julho!$G$26</f>
        <v>23</v>
      </c>
      <c r="X41" s="11">
        <f>[37]Julho!$G$27</f>
        <v>22</v>
      </c>
      <c r="Y41" s="11">
        <f>[37]Julho!$G$28</f>
        <v>23</v>
      </c>
      <c r="Z41" s="11">
        <f>[37]Julho!$G$29</f>
        <v>39</v>
      </c>
      <c r="AA41" s="11">
        <f>[37]Julho!$G$30</f>
        <v>28</v>
      </c>
      <c r="AB41" s="11">
        <f>[37]Julho!$G$31</f>
        <v>23</v>
      </c>
      <c r="AC41" s="11">
        <f>[37]Julho!$G$32</f>
        <v>27</v>
      </c>
      <c r="AD41" s="11">
        <f>[37]Julho!$G$33</f>
        <v>46</v>
      </c>
      <c r="AE41" s="11">
        <f>[37]Julho!$G$34</f>
        <v>50</v>
      </c>
      <c r="AF41" s="11">
        <f>[37]Julho!$G$35</f>
        <v>38</v>
      </c>
      <c r="AG41" s="15">
        <f t="shared" si="7"/>
        <v>22</v>
      </c>
      <c r="AH41" s="94">
        <f t="shared" si="8"/>
        <v>34.784946236559144</v>
      </c>
      <c r="AJ41" t="s">
        <v>47</v>
      </c>
      <c r="AL41" t="s">
        <v>47</v>
      </c>
    </row>
    <row r="42" spans="1:39" x14ac:dyDescent="0.2">
      <c r="A42" s="58" t="s">
        <v>17</v>
      </c>
      <c r="B42" s="11">
        <f>[38]Julho!$G$5</f>
        <v>31</v>
      </c>
      <c r="C42" s="11">
        <f>[38]Julho!$G$6</f>
        <v>40</v>
      </c>
      <c r="D42" s="11">
        <f>[38]Julho!$G$7</f>
        <v>36</v>
      </c>
      <c r="E42" s="11">
        <f>[38]Julho!$G$8</f>
        <v>37</v>
      </c>
      <c r="F42" s="11">
        <f>[38]Julho!$G$9</f>
        <v>31</v>
      </c>
      <c r="G42" s="11">
        <f>[38]Julho!$G$10</f>
        <v>47</v>
      </c>
      <c r="H42" s="11">
        <f>[38]Julho!$G$11</f>
        <v>32</v>
      </c>
      <c r="I42" s="11">
        <f>[38]Julho!$G$12</f>
        <v>68</v>
      </c>
      <c r="J42" s="11">
        <f>[38]Julho!$G$13</f>
        <v>55</v>
      </c>
      <c r="K42" s="11">
        <f>[38]Julho!$G$14</f>
        <v>45</v>
      </c>
      <c r="L42" s="11">
        <f>[38]Julho!$G$15</f>
        <v>33</v>
      </c>
      <c r="M42" s="11">
        <f>[38]Julho!$G$16</f>
        <v>33</v>
      </c>
      <c r="N42" s="11">
        <f>[38]Julho!$G$17</f>
        <v>40</v>
      </c>
      <c r="O42" s="11">
        <f>[38]Julho!$G$18</f>
        <v>59</v>
      </c>
      <c r="P42" s="11">
        <f>[38]Julho!$G$19</f>
        <v>47</v>
      </c>
      <c r="Q42" s="11">
        <f>[38]Julho!$G$20</f>
        <v>41</v>
      </c>
      <c r="R42" s="11">
        <f>[38]Julho!$G$21</f>
        <v>23</v>
      </c>
      <c r="S42" s="11">
        <f>[38]Julho!$G$22</f>
        <v>24</v>
      </c>
      <c r="T42" s="11">
        <f>[38]Julho!$G$23</f>
        <v>26</v>
      </c>
      <c r="U42" s="11">
        <f>[38]Julho!$G$24</f>
        <v>27</v>
      </c>
      <c r="V42" s="11">
        <f>[38]Julho!$G$25</f>
        <v>26</v>
      </c>
      <c r="W42" s="11">
        <f>[38]Julho!$G$26</f>
        <v>22</v>
      </c>
      <c r="X42" s="11">
        <f>[38]Julho!$G$27</f>
        <v>22</v>
      </c>
      <c r="Y42" s="11">
        <f>[38]Julho!$G$28</f>
        <v>24</v>
      </c>
      <c r="Z42" s="11">
        <f>[38]Julho!$G$29</f>
        <v>58</v>
      </c>
      <c r="AA42" s="11">
        <f>[38]Julho!$G$30</f>
        <v>38</v>
      </c>
      <c r="AB42" s="11">
        <f>[38]Julho!$G$31</f>
        <v>28</v>
      </c>
      <c r="AC42" s="11">
        <f>[38]Julho!$G$32</f>
        <v>31</v>
      </c>
      <c r="AD42" s="11">
        <f>[38]Julho!$G$33</f>
        <v>64</v>
      </c>
      <c r="AE42" s="11">
        <f>[38]Julho!$G$34</f>
        <v>50</v>
      </c>
      <c r="AF42" s="11">
        <f>[38]Julho!$G$35</f>
        <v>36</v>
      </c>
      <c r="AG42" s="15">
        <f t="shared" si="7"/>
        <v>22</v>
      </c>
      <c r="AH42" s="94">
        <f t="shared" si="8"/>
        <v>37.87096774193548</v>
      </c>
    </row>
    <row r="43" spans="1:39" x14ac:dyDescent="0.2">
      <c r="A43" s="58" t="s">
        <v>157</v>
      </c>
      <c r="B43" s="11">
        <f>[39]Julho!$G$5</f>
        <v>33</v>
      </c>
      <c r="C43" s="11">
        <f>[39]Julho!$G$6</f>
        <v>34</v>
      </c>
      <c r="D43" s="11">
        <f>[39]Julho!$G$7</f>
        <v>30</v>
      </c>
      <c r="E43" s="11">
        <f>[39]Julho!$G$8</f>
        <v>40</v>
      </c>
      <c r="F43" s="11">
        <f>[39]Julho!$G$9</f>
        <v>25</v>
      </c>
      <c r="G43" s="11">
        <f>[39]Julho!$G$10</f>
        <v>38</v>
      </c>
      <c r="H43" s="11">
        <f>[39]Julho!$G$11</f>
        <v>29</v>
      </c>
      <c r="I43" s="11">
        <f>[39]Julho!$G$12</f>
        <v>50</v>
      </c>
      <c r="J43" s="11">
        <f>[39]Julho!$G$13</f>
        <v>45</v>
      </c>
      <c r="K43" s="11">
        <f>[39]Julho!$G$14</f>
        <v>44</v>
      </c>
      <c r="L43" s="11">
        <f>[39]Julho!$G$15</f>
        <v>26</v>
      </c>
      <c r="M43" s="11">
        <f>[39]Julho!$G$16</f>
        <v>32</v>
      </c>
      <c r="N43" s="11">
        <f>[39]Julho!$G$17</f>
        <v>37</v>
      </c>
      <c r="O43" s="11">
        <f>[39]Julho!$G$18</f>
        <v>52</v>
      </c>
      <c r="P43" s="11">
        <f>[39]Julho!$G$19</f>
        <v>51</v>
      </c>
      <c r="Q43" s="11">
        <f>[39]Julho!$G$20</f>
        <v>39</v>
      </c>
      <c r="R43" s="11">
        <f>[39]Julho!$G$21</f>
        <v>26</v>
      </c>
      <c r="S43" s="11">
        <f>[39]Julho!$G$22</f>
        <v>26</v>
      </c>
      <c r="T43" s="11">
        <f>[39]Julho!$G$23</f>
        <v>26</v>
      </c>
      <c r="U43" s="11">
        <f>[39]Julho!$G$24</f>
        <v>28</v>
      </c>
      <c r="V43" s="11">
        <f>[39]Julho!$G$25</f>
        <v>26</v>
      </c>
      <c r="W43" s="11">
        <f>[39]Julho!$G$26</f>
        <v>26</v>
      </c>
      <c r="X43" s="11">
        <f>[39]Julho!$G$27</f>
        <v>25</v>
      </c>
      <c r="Y43" s="11">
        <f>[39]Julho!$G$28</f>
        <v>23</v>
      </c>
      <c r="Z43" s="11">
        <f>[39]Julho!$G$29</f>
        <v>43</v>
      </c>
      <c r="AA43" s="11">
        <f>[39]Julho!$G$30</f>
        <v>34</v>
      </c>
      <c r="AB43" s="11">
        <f>[39]Julho!$G$31</f>
        <v>28</v>
      </c>
      <c r="AC43" s="11">
        <f>[39]Julho!$G$32</f>
        <v>27</v>
      </c>
      <c r="AD43" s="11">
        <f>[39]Julho!$G$33</f>
        <v>48</v>
      </c>
      <c r="AE43" s="11">
        <f>[39]Julho!$G$34</f>
        <v>47</v>
      </c>
      <c r="AF43" s="11">
        <f>[39]Julho!$G$35</f>
        <v>38</v>
      </c>
      <c r="AG43" s="15">
        <f t="shared" si="7"/>
        <v>23</v>
      </c>
      <c r="AH43" s="94">
        <f t="shared" si="8"/>
        <v>34.70967741935484</v>
      </c>
      <c r="AJ43" t="s">
        <v>47</v>
      </c>
      <c r="AL43" t="s">
        <v>47</v>
      </c>
      <c r="AM43" t="s">
        <v>47</v>
      </c>
    </row>
    <row r="44" spans="1:39" x14ac:dyDescent="0.2">
      <c r="A44" s="58" t="s">
        <v>18</v>
      </c>
      <c r="B44" s="11">
        <f>[40]Julho!$G$5</f>
        <v>34</v>
      </c>
      <c r="C44" s="11">
        <f>[40]Julho!$G$6</f>
        <v>42</v>
      </c>
      <c r="D44" s="11">
        <f>[40]Julho!$G$7</f>
        <v>46</v>
      </c>
      <c r="E44" s="11">
        <f>[40]Julho!$G$8</f>
        <v>37</v>
      </c>
      <c r="F44" s="11">
        <f>[40]Julho!$G$9</f>
        <v>31</v>
      </c>
      <c r="G44" s="11">
        <f>[40]Julho!$G$10</f>
        <v>32</v>
      </c>
      <c r="H44" s="11">
        <f>[40]Julho!$G$11</f>
        <v>29</v>
      </c>
      <c r="I44" s="11">
        <f>[40]Julho!$G$12</f>
        <v>62</v>
      </c>
      <c r="J44" s="11">
        <f>[40]Julho!$G$13</f>
        <v>60</v>
      </c>
      <c r="K44" s="11">
        <f>[40]Julho!$G$14</f>
        <v>38</v>
      </c>
      <c r="L44" s="11">
        <f>[40]Julho!$G$15</f>
        <v>30</v>
      </c>
      <c r="M44" s="11">
        <f>[40]Julho!$G$16</f>
        <v>32</v>
      </c>
      <c r="N44" s="11">
        <f>[40]Julho!$G$17</f>
        <v>32</v>
      </c>
      <c r="O44" s="11">
        <f>[40]Julho!$G$18</f>
        <v>38</v>
      </c>
      <c r="P44" s="11">
        <f>[40]Julho!$G$19</f>
        <v>33</v>
      </c>
      <c r="Q44" s="11">
        <f>[40]Julho!$G$20</f>
        <v>24</v>
      </c>
      <c r="R44" s="11">
        <f>[40]Julho!$G$21</f>
        <v>22</v>
      </c>
      <c r="S44" s="11">
        <f>[40]Julho!$G$22</f>
        <v>23</v>
      </c>
      <c r="T44" s="11">
        <f>[40]Julho!$G$23</f>
        <v>24</v>
      </c>
      <c r="U44" s="11">
        <f>[40]Julho!$G$24</f>
        <v>27</v>
      </c>
      <c r="V44" s="11">
        <f>[40]Julho!$G$25</f>
        <v>28</v>
      </c>
      <c r="W44" s="11">
        <f>[40]Julho!$G$26</f>
        <v>25</v>
      </c>
      <c r="X44" s="11">
        <f>[40]Julho!$G$27</f>
        <v>21</v>
      </c>
      <c r="Y44" s="11">
        <f>[40]Julho!$G$28</f>
        <v>24</v>
      </c>
      <c r="Z44" s="11">
        <f>[40]Julho!$G$29</f>
        <v>43</v>
      </c>
      <c r="AA44" s="11">
        <f>[40]Julho!$G$30</f>
        <v>27</v>
      </c>
      <c r="AB44" s="11">
        <f>[40]Julho!$G$31</f>
        <v>25</v>
      </c>
      <c r="AC44" s="11">
        <f>[40]Julho!$G$32</f>
        <v>26</v>
      </c>
      <c r="AD44" s="11">
        <f>[40]Julho!$G$33</f>
        <v>42</v>
      </c>
      <c r="AE44" s="11">
        <f>[40]Julho!$G$34</f>
        <v>36</v>
      </c>
      <c r="AF44" s="11">
        <f>[40]Julho!$G$35</f>
        <v>38</v>
      </c>
      <c r="AG44" s="15">
        <f t="shared" si="7"/>
        <v>21</v>
      </c>
      <c r="AH44" s="94">
        <f t="shared" si="8"/>
        <v>33.258064516129032</v>
      </c>
    </row>
    <row r="45" spans="1:39" x14ac:dyDescent="0.2">
      <c r="A45" s="58" t="s">
        <v>162</v>
      </c>
      <c r="B45" s="11" t="str">
        <f>[41]Julho!$G$5</f>
        <v>*</v>
      </c>
      <c r="C45" s="11" t="str">
        <f>[41]Julho!$G$6</f>
        <v>*</v>
      </c>
      <c r="D45" s="11" t="str">
        <f>[41]Julho!$G$7</f>
        <v>*</v>
      </c>
      <c r="E45" s="11" t="str">
        <f>[41]Julho!$G$8</f>
        <v>*</v>
      </c>
      <c r="F45" s="11" t="str">
        <f>[41]Julho!$G$9</f>
        <v>*</v>
      </c>
      <c r="G45" s="11" t="str">
        <f>[41]Julho!$G$10</f>
        <v>*</v>
      </c>
      <c r="H45" s="11" t="str">
        <f>[41]Julho!$G$11</f>
        <v>*</v>
      </c>
      <c r="I45" s="11" t="str">
        <f>[41]Julho!$G$12</f>
        <v>*</v>
      </c>
      <c r="J45" s="11" t="str">
        <f>[41]Julho!$G$13</f>
        <v>*</v>
      </c>
      <c r="K45" s="11" t="str">
        <f>[41]Julho!$G$14</f>
        <v>*</v>
      </c>
      <c r="L45" s="11" t="str">
        <f>[41]Julho!$G$15</f>
        <v>*</v>
      </c>
      <c r="M45" s="11" t="str">
        <f>[41]Julho!$G$16</f>
        <v>*</v>
      </c>
      <c r="N45" s="11" t="str">
        <f>[41]Julho!$G$17</f>
        <v>*</v>
      </c>
      <c r="O45" s="11" t="str">
        <f>[41]Julho!$G$18</f>
        <v>*</v>
      </c>
      <c r="P45" s="11" t="str">
        <f>[41]Julho!$G$19</f>
        <v>*</v>
      </c>
      <c r="Q45" s="11" t="str">
        <f>[41]Julho!$G$20</f>
        <v>*</v>
      </c>
      <c r="R45" s="11" t="str">
        <f>[41]Julho!$G$21</f>
        <v>*</v>
      </c>
      <c r="S45" s="11" t="str">
        <f>[41]Julho!$G$22</f>
        <v>*</v>
      </c>
      <c r="T45" s="11" t="str">
        <f>[41]Julho!$G$23</f>
        <v>*</v>
      </c>
      <c r="U45" s="11" t="str">
        <f>[41]Julho!$G$24</f>
        <v>*</v>
      </c>
      <c r="V45" s="11" t="str">
        <f>[41]Julho!$G$25</f>
        <v>*</v>
      </c>
      <c r="W45" s="11" t="str">
        <f>[41]Julho!$G$26</f>
        <v>*</v>
      </c>
      <c r="X45" s="11" t="str">
        <f>[41]Julho!$G$27</f>
        <v>*</v>
      </c>
      <c r="Y45" s="11" t="str">
        <f>[41]Julho!$G$28</f>
        <v>*</v>
      </c>
      <c r="Z45" s="11" t="str">
        <f>[41]Julho!$G$29</f>
        <v>*</v>
      </c>
      <c r="AA45" s="11" t="str">
        <f>[41]Julho!$G$30</f>
        <v>*</v>
      </c>
      <c r="AB45" s="11" t="str">
        <f>[41]Julho!$G$31</f>
        <v>*</v>
      </c>
      <c r="AC45" s="11" t="str">
        <f>[41]Julho!$G$32</f>
        <v>*</v>
      </c>
      <c r="AD45" s="11" t="str">
        <f>[41]Julho!$G$33</f>
        <v>*</v>
      </c>
      <c r="AE45" s="11" t="str">
        <f>[41]Julho!$G$34</f>
        <v>*</v>
      </c>
      <c r="AF45" s="11" t="str">
        <f>[41]Julho!$G$35</f>
        <v>*</v>
      </c>
      <c r="AG45" s="15" t="s">
        <v>226</v>
      </c>
      <c r="AH45" s="94" t="s">
        <v>226</v>
      </c>
      <c r="AJ45" s="12" t="s">
        <v>47</v>
      </c>
      <c r="AL45" t="s">
        <v>47</v>
      </c>
    </row>
    <row r="46" spans="1:39" x14ac:dyDescent="0.2">
      <c r="A46" s="58" t="s">
        <v>19</v>
      </c>
      <c r="B46" s="11">
        <f>[42]Julho!$G$5</f>
        <v>51</v>
      </c>
      <c r="C46" s="11">
        <f>[42]Julho!$G$6</f>
        <v>52</v>
      </c>
      <c r="D46" s="11">
        <f>[42]Julho!$G$7</f>
        <v>39</v>
      </c>
      <c r="E46" s="11">
        <f>[42]Julho!$G$8</f>
        <v>40</v>
      </c>
      <c r="F46" s="11">
        <f>[42]Julho!$G$9</f>
        <v>43</v>
      </c>
      <c r="G46" s="11">
        <f>[42]Julho!$G$10</f>
        <v>59</v>
      </c>
      <c r="H46" s="11">
        <f>[42]Julho!$G$11</f>
        <v>53</v>
      </c>
      <c r="I46" s="11">
        <f>[42]Julho!$G$12</f>
        <v>89</v>
      </c>
      <c r="J46" s="11">
        <f>[42]Julho!$G$13</f>
        <v>53</v>
      </c>
      <c r="K46" s="11">
        <f>[42]Julho!$G$14</f>
        <v>49</v>
      </c>
      <c r="L46" s="11">
        <f>[42]Julho!$G$15</f>
        <v>43</v>
      </c>
      <c r="M46" s="11">
        <f>[42]Julho!$G$16</f>
        <v>46</v>
      </c>
      <c r="N46" s="11">
        <f>[42]Julho!$G$17</f>
        <v>42</v>
      </c>
      <c r="O46" s="11">
        <f>[42]Julho!$G$18</f>
        <v>32</v>
      </c>
      <c r="P46" s="11">
        <f>[42]Julho!$G$19</f>
        <v>46</v>
      </c>
      <c r="Q46" s="11">
        <f>[42]Julho!$G$20</f>
        <v>49</v>
      </c>
      <c r="R46" s="11">
        <f>[42]Julho!$G$21</f>
        <v>31</v>
      </c>
      <c r="S46" s="11">
        <f>[42]Julho!$G$22</f>
        <v>32</v>
      </c>
      <c r="T46" s="11">
        <f>[42]Julho!$G$23</f>
        <v>29</v>
      </c>
      <c r="U46" s="11">
        <f>[42]Julho!$G$24</f>
        <v>33</v>
      </c>
      <c r="V46" s="11">
        <f>[42]Julho!$G$25</f>
        <v>29</v>
      </c>
      <c r="W46" s="11">
        <f>[42]Julho!$G$26</f>
        <v>28</v>
      </c>
      <c r="X46" s="11">
        <f>[42]Julho!$G$27</f>
        <v>26</v>
      </c>
      <c r="Y46" s="11">
        <f>[42]Julho!$G$28</f>
        <v>29</v>
      </c>
      <c r="Z46" s="11">
        <f>[42]Julho!$G$29</f>
        <v>63</v>
      </c>
      <c r="AA46" s="11">
        <f>[42]Julho!$G$30</f>
        <v>42</v>
      </c>
      <c r="AB46" s="11">
        <f>[42]Julho!$G$31</f>
        <v>38</v>
      </c>
      <c r="AC46" s="11">
        <f>[42]Julho!$G$32</f>
        <v>58</v>
      </c>
      <c r="AD46" s="11">
        <f>[42]Julho!$G$33</f>
        <v>41</v>
      </c>
      <c r="AE46" s="11">
        <f>[42]Julho!$G$34</f>
        <v>58</v>
      </c>
      <c r="AF46" s="11">
        <f>[42]Julho!$G$35</f>
        <v>51</v>
      </c>
      <c r="AG46" s="15">
        <f>MIN(B46:AF46)</f>
        <v>26</v>
      </c>
      <c r="AH46" s="94">
        <f>AVERAGE(B46:AF46)</f>
        <v>44.322580645161288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8" t="s">
        <v>31</v>
      </c>
      <c r="B47" s="11">
        <f>[43]Julho!$G$5</f>
        <v>29</v>
      </c>
      <c r="C47" s="11">
        <f>[43]Julho!$G$6</f>
        <v>41</v>
      </c>
      <c r="D47" s="11">
        <f>[43]Julho!$G$7</f>
        <v>35</v>
      </c>
      <c r="E47" s="11">
        <f>[43]Julho!$G$8</f>
        <v>40</v>
      </c>
      <c r="F47" s="11">
        <f>[43]Julho!$G$9</f>
        <v>37</v>
      </c>
      <c r="G47" s="11">
        <f>[43]Julho!$G$10</f>
        <v>43</v>
      </c>
      <c r="H47" s="11">
        <f>[43]Julho!$G$11</f>
        <v>38</v>
      </c>
      <c r="I47" s="11">
        <f>[43]Julho!$G$12</f>
        <v>62</v>
      </c>
      <c r="J47" s="11">
        <f>[43]Julho!$G$13</f>
        <v>60</v>
      </c>
      <c r="K47" s="11">
        <f>[43]Julho!$G$14</f>
        <v>51</v>
      </c>
      <c r="L47" s="11">
        <f>[43]Julho!$G$15</f>
        <v>41</v>
      </c>
      <c r="M47" s="11">
        <f>[43]Julho!$G$16</f>
        <v>48</v>
      </c>
      <c r="N47" s="11">
        <f>[43]Julho!$G$17</f>
        <v>55</v>
      </c>
      <c r="O47" s="11">
        <f>[43]Julho!$G$18</f>
        <v>69</v>
      </c>
      <c r="P47" s="11">
        <f>[43]Julho!$G$19</f>
        <v>57</v>
      </c>
      <c r="Q47" s="11">
        <f>[43]Julho!$G$20</f>
        <v>52</v>
      </c>
      <c r="R47" s="11">
        <f>[43]Julho!$G$21</f>
        <v>45</v>
      </c>
      <c r="S47" s="11">
        <f>[43]Julho!$G$22</f>
        <v>37</v>
      </c>
      <c r="T47" s="11">
        <f>[43]Julho!$G$23</f>
        <v>39</v>
      </c>
      <c r="U47" s="11">
        <f>[43]Julho!$G$24</f>
        <v>41</v>
      </c>
      <c r="V47" s="11">
        <f>[43]Julho!$G$25</f>
        <v>42</v>
      </c>
      <c r="W47" s="11">
        <f>[43]Julho!$G$26</f>
        <v>38</v>
      </c>
      <c r="X47" s="11">
        <f>[43]Julho!$G$27</f>
        <v>34</v>
      </c>
      <c r="Y47" s="11">
        <f>[43]Julho!$G$28</f>
        <v>42</v>
      </c>
      <c r="Z47" s="11">
        <f>[43]Julho!$G$29</f>
        <v>56</v>
      </c>
      <c r="AA47" s="11">
        <f>[43]Julho!$G$30</f>
        <v>50</v>
      </c>
      <c r="AB47" s="11">
        <f>[43]Julho!$G$31</f>
        <v>42</v>
      </c>
      <c r="AC47" s="11">
        <f>[43]Julho!$G$32</f>
        <v>47</v>
      </c>
      <c r="AD47" s="11">
        <f>[43]Julho!$G$33</f>
        <v>57</v>
      </c>
      <c r="AE47" s="11">
        <f>[43]Julho!$G$34</f>
        <v>55</v>
      </c>
      <c r="AF47" s="11">
        <f>[43]Julho!$G$35</f>
        <v>50</v>
      </c>
      <c r="AG47" s="15">
        <f>MIN(B47:AF47)</f>
        <v>29</v>
      </c>
      <c r="AH47" s="94">
        <f>AVERAGE(B47:AF47)</f>
        <v>46.225806451612904</v>
      </c>
      <c r="AL47" t="s">
        <v>47</v>
      </c>
    </row>
    <row r="48" spans="1:39" x14ac:dyDescent="0.2">
      <c r="A48" s="58" t="s">
        <v>44</v>
      </c>
      <c r="B48" s="11">
        <f>[44]Julho!$G$5</f>
        <v>36</v>
      </c>
      <c r="C48" s="11">
        <f>[44]Julho!$G$6</f>
        <v>38</v>
      </c>
      <c r="D48" s="11">
        <f>[44]Julho!$G$7</f>
        <v>37</v>
      </c>
      <c r="E48" s="11">
        <f>[44]Julho!$G$8</f>
        <v>23</v>
      </c>
      <c r="F48" s="11">
        <f>[44]Julho!$G$9</f>
        <v>22</v>
      </c>
      <c r="G48" s="11">
        <f>[44]Julho!$G$10</f>
        <v>25</v>
      </c>
      <c r="H48" s="11">
        <f>[44]Julho!$G$11</f>
        <v>26</v>
      </c>
      <c r="I48" s="11">
        <f>[44]Julho!$G$12</f>
        <v>48</v>
      </c>
      <c r="J48" s="11">
        <f>[44]Julho!$G$13</f>
        <v>59</v>
      </c>
      <c r="K48" s="11">
        <f>[44]Julho!$G$14</f>
        <v>26</v>
      </c>
      <c r="L48" s="11">
        <f>[44]Julho!$G$15</f>
        <v>21</v>
      </c>
      <c r="M48" s="11">
        <f>[44]Julho!$G$16</f>
        <v>29</v>
      </c>
      <c r="N48" s="11">
        <f>[44]Julho!$G$17</f>
        <v>26</v>
      </c>
      <c r="O48" s="11">
        <f>[44]Julho!$G$18</f>
        <v>26</v>
      </c>
      <c r="P48" s="11">
        <f>[44]Julho!$G$19</f>
        <v>21</v>
      </c>
      <c r="Q48" s="11">
        <f>[44]Julho!$G$20</f>
        <v>19</v>
      </c>
      <c r="R48" s="11">
        <f>[44]Julho!$G$21</f>
        <v>15</v>
      </c>
      <c r="S48" s="11">
        <f>[44]Julho!$G$22</f>
        <v>20</v>
      </c>
      <c r="T48" s="11">
        <f>[44]Julho!$G$23</f>
        <v>22</v>
      </c>
      <c r="U48" s="11">
        <f>[44]Julho!$G$24</f>
        <v>23</v>
      </c>
      <c r="V48" s="11">
        <f>[44]Julho!$G$25</f>
        <v>23</v>
      </c>
      <c r="W48" s="11">
        <f>[44]Julho!$G$26</f>
        <v>21</v>
      </c>
      <c r="X48" s="11">
        <f>[44]Julho!$G$27</f>
        <v>22</v>
      </c>
      <c r="Y48" s="11">
        <f>[44]Julho!$G$28</f>
        <v>21</v>
      </c>
      <c r="Z48" s="11">
        <f>[44]Julho!$G$29</f>
        <v>33</v>
      </c>
      <c r="AA48" s="11">
        <f>[44]Julho!$G$30</f>
        <v>21</v>
      </c>
      <c r="AB48" s="11">
        <f>[44]Julho!$G$31</f>
        <v>22</v>
      </c>
      <c r="AC48" s="11">
        <f>[44]Julho!$G$32</f>
        <v>23</v>
      </c>
      <c r="AD48" s="11">
        <f>[44]Julho!$G$33</f>
        <v>34</v>
      </c>
      <c r="AE48" s="11">
        <f>[44]Julho!$G$34</f>
        <v>31</v>
      </c>
      <c r="AF48" s="11">
        <f>[44]Julho!$G$35</f>
        <v>21</v>
      </c>
      <c r="AG48" s="15">
        <f>MIN(B48:AF48)</f>
        <v>15</v>
      </c>
      <c r="AH48" s="94">
        <f>AVERAGE(B48:AF48)</f>
        <v>26.903225806451612</v>
      </c>
      <c r="AI48" s="12" t="s">
        <v>47</v>
      </c>
      <c r="AJ48" t="s">
        <v>47</v>
      </c>
      <c r="AK48" t="s">
        <v>47</v>
      </c>
    </row>
    <row r="49" spans="1:38" x14ac:dyDescent="0.2">
      <c r="A49" s="58" t="s">
        <v>20</v>
      </c>
      <c r="B49" s="11" t="str">
        <f>[45]Julho!$G$5</f>
        <v>*</v>
      </c>
      <c r="C49" s="11" t="str">
        <f>[45]Julho!$G$6</f>
        <v>*</v>
      </c>
      <c r="D49" s="11" t="str">
        <f>[45]Julho!$G$7</f>
        <v>*</v>
      </c>
      <c r="E49" s="11" t="str">
        <f>[45]Julho!$G$8</f>
        <v>*</v>
      </c>
      <c r="F49" s="11" t="str">
        <f>[45]Julho!$G$9</f>
        <v>*</v>
      </c>
      <c r="G49" s="11" t="str">
        <f>[45]Julho!$G$10</f>
        <v>*</v>
      </c>
      <c r="H49" s="11" t="str">
        <f>[45]Julho!$G$11</f>
        <v>*</v>
      </c>
      <c r="I49" s="11" t="str">
        <f>[45]Julho!$G$12</f>
        <v>*</v>
      </c>
      <c r="J49" s="11" t="str">
        <f>[45]Julho!$G$13</f>
        <v>*</v>
      </c>
      <c r="K49" s="11" t="str">
        <f>[45]Julho!$G$14</f>
        <v>*</v>
      </c>
      <c r="L49" s="11" t="str">
        <f>[45]Julho!$G$15</f>
        <v>*</v>
      </c>
      <c r="M49" s="11" t="str">
        <f>[45]Julho!$G$16</f>
        <v>*</v>
      </c>
      <c r="N49" s="11" t="str">
        <f>[45]Julho!$G$17</f>
        <v>*</v>
      </c>
      <c r="O49" s="11" t="str">
        <f>[45]Julho!$G$18</f>
        <v>*</v>
      </c>
      <c r="P49" s="11" t="str">
        <f>[45]Julho!$G$19</f>
        <v>*</v>
      </c>
      <c r="Q49" s="11" t="str">
        <f>[45]Julho!$G$20</f>
        <v>*</v>
      </c>
      <c r="R49" s="11" t="str">
        <f>[45]Julho!$G$21</f>
        <v>*</v>
      </c>
      <c r="S49" s="11" t="str">
        <f>[45]Julho!$G$22</f>
        <v>*</v>
      </c>
      <c r="T49" s="11" t="str">
        <f>[45]Julho!$G$23</f>
        <v>*</v>
      </c>
      <c r="U49" s="11" t="str">
        <f>[45]Julho!$G$24</f>
        <v>*</v>
      </c>
      <c r="V49" s="11" t="str">
        <f>[45]Julho!$G$25</f>
        <v>*</v>
      </c>
      <c r="W49" s="11" t="str">
        <f>[45]Julho!$G$26</f>
        <v>*</v>
      </c>
      <c r="X49" s="11" t="str">
        <f>[45]Julho!$G$27</f>
        <v>*</v>
      </c>
      <c r="Y49" s="11" t="str">
        <f>[45]Julho!$G$28</f>
        <v>*</v>
      </c>
      <c r="Z49" s="11" t="str">
        <f>[45]Julho!$G$29</f>
        <v>*</v>
      </c>
      <c r="AA49" s="11" t="str">
        <f>[45]Julho!$G$30</f>
        <v>*</v>
      </c>
      <c r="AB49" s="11" t="str">
        <f>[45]Julho!$G$31</f>
        <v>*</v>
      </c>
      <c r="AC49" s="11" t="str">
        <f>[45]Julho!$G$32</f>
        <v>*</v>
      </c>
      <c r="AD49" s="11" t="str">
        <f>[45]Julho!$G$33</f>
        <v>*</v>
      </c>
      <c r="AE49" s="11" t="str">
        <f>[45]Julho!$G$34</f>
        <v>*</v>
      </c>
      <c r="AF49" s="11" t="str">
        <f>[45]Julho!$G$35</f>
        <v>*</v>
      </c>
      <c r="AG49" s="15" t="s">
        <v>226</v>
      </c>
      <c r="AH49" s="94" t="s">
        <v>226</v>
      </c>
      <c r="AJ49" t="s">
        <v>47</v>
      </c>
    </row>
    <row r="50" spans="1:38" s="5" customFormat="1" ht="17.100000000000001" customHeight="1" x14ac:dyDescent="0.2">
      <c r="A50" s="112" t="s">
        <v>228</v>
      </c>
      <c r="B50" s="13">
        <f t="shared" ref="B50:AG50" si="9">MIN(B5:B49)</f>
        <v>20</v>
      </c>
      <c r="C50" s="13">
        <f t="shared" si="9"/>
        <v>28</v>
      </c>
      <c r="D50" s="13">
        <f t="shared" si="9"/>
        <v>29</v>
      </c>
      <c r="E50" s="13">
        <f t="shared" si="9"/>
        <v>21</v>
      </c>
      <c r="F50" s="13">
        <f t="shared" si="9"/>
        <v>19</v>
      </c>
      <c r="G50" s="13">
        <f t="shared" si="9"/>
        <v>22</v>
      </c>
      <c r="H50" s="13">
        <f t="shared" si="9"/>
        <v>19</v>
      </c>
      <c r="I50" s="13">
        <f t="shared" si="9"/>
        <v>25</v>
      </c>
      <c r="J50" s="13">
        <f t="shared" si="9"/>
        <v>39</v>
      </c>
      <c r="K50" s="13">
        <f t="shared" si="9"/>
        <v>26</v>
      </c>
      <c r="L50" s="13">
        <f t="shared" si="9"/>
        <v>21</v>
      </c>
      <c r="M50" s="13">
        <f t="shared" si="9"/>
        <v>22</v>
      </c>
      <c r="N50" s="13">
        <f t="shared" si="9"/>
        <v>23</v>
      </c>
      <c r="O50" s="13">
        <f t="shared" si="9"/>
        <v>24</v>
      </c>
      <c r="P50" s="13">
        <f t="shared" si="9"/>
        <v>20</v>
      </c>
      <c r="Q50" s="13">
        <f t="shared" si="9"/>
        <v>18</v>
      </c>
      <c r="R50" s="13">
        <f t="shared" si="9"/>
        <v>15</v>
      </c>
      <c r="S50" s="13">
        <f t="shared" si="9"/>
        <v>16</v>
      </c>
      <c r="T50" s="13">
        <f t="shared" si="9"/>
        <v>18</v>
      </c>
      <c r="U50" s="13">
        <f t="shared" si="9"/>
        <v>22</v>
      </c>
      <c r="V50" s="13">
        <f t="shared" si="9"/>
        <v>19</v>
      </c>
      <c r="W50" s="13">
        <f t="shared" si="9"/>
        <v>19</v>
      </c>
      <c r="X50" s="13">
        <f t="shared" si="9"/>
        <v>18</v>
      </c>
      <c r="Y50" s="13">
        <f t="shared" si="9"/>
        <v>16</v>
      </c>
      <c r="Z50" s="13">
        <f t="shared" si="9"/>
        <v>18</v>
      </c>
      <c r="AA50" s="13">
        <f t="shared" si="9"/>
        <v>21</v>
      </c>
      <c r="AB50" s="13">
        <f t="shared" si="9"/>
        <v>20</v>
      </c>
      <c r="AC50" s="13">
        <f t="shared" si="9"/>
        <v>19</v>
      </c>
      <c r="AD50" s="13">
        <f t="shared" si="9"/>
        <v>20</v>
      </c>
      <c r="AE50" s="13">
        <f t="shared" si="9"/>
        <v>27</v>
      </c>
      <c r="AF50" s="13">
        <f>MIN(AF5:AF49)</f>
        <v>20</v>
      </c>
      <c r="AG50" s="15">
        <f t="shared" si="9"/>
        <v>15</v>
      </c>
      <c r="AH50" s="94">
        <f>AVERAGE(AH5:AH49)</f>
        <v>37.0080569587901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9" t="s">
        <v>97</v>
      </c>
      <c r="U52" s="159"/>
      <c r="V52" s="159"/>
      <c r="W52" s="159"/>
      <c r="X52" s="159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s="1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60" t="s">
        <v>98</v>
      </c>
      <c r="U53" s="160"/>
      <c r="V53" s="160"/>
      <c r="W53" s="160"/>
      <c r="X53" s="160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L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AG58" s="7"/>
    </row>
    <row r="63" spans="1:38" x14ac:dyDescent="0.2">
      <c r="P63" s="2" t="s">
        <v>47</v>
      </c>
      <c r="AE63" s="2" t="s">
        <v>47</v>
      </c>
      <c r="AI63" t="s">
        <v>47</v>
      </c>
    </row>
    <row r="64" spans="1:38" x14ac:dyDescent="0.2">
      <c r="T64" s="2" t="s">
        <v>47</v>
      </c>
      <c r="Z64" s="2" t="s">
        <v>47</v>
      </c>
    </row>
    <row r="65" spans="7:39" x14ac:dyDescent="0.2">
      <c r="AM65" s="12" t="s">
        <v>47</v>
      </c>
    </row>
    <row r="66" spans="7:39" x14ac:dyDescent="0.2">
      <c r="N66" s="2" t="s">
        <v>47</v>
      </c>
      <c r="AL66" t="s">
        <v>47</v>
      </c>
    </row>
    <row r="67" spans="7:39" x14ac:dyDescent="0.2">
      <c r="G67" s="2" t="s">
        <v>47</v>
      </c>
    </row>
    <row r="69" spans="7:39" x14ac:dyDescent="0.2">
      <c r="J69" s="2" t="s">
        <v>47</v>
      </c>
    </row>
  </sheetData>
  <sheetProtection password="C6EC" sheet="1" objects="1" scenarios="1"/>
  <mergeCells count="36"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L79" sqref="AL79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65" t="s">
        <v>28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53"/>
    </row>
    <row r="2" spans="1:34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1"/>
    </row>
    <row r="3" spans="1:34" s="5" customFormat="1" ht="20.100000000000001" customHeight="1" x14ac:dyDescent="0.2">
      <c r="A3" s="155"/>
      <c r="B3" s="163">
        <v>1</v>
      </c>
      <c r="C3" s="163">
        <f>SUM(B3+1)</f>
        <v>2</v>
      </c>
      <c r="D3" s="163">
        <f t="shared" ref="D3:AD3" si="0">SUM(C3+1)</f>
        <v>3</v>
      </c>
      <c r="E3" s="163">
        <f t="shared" si="0"/>
        <v>4</v>
      </c>
      <c r="F3" s="163">
        <f t="shared" si="0"/>
        <v>5</v>
      </c>
      <c r="G3" s="163">
        <f t="shared" si="0"/>
        <v>6</v>
      </c>
      <c r="H3" s="163">
        <f t="shared" si="0"/>
        <v>7</v>
      </c>
      <c r="I3" s="163">
        <f t="shared" si="0"/>
        <v>8</v>
      </c>
      <c r="J3" s="163">
        <f t="shared" si="0"/>
        <v>9</v>
      </c>
      <c r="K3" s="163">
        <f t="shared" si="0"/>
        <v>10</v>
      </c>
      <c r="L3" s="163">
        <f t="shared" si="0"/>
        <v>11</v>
      </c>
      <c r="M3" s="163">
        <f t="shared" si="0"/>
        <v>12</v>
      </c>
      <c r="N3" s="163">
        <f t="shared" si="0"/>
        <v>13</v>
      </c>
      <c r="O3" s="163">
        <f t="shared" si="0"/>
        <v>14</v>
      </c>
      <c r="P3" s="163">
        <f t="shared" si="0"/>
        <v>15</v>
      </c>
      <c r="Q3" s="163">
        <f t="shared" si="0"/>
        <v>16</v>
      </c>
      <c r="R3" s="163">
        <f t="shared" si="0"/>
        <v>17</v>
      </c>
      <c r="S3" s="163">
        <f t="shared" si="0"/>
        <v>18</v>
      </c>
      <c r="T3" s="163">
        <f t="shared" si="0"/>
        <v>19</v>
      </c>
      <c r="U3" s="163">
        <f t="shared" si="0"/>
        <v>20</v>
      </c>
      <c r="V3" s="163">
        <f t="shared" si="0"/>
        <v>21</v>
      </c>
      <c r="W3" s="163">
        <f t="shared" si="0"/>
        <v>22</v>
      </c>
      <c r="X3" s="163">
        <f t="shared" si="0"/>
        <v>23</v>
      </c>
      <c r="Y3" s="163">
        <f t="shared" si="0"/>
        <v>24</v>
      </c>
      <c r="Z3" s="163">
        <f t="shared" si="0"/>
        <v>25</v>
      </c>
      <c r="AA3" s="163">
        <f t="shared" si="0"/>
        <v>26</v>
      </c>
      <c r="AB3" s="163">
        <f t="shared" si="0"/>
        <v>27</v>
      </c>
      <c r="AC3" s="163">
        <f t="shared" si="0"/>
        <v>28</v>
      </c>
      <c r="AD3" s="163">
        <f t="shared" si="0"/>
        <v>29</v>
      </c>
      <c r="AE3" s="163">
        <v>30</v>
      </c>
      <c r="AF3" s="161">
        <v>31</v>
      </c>
      <c r="AG3" s="46" t="s">
        <v>37</v>
      </c>
      <c r="AH3" s="109" t="s">
        <v>36</v>
      </c>
    </row>
    <row r="4" spans="1:34" s="5" customFormat="1" ht="20.100000000000001" customHeight="1" x14ac:dyDescent="0.2">
      <c r="A4" s="155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2"/>
      <c r="AG4" s="46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[1]Julho!$H$5</f>
        <v>17.64</v>
      </c>
      <c r="C5" s="129">
        <f>[1]Julho!$H$6</f>
        <v>5.7600000000000007</v>
      </c>
      <c r="D5" s="129">
        <f>[1]Julho!$H$7</f>
        <v>6.48</v>
      </c>
      <c r="E5" s="129">
        <f>[1]Julho!$H$8</f>
        <v>7.9200000000000008</v>
      </c>
      <c r="F5" s="129">
        <f>[1]Julho!$H$9</f>
        <v>11.16</v>
      </c>
      <c r="G5" s="129">
        <f>[1]Julho!$H$10</f>
        <v>10.08</v>
      </c>
      <c r="H5" s="129">
        <f>[1]Julho!$H$11</f>
        <v>16.2</v>
      </c>
      <c r="I5" s="129">
        <f>[1]Julho!$H$12</f>
        <v>18.36</v>
      </c>
      <c r="J5" s="129">
        <f>[1]Julho!$H$13</f>
        <v>11.16</v>
      </c>
      <c r="K5" s="129">
        <f>[1]Julho!$H$14</f>
        <v>10.44</v>
      </c>
      <c r="L5" s="129">
        <f>[1]Julho!$H$15</f>
        <v>11.879999999999999</v>
      </c>
      <c r="M5" s="129">
        <f>[1]Julho!$H$16</f>
        <v>12.96</v>
      </c>
      <c r="N5" s="129">
        <f>[1]Julho!$H$17</f>
        <v>9.7200000000000006</v>
      </c>
      <c r="O5" s="129">
        <f>[1]Julho!$H$18</f>
        <v>7.5600000000000005</v>
      </c>
      <c r="P5" s="129">
        <f>[1]Julho!$H$19</f>
        <v>12.24</v>
      </c>
      <c r="Q5" s="129">
        <f>[1]Julho!$H$20</f>
        <v>10.8</v>
      </c>
      <c r="R5" s="129">
        <f>[1]Julho!$H$21</f>
        <v>12.24</v>
      </c>
      <c r="S5" s="129">
        <f>[1]Julho!$H$22</f>
        <v>18</v>
      </c>
      <c r="T5" s="129">
        <f>[1]Julho!$H$23</f>
        <v>17.64</v>
      </c>
      <c r="U5" s="129">
        <f>[1]Julho!$H$24</f>
        <v>15.120000000000001</v>
      </c>
      <c r="V5" s="129">
        <f>[1]Julho!$H$25</f>
        <v>10.08</v>
      </c>
      <c r="W5" s="129">
        <f>[1]Julho!$H$26</f>
        <v>9.7200000000000006</v>
      </c>
      <c r="X5" s="129">
        <f>[1]Julho!$H$27</f>
        <v>8.64</v>
      </c>
      <c r="Y5" s="129">
        <f>[1]Julho!$H$28</f>
        <v>12.6</v>
      </c>
      <c r="Z5" s="129">
        <f>[1]Julho!$H$29</f>
        <v>14.4</v>
      </c>
      <c r="AA5" s="129">
        <f>[1]Julho!$H$30</f>
        <v>9.3600000000000012</v>
      </c>
      <c r="AB5" s="129">
        <f>[1]Julho!$H$31</f>
        <v>12.96</v>
      </c>
      <c r="AC5" s="129">
        <f>[1]Julho!$H$32</f>
        <v>11.16</v>
      </c>
      <c r="AD5" s="129">
        <f>[1]Julho!$H$33</f>
        <v>11.879999999999999</v>
      </c>
      <c r="AE5" s="129">
        <f>[1]Julho!$H$34</f>
        <v>11.16</v>
      </c>
      <c r="AF5" s="129">
        <f>[1]Julho!$H$35</f>
        <v>10.08</v>
      </c>
      <c r="AG5" s="15">
        <f>MAX(B5:AF5)</f>
        <v>18.36</v>
      </c>
      <c r="AH5" s="126">
        <f>AVERAGE(B5:AF5)</f>
        <v>11.78709677419355</v>
      </c>
    </row>
    <row r="6" spans="1:34" x14ac:dyDescent="0.2">
      <c r="A6" s="58" t="s">
        <v>0</v>
      </c>
      <c r="B6" s="11">
        <f>[2]Julho!$H$5</f>
        <v>11.520000000000001</v>
      </c>
      <c r="C6" s="11">
        <f>[2]Julho!$H$6</f>
        <v>5.4</v>
      </c>
      <c r="D6" s="11">
        <f>[2]Julho!$H$7</f>
        <v>10.08</v>
      </c>
      <c r="E6" s="11">
        <f>[2]Julho!$H$8</f>
        <v>12.24</v>
      </c>
      <c r="F6" s="11">
        <f>[2]Julho!$H$9</f>
        <v>10.8</v>
      </c>
      <c r="G6" s="11">
        <f>[2]Julho!$H$10</f>
        <v>11.520000000000001</v>
      </c>
      <c r="H6" s="11">
        <f>[2]Julho!$H$11</f>
        <v>14.4</v>
      </c>
      <c r="I6" s="11">
        <f>[2]Julho!$H$12</f>
        <v>13.68</v>
      </c>
      <c r="J6" s="11">
        <f>[2]Julho!$H$13</f>
        <v>9</v>
      </c>
      <c r="K6" s="11">
        <f>[2]Julho!$H$14</f>
        <v>15.840000000000002</v>
      </c>
      <c r="L6" s="11">
        <f>[2]Julho!$H$15</f>
        <v>11.879999999999999</v>
      </c>
      <c r="M6" s="11">
        <f>[2]Julho!$H$16</f>
        <v>14.4</v>
      </c>
      <c r="N6" s="11">
        <f>[2]Julho!$H$17</f>
        <v>12.6</v>
      </c>
      <c r="O6" s="11">
        <f>[2]Julho!$H$18</f>
        <v>5.04</v>
      </c>
      <c r="P6" s="11">
        <f>[2]Julho!$H$19</f>
        <v>11.520000000000001</v>
      </c>
      <c r="Q6" s="11">
        <f>[2]Julho!$H$20</f>
        <v>14.04</v>
      </c>
      <c r="R6" s="11">
        <f>[2]Julho!$H$21</f>
        <v>10.44</v>
      </c>
      <c r="S6" s="11">
        <f>[2]Julho!$H$22</f>
        <v>19.8</v>
      </c>
      <c r="T6" s="11">
        <f>[2]Julho!$H$23</f>
        <v>16.559999999999999</v>
      </c>
      <c r="U6" s="11">
        <f>[2]Julho!$H$24</f>
        <v>10.08</v>
      </c>
      <c r="V6" s="11">
        <f>[2]Julho!$H$25</f>
        <v>13.68</v>
      </c>
      <c r="W6" s="11">
        <f>[2]Julho!$H$26</f>
        <v>11.520000000000001</v>
      </c>
      <c r="X6" s="11">
        <f>[2]Julho!$H$27</f>
        <v>12.24</v>
      </c>
      <c r="Y6" s="11">
        <f>[2]Julho!$H$28</f>
        <v>11.16</v>
      </c>
      <c r="Z6" s="11">
        <f>[2]Julho!$H$29</f>
        <v>14.04</v>
      </c>
      <c r="AA6" s="11">
        <f>[2]Julho!$H$30</f>
        <v>8.2799999999999994</v>
      </c>
      <c r="AB6" s="11">
        <f>[2]Julho!$H$31</f>
        <v>11.16</v>
      </c>
      <c r="AC6" s="11">
        <f>[2]Julho!$H$32</f>
        <v>13.32</v>
      </c>
      <c r="AD6" s="11">
        <f>[2]Julho!$H$33</f>
        <v>7.9200000000000008</v>
      </c>
      <c r="AE6" s="11">
        <f>[2]Julho!$H$34</f>
        <v>11.879999999999999</v>
      </c>
      <c r="AF6" s="11">
        <f>[2]Julho!$H$35</f>
        <v>16.920000000000002</v>
      </c>
      <c r="AG6" s="15">
        <f>MAX(B6:AF6)</f>
        <v>19.8</v>
      </c>
      <c r="AH6" s="126">
        <f>AVERAGE(B6:AF6)</f>
        <v>12.030967741935488</v>
      </c>
    </row>
    <row r="7" spans="1:34" x14ac:dyDescent="0.2">
      <c r="A7" s="58" t="s">
        <v>104</v>
      </c>
      <c r="B7" s="11">
        <f>[3]Julho!$H$5</f>
        <v>17.28</v>
      </c>
      <c r="C7" s="11">
        <f>[3]Julho!$H$6</f>
        <v>9.7200000000000006</v>
      </c>
      <c r="D7" s="11">
        <f>[3]Julho!$H$7</f>
        <v>9</v>
      </c>
      <c r="E7" s="11">
        <f>[3]Julho!$H$8</f>
        <v>18</v>
      </c>
      <c r="F7" s="11">
        <f>[3]Julho!$H$9</f>
        <v>11.879999999999999</v>
      </c>
      <c r="G7" s="11">
        <f>[3]Julho!$H$10</f>
        <v>11.16</v>
      </c>
      <c r="H7" s="11">
        <f>[3]Julho!$H$11</f>
        <v>19.8</v>
      </c>
      <c r="I7" s="11">
        <f>[3]Julho!$H$12</f>
        <v>17.64</v>
      </c>
      <c r="J7" s="11">
        <f>[3]Julho!$H$13</f>
        <v>11.879999999999999</v>
      </c>
      <c r="K7" s="11">
        <f>[3]Julho!$H$14</f>
        <v>15.840000000000002</v>
      </c>
      <c r="L7" s="11">
        <f>[3]Julho!$H$15</f>
        <v>18</v>
      </c>
      <c r="M7" s="11">
        <f>[3]Julho!$H$16</f>
        <v>19.079999999999998</v>
      </c>
      <c r="N7" s="11">
        <f>[3]Julho!$H$17</f>
        <v>14.76</v>
      </c>
      <c r="O7" s="11">
        <f>[3]Julho!$H$18</f>
        <v>11.520000000000001</v>
      </c>
      <c r="P7" s="11">
        <f>[3]Julho!$H$19</f>
        <v>15.48</v>
      </c>
      <c r="Q7" s="11">
        <f>[3]Julho!$H$20</f>
        <v>18.36</v>
      </c>
      <c r="R7" s="11">
        <f>[3]Julho!$H$21</f>
        <v>14.76</v>
      </c>
      <c r="S7" s="11">
        <f>[3]Julho!$H$22</f>
        <v>24.840000000000003</v>
      </c>
      <c r="T7" s="11">
        <f>[3]Julho!$H$23</f>
        <v>20.88</v>
      </c>
      <c r="U7" s="11">
        <f>[3]Julho!$H$24</f>
        <v>18.720000000000002</v>
      </c>
      <c r="V7" s="11">
        <f>[3]Julho!$H$25</f>
        <v>17.28</v>
      </c>
      <c r="W7" s="11">
        <f>[3]Julho!$H$26</f>
        <v>12.96</v>
      </c>
      <c r="X7" s="11">
        <f>[3]Julho!$H$27</f>
        <v>15.120000000000001</v>
      </c>
      <c r="Y7" s="11">
        <f>[3]Julho!$H$28</f>
        <v>18.36</v>
      </c>
      <c r="Z7" s="11">
        <f>[3]Julho!$H$29</f>
        <v>20.52</v>
      </c>
      <c r="AA7" s="11">
        <f>[3]Julho!$H$30</f>
        <v>8.2799999999999994</v>
      </c>
      <c r="AB7" s="11">
        <f>[3]Julho!$H$31</f>
        <v>19.079999999999998</v>
      </c>
      <c r="AC7" s="11">
        <f>[3]Julho!$H$32</f>
        <v>19.440000000000001</v>
      </c>
      <c r="AD7" s="11">
        <f>[3]Julho!$H$33</f>
        <v>20.16</v>
      </c>
      <c r="AE7" s="11">
        <f>[3]Julho!$H$34</f>
        <v>12.6</v>
      </c>
      <c r="AF7" s="11">
        <f>[3]Julho!$H$35</f>
        <v>20.16</v>
      </c>
      <c r="AG7" s="97">
        <f>MAX(B7:AF7)</f>
        <v>24.840000000000003</v>
      </c>
      <c r="AH7" s="116">
        <f>AVERAGE(B7:AF7)</f>
        <v>16.211612903225806</v>
      </c>
    </row>
    <row r="8" spans="1:34" x14ac:dyDescent="0.2">
      <c r="A8" s="58" t="s">
        <v>1</v>
      </c>
      <c r="B8" s="11" t="str">
        <f>[4]Julho!$H$5</f>
        <v>*</v>
      </c>
      <c r="C8" s="11" t="str">
        <f>[4]Julho!$H$6</f>
        <v>*</v>
      </c>
      <c r="D8" s="11">
        <f>[4]Julho!$H$7</f>
        <v>7.2</v>
      </c>
      <c r="E8" s="11">
        <f>[4]Julho!$H$8</f>
        <v>0</v>
      </c>
      <c r="F8" s="11">
        <f>[4]Julho!$H$9</f>
        <v>11.879999999999999</v>
      </c>
      <c r="G8" s="11">
        <f>[4]Julho!$H$10</f>
        <v>2.8800000000000003</v>
      </c>
      <c r="H8" s="11" t="str">
        <f>[4]Julho!$H$11</f>
        <v>*</v>
      </c>
      <c r="I8" s="11" t="str">
        <f>[4]Julho!$H$12</f>
        <v>*</v>
      </c>
      <c r="J8" s="11" t="str">
        <f>[4]Julho!$H$13</f>
        <v>*</v>
      </c>
      <c r="K8" s="11" t="str">
        <f>[4]Julho!$H$14</f>
        <v>*</v>
      </c>
      <c r="L8" s="11" t="str">
        <f>[4]Julho!$H$15</f>
        <v>*</v>
      </c>
      <c r="M8" s="11" t="str">
        <f>[4]Julho!$H$16</f>
        <v>*</v>
      </c>
      <c r="N8" s="11" t="str">
        <f>[4]Julho!$H$17</f>
        <v>*</v>
      </c>
      <c r="O8" s="11" t="str">
        <f>[4]Julho!$H$18</f>
        <v>*</v>
      </c>
      <c r="P8" s="11">
        <f>[4]Julho!$H$19</f>
        <v>6.84</v>
      </c>
      <c r="Q8" s="11">
        <f>[4]Julho!$H$20</f>
        <v>5.4</v>
      </c>
      <c r="R8" s="11">
        <f>[4]Julho!$H$21</f>
        <v>3.9600000000000004</v>
      </c>
      <c r="S8" s="11">
        <f>[4]Julho!$H$22</f>
        <v>21.240000000000002</v>
      </c>
      <c r="T8" s="11">
        <f>[4]Julho!$H$23</f>
        <v>10.44</v>
      </c>
      <c r="U8" s="11" t="str">
        <f>[4]Julho!$H$24</f>
        <v>*</v>
      </c>
      <c r="V8" s="11" t="str">
        <f>[4]Julho!$H$25</f>
        <v>*</v>
      </c>
      <c r="W8" s="11" t="str">
        <f>[4]Julho!$H$26</f>
        <v>*</v>
      </c>
      <c r="X8" s="11" t="str">
        <f>[4]Julho!$H$27</f>
        <v>*</v>
      </c>
      <c r="Y8" s="11" t="str">
        <f>[4]Julho!$H$28</f>
        <v>*</v>
      </c>
      <c r="Z8" s="11" t="str">
        <f>[4]Julho!$H$29</f>
        <v>*</v>
      </c>
      <c r="AA8" s="11" t="str">
        <f>[4]Julho!$H$30</f>
        <v>*</v>
      </c>
      <c r="AB8" s="11" t="str">
        <f>[4]Julho!$H$31</f>
        <v>*</v>
      </c>
      <c r="AC8" s="11" t="str">
        <f>[4]Julho!$H$32</f>
        <v>*</v>
      </c>
      <c r="AD8" s="11" t="str">
        <f>[4]Julho!$H$33</f>
        <v>*</v>
      </c>
      <c r="AE8" s="11" t="str">
        <f>[4]Julho!$H$34</f>
        <v>*</v>
      </c>
      <c r="AF8" s="11" t="str">
        <f>[4]Julho!$H$35</f>
        <v>*</v>
      </c>
      <c r="AG8" s="15">
        <f>MAX(B8:AF8)</f>
        <v>21.240000000000002</v>
      </c>
      <c r="AH8" s="126">
        <f>AVERAGE(B8:AF8)</f>
        <v>7.7600000000000007</v>
      </c>
    </row>
    <row r="9" spans="1:34" x14ac:dyDescent="0.2">
      <c r="A9" s="58" t="s">
        <v>167</v>
      </c>
      <c r="B9" s="11">
        <f>[5]Julho!$H$5</f>
        <v>20.88</v>
      </c>
      <c r="C9" s="11">
        <f>[5]Julho!$H$6</f>
        <v>13.32</v>
      </c>
      <c r="D9" s="11">
        <f>[5]Julho!$H$7</f>
        <v>13.32</v>
      </c>
      <c r="E9" s="11">
        <f>[5]Julho!$H$8</f>
        <v>18.36</v>
      </c>
      <c r="F9" s="11">
        <f>[5]Julho!$H$9</f>
        <v>23.759999999999998</v>
      </c>
      <c r="G9" s="11">
        <f>[5]Julho!$H$10</f>
        <v>12.96</v>
      </c>
      <c r="H9" s="11">
        <f>[5]Julho!$H$11</f>
        <v>29.16</v>
      </c>
      <c r="I9" s="11">
        <f>[5]Julho!$H$12</f>
        <v>19.079999999999998</v>
      </c>
      <c r="J9" s="11">
        <f>[5]Julho!$H$13</f>
        <v>16.559999999999999</v>
      </c>
      <c r="K9" s="11">
        <f>[5]Julho!$H$14</f>
        <v>23.040000000000003</v>
      </c>
      <c r="L9" s="11">
        <f>[5]Julho!$H$15</f>
        <v>27</v>
      </c>
      <c r="M9" s="11">
        <f>[5]Julho!$H$16</f>
        <v>17.64</v>
      </c>
      <c r="N9" s="11">
        <f>[5]Julho!$H$17</f>
        <v>16.559999999999999</v>
      </c>
      <c r="O9" s="11">
        <f>[5]Julho!$H$18</f>
        <v>12.96</v>
      </c>
      <c r="P9" s="11">
        <f>[5]Julho!$H$19</f>
        <v>16.2</v>
      </c>
      <c r="Q9" s="11">
        <f>[5]Julho!$H$20</f>
        <v>24.12</v>
      </c>
      <c r="R9" s="11">
        <f>[5]Julho!$H$21</f>
        <v>18</v>
      </c>
      <c r="S9" s="11">
        <f>[5]Julho!$H$22</f>
        <v>24.840000000000003</v>
      </c>
      <c r="T9" s="11">
        <f>[5]Julho!$H$23</f>
        <v>20.16</v>
      </c>
      <c r="U9" s="11">
        <f>[5]Julho!$H$24</f>
        <v>17.64</v>
      </c>
      <c r="V9" s="11">
        <f>[5]Julho!$H$25</f>
        <v>18.720000000000002</v>
      </c>
      <c r="W9" s="11">
        <f>[5]Julho!$H$26</f>
        <v>20.88</v>
      </c>
      <c r="X9" s="11">
        <f>[5]Julho!$H$27</f>
        <v>21.96</v>
      </c>
      <c r="Y9" s="11">
        <f>[5]Julho!$H$28</f>
        <v>22.32</v>
      </c>
      <c r="Z9" s="11">
        <f>[5]Julho!$H$29</f>
        <v>25.92</v>
      </c>
      <c r="AA9" s="11">
        <f>[5]Julho!$H$30</f>
        <v>16.559999999999999</v>
      </c>
      <c r="AB9" s="11">
        <f>[5]Julho!$H$31</f>
        <v>21.240000000000002</v>
      </c>
      <c r="AC9" s="11">
        <f>[5]Julho!$H$32</f>
        <v>21.96</v>
      </c>
      <c r="AD9" s="11">
        <f>[5]Julho!$H$33</f>
        <v>14.76</v>
      </c>
      <c r="AE9" s="11">
        <f>[5]Julho!$H$34</f>
        <v>17.28</v>
      </c>
      <c r="AF9" s="11">
        <f>[5]Julho!$H$35</f>
        <v>23.400000000000002</v>
      </c>
      <c r="AG9" s="97">
        <f>MAX(B9:AF9)</f>
        <v>29.16</v>
      </c>
      <c r="AH9" s="116">
        <f>AVERAGE(B9:AF9)</f>
        <v>19.695483870967742</v>
      </c>
    </row>
    <row r="10" spans="1:34" x14ac:dyDescent="0.2">
      <c r="A10" s="58" t="s">
        <v>111</v>
      </c>
      <c r="B10" s="11" t="str">
        <f>[6]Julho!$H$5</f>
        <v>*</v>
      </c>
      <c r="C10" s="11" t="str">
        <f>[6]Julho!$H$6</f>
        <v>*</v>
      </c>
      <c r="D10" s="11" t="str">
        <f>[6]Julho!$H$7</f>
        <v>*</v>
      </c>
      <c r="E10" s="11" t="str">
        <f>[6]Julho!$H$8</f>
        <v>*</v>
      </c>
      <c r="F10" s="11" t="str">
        <f>[6]Julho!$H$9</f>
        <v>*</v>
      </c>
      <c r="G10" s="11" t="str">
        <f>[6]Julho!$H$10</f>
        <v>*</v>
      </c>
      <c r="H10" s="11" t="str">
        <f>[6]Julho!$H$11</f>
        <v>*</v>
      </c>
      <c r="I10" s="11" t="str">
        <f>[6]Julho!$H$12</f>
        <v>*</v>
      </c>
      <c r="J10" s="11" t="str">
        <f>[6]Julho!$H$13</f>
        <v>*</v>
      </c>
      <c r="K10" s="11" t="str">
        <f>[6]Julho!$H$14</f>
        <v>*</v>
      </c>
      <c r="L10" s="11" t="str">
        <f>[6]Julho!$H$15</f>
        <v>*</v>
      </c>
      <c r="M10" s="11" t="str">
        <f>[6]Julho!$H$16</f>
        <v>*</v>
      </c>
      <c r="N10" s="11" t="str">
        <f>[6]Julho!$H$17</f>
        <v>*</v>
      </c>
      <c r="O10" s="11" t="str">
        <f>[6]Julho!$H$18</f>
        <v>*</v>
      </c>
      <c r="P10" s="11" t="str">
        <f>[6]Julho!$H$19</f>
        <v>*</v>
      </c>
      <c r="Q10" s="11" t="str">
        <f>[6]Julho!$H$20</f>
        <v>*</v>
      </c>
      <c r="R10" s="11" t="str">
        <f>[6]Julho!$H$21</f>
        <v>*</v>
      </c>
      <c r="S10" s="11" t="str">
        <f>[6]Julho!$H$22</f>
        <v>*</v>
      </c>
      <c r="T10" s="11" t="str">
        <f>[6]Julho!$H$23</f>
        <v>*</v>
      </c>
      <c r="U10" s="11" t="str">
        <f>[6]Julho!$H$24</f>
        <v>*</v>
      </c>
      <c r="V10" s="11" t="str">
        <f>[6]Julho!$H$25</f>
        <v>*</v>
      </c>
      <c r="W10" s="11" t="str">
        <f>[6]Julho!$H$26</f>
        <v>*</v>
      </c>
      <c r="X10" s="11" t="str">
        <f>[6]Julho!$H$27</f>
        <v>*</v>
      </c>
      <c r="Y10" s="11" t="str">
        <f>[6]Julho!$H$28</f>
        <v>*</v>
      </c>
      <c r="Z10" s="11" t="str">
        <f>[6]Julho!$H$29</f>
        <v>*</v>
      </c>
      <c r="AA10" s="11" t="str">
        <f>[6]Julho!$H$30</f>
        <v>*</v>
      </c>
      <c r="AB10" s="11" t="str">
        <f>[6]Julho!$H$31</f>
        <v>*</v>
      </c>
      <c r="AC10" s="11" t="str">
        <f>[6]Julho!$H$32</f>
        <v>*</v>
      </c>
      <c r="AD10" s="11" t="str">
        <f>[6]Julho!$H$33</f>
        <v>*</v>
      </c>
      <c r="AE10" s="11" t="str">
        <f>[6]Julho!$H$34</f>
        <v>*</v>
      </c>
      <c r="AF10" s="11" t="str">
        <f>[6]Julho!$H$35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>
        <f>[7]Julho!$H$5</f>
        <v>19.440000000000001</v>
      </c>
      <c r="C11" s="11">
        <f>[7]Julho!$H$6</f>
        <v>12.96</v>
      </c>
      <c r="D11" s="11">
        <f>[7]Julho!$H$7</f>
        <v>12.24</v>
      </c>
      <c r="E11" s="11" t="str">
        <f>[7]Julho!$H$8</f>
        <v>*</v>
      </c>
      <c r="F11" s="11" t="str">
        <f>[7]Julho!$H$9</f>
        <v>*</v>
      </c>
      <c r="G11" s="11" t="str">
        <f>[7]Julho!$H$10</f>
        <v>*</v>
      </c>
      <c r="H11" s="11" t="str">
        <f>[7]Julho!$H$11</f>
        <v>*</v>
      </c>
      <c r="I11" s="11" t="str">
        <f>[7]Julho!$H$12</f>
        <v>*</v>
      </c>
      <c r="J11" s="11" t="str">
        <f>[7]Julho!$H$13</f>
        <v>*</v>
      </c>
      <c r="K11" s="11" t="str">
        <f>[7]Julho!$H$14</f>
        <v>*</v>
      </c>
      <c r="L11" s="11" t="str">
        <f>[7]Julho!$H$15</f>
        <v>*</v>
      </c>
      <c r="M11" s="11" t="str">
        <f>[7]Julho!$H$16</f>
        <v>*</v>
      </c>
      <c r="N11" s="11" t="str">
        <f>[7]Julho!$H$17</f>
        <v>*</v>
      </c>
      <c r="O11" s="11" t="str">
        <f>[7]Julho!$H$18</f>
        <v>*</v>
      </c>
      <c r="P11" s="11" t="str">
        <f>[7]Julho!$H$19</f>
        <v>*</v>
      </c>
      <c r="Q11" s="11" t="str">
        <f>[7]Julho!$H$20</f>
        <v>*</v>
      </c>
      <c r="R11" s="11" t="str">
        <f>[7]Julho!$H$21</f>
        <v>*</v>
      </c>
      <c r="S11" s="11" t="str">
        <f>[7]Julho!$H$22</f>
        <v>*</v>
      </c>
      <c r="T11" s="11" t="str">
        <f>[7]Julho!$H$23</f>
        <v>*</v>
      </c>
      <c r="U11" s="11" t="str">
        <f>[7]Julho!$H$24</f>
        <v>*</v>
      </c>
      <c r="V11" s="11" t="str">
        <f>[7]Julho!$H$25</f>
        <v>*</v>
      </c>
      <c r="W11" s="11" t="str">
        <f>[7]Julho!$H$26</f>
        <v>*</v>
      </c>
      <c r="X11" s="11" t="str">
        <f>[7]Julho!$H$27</f>
        <v>*</v>
      </c>
      <c r="Y11" s="11" t="str">
        <f>[7]Julho!$H$28</f>
        <v>*</v>
      </c>
      <c r="Z11" s="11" t="str">
        <f>[7]Julho!$H$29</f>
        <v>*</v>
      </c>
      <c r="AA11" s="11" t="str">
        <f>[7]Julho!$H$30</f>
        <v>*</v>
      </c>
      <c r="AB11" s="11" t="str">
        <f>[7]Julho!$H$31</f>
        <v>*</v>
      </c>
      <c r="AC11" s="11" t="str">
        <f>[7]Julho!$H$32</f>
        <v>*</v>
      </c>
      <c r="AD11" s="11" t="str">
        <f>[7]Julho!$H$33</f>
        <v>*</v>
      </c>
      <c r="AE11" s="11" t="str">
        <f>[7]Julho!$H$34</f>
        <v>*</v>
      </c>
      <c r="AF11" s="11" t="str">
        <f>[7]Julho!$H$35</f>
        <v>*</v>
      </c>
      <c r="AG11" s="15">
        <f>MAX(B11:AF11)</f>
        <v>19.440000000000001</v>
      </c>
      <c r="AH11" s="126">
        <f>AVERAGE(B11:AF11)</f>
        <v>14.880000000000003</v>
      </c>
    </row>
    <row r="12" spans="1:34" x14ac:dyDescent="0.2">
      <c r="A12" s="58" t="s">
        <v>41</v>
      </c>
      <c r="B12" s="11" t="str">
        <f>[8]Julho!$H$5</f>
        <v>*</v>
      </c>
      <c r="C12" s="11" t="str">
        <f>[8]Julho!$H$6</f>
        <v>*</v>
      </c>
      <c r="D12" s="11" t="str">
        <f>[8]Julho!$H$7</f>
        <v>*</v>
      </c>
      <c r="E12" s="11" t="str">
        <f>[8]Julho!$H$8</f>
        <v>*</v>
      </c>
      <c r="F12" s="11" t="str">
        <f>[8]Julho!$H$9</f>
        <v>*</v>
      </c>
      <c r="G12" s="11" t="str">
        <f>[8]Julho!$H$10</f>
        <v>*</v>
      </c>
      <c r="H12" s="11" t="str">
        <f>[8]Julho!$H$11</f>
        <v>*</v>
      </c>
      <c r="I12" s="11" t="str">
        <f>[8]Julho!$H$12</f>
        <v>*</v>
      </c>
      <c r="J12" s="11" t="str">
        <f>[8]Julho!$H$13</f>
        <v>*</v>
      </c>
      <c r="K12" s="11" t="str">
        <f>[8]Julho!$H$14</f>
        <v>*</v>
      </c>
      <c r="L12" s="11" t="str">
        <f>[8]Julho!$H$15</f>
        <v>*</v>
      </c>
      <c r="M12" s="11" t="str">
        <f>[8]Julho!$H$16</f>
        <v>*</v>
      </c>
      <c r="N12" s="11" t="str">
        <f>[8]Julho!$H$17</f>
        <v>*</v>
      </c>
      <c r="O12" s="11" t="str">
        <f>[8]Julho!$H$18</f>
        <v>*</v>
      </c>
      <c r="P12" s="11" t="str">
        <f>[8]Julho!$H$19</f>
        <v>*</v>
      </c>
      <c r="Q12" s="11" t="str">
        <f>[8]Julho!$H$20</f>
        <v>*</v>
      </c>
      <c r="R12" s="11" t="str">
        <f>[8]Julho!$H$21</f>
        <v>*</v>
      </c>
      <c r="S12" s="11" t="str">
        <f>[8]Julho!$H$22</f>
        <v>*</v>
      </c>
      <c r="T12" s="11" t="str">
        <f>[8]Julho!$H$23</f>
        <v>*</v>
      </c>
      <c r="U12" s="11" t="str">
        <f>[8]Julho!$H$24</f>
        <v>*</v>
      </c>
      <c r="V12" s="11" t="str">
        <f>[8]Julho!$H$25</f>
        <v>*</v>
      </c>
      <c r="W12" s="11" t="str">
        <f>[8]Julho!$H$26</f>
        <v>*</v>
      </c>
      <c r="X12" s="11" t="str">
        <f>[8]Julho!$H$27</f>
        <v>*</v>
      </c>
      <c r="Y12" s="11" t="str">
        <f>[8]Julho!$H$28</f>
        <v>*</v>
      </c>
      <c r="Z12" s="11" t="str">
        <f>[8]Julho!$H$29</f>
        <v>*</v>
      </c>
      <c r="AA12" s="11" t="str">
        <f>[8]Julho!$H$30</f>
        <v>*</v>
      </c>
      <c r="AB12" s="11" t="str">
        <f>[8]Julho!$H$31</f>
        <v>*</v>
      </c>
      <c r="AC12" s="11" t="str">
        <f>[8]Julho!$H$32</f>
        <v>*</v>
      </c>
      <c r="AD12" s="11" t="str">
        <f>[8]Julho!$H$33</f>
        <v>*</v>
      </c>
      <c r="AE12" s="11" t="str">
        <f>[8]Julho!$H$34</f>
        <v>*</v>
      </c>
      <c r="AF12" s="11" t="str">
        <f>[8]Julho!$H$35</f>
        <v>*</v>
      </c>
      <c r="AG12" s="93" t="s">
        <v>226</v>
      </c>
      <c r="AH12" s="116" t="s">
        <v>226</v>
      </c>
    </row>
    <row r="13" spans="1:34" x14ac:dyDescent="0.2">
      <c r="A13" s="58" t="s">
        <v>114</v>
      </c>
      <c r="B13" s="11" t="str">
        <f>[9]Julho!$H$5</f>
        <v>*</v>
      </c>
      <c r="C13" s="11" t="str">
        <f>[9]Julho!$H$6</f>
        <v>*</v>
      </c>
      <c r="D13" s="11" t="str">
        <f>[9]Julho!$H$7</f>
        <v>*</v>
      </c>
      <c r="E13" s="11" t="str">
        <f>[9]Julho!$H$8</f>
        <v>*</v>
      </c>
      <c r="F13" s="11" t="str">
        <f>[9]Julho!$H$9</f>
        <v>*</v>
      </c>
      <c r="G13" s="11" t="str">
        <f>[9]Julho!$H$10</f>
        <v>*</v>
      </c>
      <c r="H13" s="11" t="str">
        <f>[9]Julho!$H$11</f>
        <v>*</v>
      </c>
      <c r="I13" s="11" t="str">
        <f>[9]Julho!$H$12</f>
        <v>*</v>
      </c>
      <c r="J13" s="11" t="str">
        <f>[9]Julho!$H$13</f>
        <v>*</v>
      </c>
      <c r="K13" s="11" t="str">
        <f>[9]Julho!$H$14</f>
        <v>*</v>
      </c>
      <c r="L13" s="11" t="str">
        <f>[9]Julho!$H$15</f>
        <v>*</v>
      </c>
      <c r="M13" s="11" t="str">
        <f>[9]Julho!$H$16</f>
        <v>*</v>
      </c>
      <c r="N13" s="11" t="str">
        <f>[9]Julho!$H$17</f>
        <v>*</v>
      </c>
      <c r="O13" s="11" t="str">
        <f>[9]Julho!$H$18</f>
        <v>*</v>
      </c>
      <c r="P13" s="11" t="str">
        <f>[9]Julho!$H$19</f>
        <v>*</v>
      </c>
      <c r="Q13" s="11" t="str">
        <f>[9]Julho!$H$20</f>
        <v>*</v>
      </c>
      <c r="R13" s="11" t="str">
        <f>[9]Julho!$H$21</f>
        <v>*</v>
      </c>
      <c r="S13" s="11" t="str">
        <f>[9]Julho!$H$22</f>
        <v>*</v>
      </c>
      <c r="T13" s="11" t="str">
        <f>[9]Julho!$H$23</f>
        <v>*</v>
      </c>
      <c r="U13" s="11" t="str">
        <f>[9]Julho!$H$24</f>
        <v>*</v>
      </c>
      <c r="V13" s="11" t="str">
        <f>[9]Julho!$H$25</f>
        <v>*</v>
      </c>
      <c r="W13" s="11" t="str">
        <f>[9]Julho!$H$26</f>
        <v>*</v>
      </c>
      <c r="X13" s="11" t="str">
        <f>[9]Julho!$H$27</f>
        <v>*</v>
      </c>
      <c r="Y13" s="11" t="str">
        <f>[9]Julho!$H$28</f>
        <v>*</v>
      </c>
      <c r="Z13" s="11" t="str">
        <f>[9]Julho!$H$29</f>
        <v>*</v>
      </c>
      <c r="AA13" s="11" t="str">
        <f>[9]Julho!$H$30</f>
        <v>*</v>
      </c>
      <c r="AB13" s="11" t="str">
        <f>[9]Julho!$H$31</f>
        <v>*</v>
      </c>
      <c r="AC13" s="11" t="str">
        <f>[9]Julho!$H$32</f>
        <v>*</v>
      </c>
      <c r="AD13" s="11" t="str">
        <f>[9]Julho!$H$33</f>
        <v>*</v>
      </c>
      <c r="AE13" s="11" t="str">
        <f>[9]Julho!$H$34</f>
        <v>*</v>
      </c>
      <c r="AF13" s="11" t="str">
        <f>[9]Julho!$H$35</f>
        <v>*</v>
      </c>
      <c r="AG13" s="93" t="s">
        <v>226</v>
      </c>
      <c r="AH13" s="116" t="s">
        <v>226</v>
      </c>
    </row>
    <row r="14" spans="1:34" x14ac:dyDescent="0.2">
      <c r="A14" s="58" t="s">
        <v>118</v>
      </c>
      <c r="B14" s="11" t="str">
        <f>[10]Julho!$H$5</f>
        <v>*</v>
      </c>
      <c r="C14" s="11" t="str">
        <f>[10]Julho!$H$6</f>
        <v>*</v>
      </c>
      <c r="D14" s="11" t="str">
        <f>[10]Julho!$H$7</f>
        <v>*</v>
      </c>
      <c r="E14" s="11" t="str">
        <f>[10]Julho!$H$8</f>
        <v>*</v>
      </c>
      <c r="F14" s="11" t="str">
        <f>[10]Julho!$H$9</f>
        <v>*</v>
      </c>
      <c r="G14" s="11" t="str">
        <f>[10]Julho!$H$10</f>
        <v>*</v>
      </c>
      <c r="H14" s="11" t="str">
        <f>[10]Julho!$H$11</f>
        <v>*</v>
      </c>
      <c r="I14" s="11" t="str">
        <f>[10]Julho!$H$12</f>
        <v>*</v>
      </c>
      <c r="J14" s="11" t="str">
        <f>[10]Julho!$H$13</f>
        <v>*</v>
      </c>
      <c r="K14" s="11" t="str">
        <f>[10]Julho!$H$14</f>
        <v>*</v>
      </c>
      <c r="L14" s="11" t="str">
        <f>[10]Julho!$H$15</f>
        <v>*</v>
      </c>
      <c r="M14" s="11" t="str">
        <f>[10]Julho!$H$16</f>
        <v>*</v>
      </c>
      <c r="N14" s="11" t="str">
        <f>[10]Julho!$H$17</f>
        <v>*</v>
      </c>
      <c r="O14" s="11" t="str">
        <f>[10]Julho!$H$18</f>
        <v>*</v>
      </c>
      <c r="P14" s="11" t="str">
        <f>[10]Julho!$H$19</f>
        <v>*</v>
      </c>
      <c r="Q14" s="11" t="str">
        <f>[10]Julho!$H$20</f>
        <v>*</v>
      </c>
      <c r="R14" s="11" t="str">
        <f>[10]Julho!$H$21</f>
        <v>*</v>
      </c>
      <c r="S14" s="11" t="str">
        <f>[10]Julho!$H$22</f>
        <v>*</v>
      </c>
      <c r="T14" s="11" t="str">
        <f>[10]Julho!$H$23</f>
        <v>*</v>
      </c>
      <c r="U14" s="11" t="str">
        <f>[10]Julho!$H$24</f>
        <v>*</v>
      </c>
      <c r="V14" s="11" t="str">
        <f>[10]Julho!$H$25</f>
        <v>*</v>
      </c>
      <c r="W14" s="11" t="str">
        <f>[10]Julho!$H$26</f>
        <v>*</v>
      </c>
      <c r="X14" s="11" t="str">
        <f>[10]Julho!$H$27</f>
        <v>*</v>
      </c>
      <c r="Y14" s="11" t="str">
        <f>[10]Julho!$H$28</f>
        <v>*</v>
      </c>
      <c r="Z14" s="11" t="str">
        <f>[10]Julho!$H$29</f>
        <v>*</v>
      </c>
      <c r="AA14" s="11" t="str">
        <f>[10]Julho!$H$30</f>
        <v>*</v>
      </c>
      <c r="AB14" s="11" t="str">
        <f>[10]Julho!$H$31</f>
        <v>*</v>
      </c>
      <c r="AC14" s="11" t="str">
        <f>[10]Julho!$H$32</f>
        <v>*</v>
      </c>
      <c r="AD14" s="11" t="str">
        <f>[10]Julho!$H$33</f>
        <v>*</v>
      </c>
      <c r="AE14" s="11" t="str">
        <f>[10]Julho!$H$34</f>
        <v>*</v>
      </c>
      <c r="AF14" s="11" t="str">
        <f>[10]Julho!$H$35</f>
        <v>*</v>
      </c>
      <c r="AG14" s="93" t="s">
        <v>226</v>
      </c>
      <c r="AH14" s="116" t="s">
        <v>226</v>
      </c>
    </row>
    <row r="15" spans="1:34" x14ac:dyDescent="0.2">
      <c r="A15" s="58" t="s">
        <v>121</v>
      </c>
      <c r="B15" s="11">
        <f>[11]Julho!$H$5</f>
        <v>17.64</v>
      </c>
      <c r="C15" s="11">
        <f>[11]Julho!$H$6</f>
        <v>17.28</v>
      </c>
      <c r="D15" s="11">
        <f>[11]Julho!$H$7</f>
        <v>8.2799999999999994</v>
      </c>
      <c r="E15" s="11">
        <f>[11]Julho!$H$8</f>
        <v>20.16</v>
      </c>
      <c r="F15" s="11">
        <f>[11]Julho!$H$9</f>
        <v>20.16</v>
      </c>
      <c r="G15" s="11">
        <f>[11]Julho!$H$10</f>
        <v>22.68</v>
      </c>
      <c r="H15" s="11">
        <f>[11]Julho!$H$11</f>
        <v>19.8</v>
      </c>
      <c r="I15" s="11">
        <f>[11]Julho!$H$12</f>
        <v>17.64</v>
      </c>
      <c r="J15" s="11">
        <f>[11]Julho!$H$13</f>
        <v>12.24</v>
      </c>
      <c r="K15" s="11">
        <f>[11]Julho!$H$14</f>
        <v>18.36</v>
      </c>
      <c r="L15" s="11">
        <f>[11]Julho!$H$15</f>
        <v>19.8</v>
      </c>
      <c r="M15" s="11">
        <f>[11]Julho!$H$16</f>
        <v>23.400000000000002</v>
      </c>
      <c r="N15" s="11">
        <f>[11]Julho!$H$17</f>
        <v>19.079999999999998</v>
      </c>
      <c r="O15" s="11">
        <f>[11]Julho!$H$18</f>
        <v>13.68</v>
      </c>
      <c r="P15" s="11">
        <f>[11]Julho!$H$19</f>
        <v>7.5600000000000005</v>
      </c>
      <c r="Q15" s="11">
        <f>[11]Julho!$H$20</f>
        <v>20.16</v>
      </c>
      <c r="R15" s="11">
        <f>[11]Julho!$H$21</f>
        <v>20.52</v>
      </c>
      <c r="S15" s="11">
        <f>[11]Julho!$H$22</f>
        <v>26.28</v>
      </c>
      <c r="T15" s="11">
        <f>[11]Julho!$H$23</f>
        <v>21.6</v>
      </c>
      <c r="U15" s="11">
        <f>[11]Julho!$H$24</f>
        <v>16.920000000000002</v>
      </c>
      <c r="V15" s="11">
        <f>[11]Julho!$H$25</f>
        <v>14.4</v>
      </c>
      <c r="W15" s="11">
        <f>[11]Julho!$H$26</f>
        <v>13.68</v>
      </c>
      <c r="X15" s="11">
        <f>[11]Julho!$H$27</f>
        <v>17.64</v>
      </c>
      <c r="Y15" s="11">
        <f>[11]Julho!$H$28</f>
        <v>20.52</v>
      </c>
      <c r="Z15" s="11">
        <f>[11]Julho!$H$29</f>
        <v>23.040000000000003</v>
      </c>
      <c r="AA15" s="11">
        <f>[11]Julho!$H$30</f>
        <v>5.7600000000000007</v>
      </c>
      <c r="AB15" s="11" t="str">
        <f>[11]Julho!$H$31</f>
        <v>*</v>
      </c>
      <c r="AC15" s="11" t="str">
        <f>[11]Julho!$H$32</f>
        <v>*</v>
      </c>
      <c r="AD15" s="11" t="str">
        <f>[11]Julho!$H$33</f>
        <v>*</v>
      </c>
      <c r="AE15" s="11" t="str">
        <f>[11]Julho!$H$34</f>
        <v>*</v>
      </c>
      <c r="AF15" s="11" t="str">
        <f>[11]Julho!$H$35</f>
        <v>*</v>
      </c>
      <c r="AG15" s="93">
        <f>MAX(B15:AF15)</f>
        <v>26.28</v>
      </c>
      <c r="AH15" s="116">
        <f>AVERAGE(B15:AF15)</f>
        <v>17.626153846153848</v>
      </c>
    </row>
    <row r="16" spans="1:34" x14ac:dyDescent="0.2">
      <c r="A16" s="58" t="s">
        <v>168</v>
      </c>
      <c r="B16" s="11" t="str">
        <f>[12]Julho!$H$5</f>
        <v>*</v>
      </c>
      <c r="C16" s="11" t="str">
        <f>[12]Julho!$H$6</f>
        <v>*</v>
      </c>
      <c r="D16" s="11" t="str">
        <f>[12]Julho!$H$7</f>
        <v>*</v>
      </c>
      <c r="E16" s="11" t="str">
        <f>[12]Julho!$H$8</f>
        <v>*</v>
      </c>
      <c r="F16" s="11" t="str">
        <f>[12]Julho!$H$9</f>
        <v>*</v>
      </c>
      <c r="G16" s="11" t="str">
        <f>[12]Julho!$H$10</f>
        <v>*</v>
      </c>
      <c r="H16" s="11" t="str">
        <f>[12]Julho!$H$11</f>
        <v>*</v>
      </c>
      <c r="I16" s="11" t="str">
        <f>[12]Julho!$H$12</f>
        <v>*</v>
      </c>
      <c r="J16" s="11" t="str">
        <f>[12]Julho!$H$13</f>
        <v>*</v>
      </c>
      <c r="K16" s="11" t="str">
        <f>[12]Julho!$H$14</f>
        <v>*</v>
      </c>
      <c r="L16" s="11" t="str">
        <f>[12]Julho!$H$15</f>
        <v>*</v>
      </c>
      <c r="M16" s="11" t="str">
        <f>[12]Julho!$H$16</f>
        <v>*</v>
      </c>
      <c r="N16" s="11" t="str">
        <f>[12]Julho!$H$17</f>
        <v>*</v>
      </c>
      <c r="O16" s="11" t="str">
        <f>[12]Julho!$H$18</f>
        <v>*</v>
      </c>
      <c r="P16" s="11" t="str">
        <f>[12]Julho!$H$19</f>
        <v>*</v>
      </c>
      <c r="Q16" s="11" t="str">
        <f>[12]Julho!$H$20</f>
        <v>*</v>
      </c>
      <c r="R16" s="11" t="str">
        <f>[12]Julho!$H$21</f>
        <v>*</v>
      </c>
      <c r="S16" s="11" t="str">
        <f>[12]Julho!$H$22</f>
        <v>*</v>
      </c>
      <c r="T16" s="11" t="str">
        <f>[12]Julho!$H$23</f>
        <v>*</v>
      </c>
      <c r="U16" s="11" t="str">
        <f>[12]Julho!$H$24</f>
        <v>*</v>
      </c>
      <c r="V16" s="11" t="str">
        <f>[12]Julho!$H$25</f>
        <v>*</v>
      </c>
      <c r="W16" s="11" t="str">
        <f>[12]Julho!$H$26</f>
        <v>*</v>
      </c>
      <c r="X16" s="11" t="str">
        <f>[12]Julho!$H$27</f>
        <v>*</v>
      </c>
      <c r="Y16" s="11" t="str">
        <f>[12]Julho!$H$28</f>
        <v>*</v>
      </c>
      <c r="Z16" s="11" t="str">
        <f>[12]Julho!$H$29</f>
        <v>*</v>
      </c>
      <c r="AA16" s="11" t="str">
        <f>[12]Julho!$H$30</f>
        <v>*</v>
      </c>
      <c r="AB16" s="11" t="str">
        <f>[12]Julho!$H$31</f>
        <v>*</v>
      </c>
      <c r="AC16" s="11" t="str">
        <f>[12]Julho!$H$32</f>
        <v>*</v>
      </c>
      <c r="AD16" s="11" t="str">
        <f>[12]Julho!$H$33</f>
        <v>*</v>
      </c>
      <c r="AE16" s="11" t="str">
        <f>[12]Julho!$H$34</f>
        <v>*</v>
      </c>
      <c r="AF16" s="11" t="str">
        <f>[12]Julho!$H$35</f>
        <v>*</v>
      </c>
      <c r="AG16" s="93" t="s">
        <v>226</v>
      </c>
      <c r="AH16" s="116" t="s">
        <v>226</v>
      </c>
    </row>
    <row r="17" spans="1:38" x14ac:dyDescent="0.2">
      <c r="A17" s="58" t="s">
        <v>2</v>
      </c>
      <c r="B17" s="11">
        <f>[13]Julho!$H$5</f>
        <v>23.040000000000003</v>
      </c>
      <c r="C17" s="11">
        <f>[13]Julho!$H$6</f>
        <v>21.240000000000002</v>
      </c>
      <c r="D17" s="11">
        <f>[13]Julho!$H$7</f>
        <v>17.28</v>
      </c>
      <c r="E17" s="11">
        <f>[13]Julho!$H$8</f>
        <v>23.759999999999998</v>
      </c>
      <c r="F17" s="11">
        <f>[13]Julho!$H$9</f>
        <v>16.559999999999999</v>
      </c>
      <c r="G17" s="11">
        <f>[13]Julho!$H$10</f>
        <v>15.840000000000002</v>
      </c>
      <c r="H17" s="11">
        <f>[13]Julho!$H$11</f>
        <v>17.64</v>
      </c>
      <c r="I17" s="11">
        <f>[13]Julho!$H$12</f>
        <v>9.7200000000000006</v>
      </c>
      <c r="J17" s="11">
        <f>[13]Julho!$H$13</f>
        <v>19.8</v>
      </c>
      <c r="K17" s="11">
        <f>[13]Julho!$H$14</f>
        <v>17.64</v>
      </c>
      <c r="L17" s="11">
        <f>[13]Julho!$H$15</f>
        <v>20.88</v>
      </c>
      <c r="M17" s="11">
        <f>[13]Julho!$H$16</f>
        <v>16.559999999999999</v>
      </c>
      <c r="N17" s="11">
        <f>[13]Julho!$H$17</f>
        <v>13.68</v>
      </c>
      <c r="O17" s="11">
        <f>[13]Julho!$H$18</f>
        <v>18</v>
      </c>
      <c r="P17" s="11">
        <f>[13]Julho!$H$19</f>
        <v>23.040000000000003</v>
      </c>
      <c r="Q17" s="11">
        <f>[13]Julho!$H$20</f>
        <v>25.2</v>
      </c>
      <c r="R17" s="11">
        <f>[13]Julho!$H$21</f>
        <v>16.2</v>
      </c>
      <c r="S17" s="11">
        <f>[13]Julho!$H$22</f>
        <v>28.8</v>
      </c>
      <c r="T17" s="11">
        <f>[13]Julho!$H$23</f>
        <v>23.400000000000002</v>
      </c>
      <c r="U17" s="11">
        <f>[13]Julho!$H$24</f>
        <v>20.88</v>
      </c>
      <c r="V17" s="11">
        <f>[13]Julho!$H$25</f>
        <v>16.559999999999999</v>
      </c>
      <c r="W17" s="11">
        <f>[13]Julho!$H$26</f>
        <v>14.76</v>
      </c>
      <c r="X17" s="11">
        <f>[13]Julho!$H$27</f>
        <v>14.4</v>
      </c>
      <c r="Y17" s="11">
        <f>[13]Julho!$H$28</f>
        <v>17.28</v>
      </c>
      <c r="Z17" s="11">
        <f>[13]Julho!$H$29</f>
        <v>24.48</v>
      </c>
      <c r="AA17" s="11">
        <f>[13]Julho!$H$30</f>
        <v>20.88</v>
      </c>
      <c r="AB17" s="11">
        <f>[13]Julho!$H$31</f>
        <v>18.720000000000002</v>
      </c>
      <c r="AC17" s="11">
        <f>[13]Julho!$H$32</f>
        <v>16.2</v>
      </c>
      <c r="AD17" s="11">
        <f>[13]Julho!$H$33</f>
        <v>20.16</v>
      </c>
      <c r="AE17" s="11">
        <f>[13]Julho!$H$34</f>
        <v>20.52</v>
      </c>
      <c r="AF17" s="11">
        <f>[13]Julho!$H$35</f>
        <v>25.2</v>
      </c>
      <c r="AG17" s="15">
        <f t="shared" ref="AG17:AG22" si="1">MAX(B17:AF17)</f>
        <v>28.8</v>
      </c>
      <c r="AH17" s="126">
        <f t="shared" ref="AH17:AH26" si="2">AVERAGE(B17:AF17)</f>
        <v>19.300645161290323</v>
      </c>
      <c r="AJ17" s="12" t="s">
        <v>47</v>
      </c>
    </row>
    <row r="18" spans="1:38" x14ac:dyDescent="0.2">
      <c r="A18" s="58" t="s">
        <v>3</v>
      </c>
      <c r="B18" s="11">
        <f>[14]Julho!$H$5</f>
        <v>11.16</v>
      </c>
      <c r="C18" s="11">
        <f>[14]Julho!$H$6</f>
        <v>10.08</v>
      </c>
      <c r="D18" s="11">
        <f>[14]Julho!$H$7</f>
        <v>10.8</v>
      </c>
      <c r="E18" s="11">
        <f>[14]Julho!$H$8</f>
        <v>12.96</v>
      </c>
      <c r="F18" s="11">
        <f>[14]Julho!$H$9</f>
        <v>9.3600000000000012</v>
      </c>
      <c r="G18" s="11">
        <f>[14]Julho!$H$10</f>
        <v>9.3600000000000012</v>
      </c>
      <c r="H18" s="11">
        <f>[14]Julho!$H$11</f>
        <v>19.079999999999998</v>
      </c>
      <c r="I18" s="11">
        <f>[14]Julho!$H$12</f>
        <v>15.48</v>
      </c>
      <c r="J18" s="11">
        <f>[14]Julho!$H$13</f>
        <v>8.64</v>
      </c>
      <c r="K18" s="11">
        <f>[14]Julho!$H$14</f>
        <v>15.48</v>
      </c>
      <c r="L18" s="11">
        <f>[14]Julho!$H$15</f>
        <v>14.04</v>
      </c>
      <c r="M18" s="11">
        <f>[14]Julho!$H$16</f>
        <v>16.920000000000002</v>
      </c>
      <c r="N18" s="11">
        <f>[14]Julho!$H$17</f>
        <v>10.44</v>
      </c>
      <c r="O18" s="11">
        <f>[14]Julho!$H$18</f>
        <v>8.64</v>
      </c>
      <c r="P18" s="11">
        <f>[14]Julho!$H$19</f>
        <v>14.04</v>
      </c>
      <c r="Q18" s="11">
        <f>[14]Julho!$H$20</f>
        <v>15.120000000000001</v>
      </c>
      <c r="R18" s="11">
        <f>[14]Julho!$H$21</f>
        <v>10.8</v>
      </c>
      <c r="S18" s="11">
        <f>[14]Julho!$H$22</f>
        <v>22.32</v>
      </c>
      <c r="T18" s="11">
        <f>[14]Julho!$H$23</f>
        <v>13.68</v>
      </c>
      <c r="U18" s="11">
        <f>[14]Julho!$H$24</f>
        <v>12.96</v>
      </c>
      <c r="V18" s="11">
        <f>[14]Julho!$H$25</f>
        <v>15.48</v>
      </c>
      <c r="W18" s="11">
        <f>[14]Julho!$H$26</f>
        <v>8.64</v>
      </c>
      <c r="X18" s="11">
        <f>[14]Julho!$H$27</f>
        <v>12.24</v>
      </c>
      <c r="Y18" s="11">
        <f>[14]Julho!$H$28</f>
        <v>15.120000000000001</v>
      </c>
      <c r="Z18" s="11">
        <f>[14]Julho!$H$29</f>
        <v>10.08</v>
      </c>
      <c r="AA18" s="11">
        <f>[14]Julho!$H$30</f>
        <v>11.879999999999999</v>
      </c>
      <c r="AB18" s="11">
        <f>[14]Julho!$H$31</f>
        <v>17.64</v>
      </c>
      <c r="AC18" s="11">
        <f>[14]Julho!$H$32</f>
        <v>15.120000000000001</v>
      </c>
      <c r="AD18" s="11">
        <f>[14]Julho!$H$33</f>
        <v>9.7200000000000006</v>
      </c>
      <c r="AE18" s="11">
        <f>[14]Julho!$H$34</f>
        <v>14.4</v>
      </c>
      <c r="AF18" s="11">
        <f>[14]Julho!$H$35</f>
        <v>17.64</v>
      </c>
      <c r="AG18" s="15">
        <f>MAX(B18:AF18)</f>
        <v>22.32</v>
      </c>
      <c r="AH18" s="126">
        <f>AVERAGE(B18:AF18)</f>
        <v>13.203870967741935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[15]Julho!$H$5</f>
        <v>*</v>
      </c>
      <c r="C19" s="11" t="str">
        <f>[15]Julho!$H$6</f>
        <v>*</v>
      </c>
      <c r="D19" s="11" t="str">
        <f>[15]Julho!$H$7</f>
        <v>*</v>
      </c>
      <c r="E19" s="11" t="str">
        <f>[15]Julho!$H$8</f>
        <v>*</v>
      </c>
      <c r="F19" s="11" t="str">
        <f>[15]Julho!$H$9</f>
        <v>*</v>
      </c>
      <c r="G19" s="11" t="str">
        <f>[15]Julho!$H$10</f>
        <v>*</v>
      </c>
      <c r="H19" s="11" t="str">
        <f>[15]Julho!$H$11</f>
        <v>*</v>
      </c>
      <c r="I19" s="11" t="str">
        <f>[15]Julho!$H$12</f>
        <v>*</v>
      </c>
      <c r="J19" s="11" t="str">
        <f>[15]Julho!$H$13</f>
        <v>*</v>
      </c>
      <c r="K19" s="11" t="str">
        <f>[15]Julho!$H$14</f>
        <v>*</v>
      </c>
      <c r="L19" s="11" t="str">
        <f>[15]Julho!$H$15</f>
        <v>*</v>
      </c>
      <c r="M19" s="11" t="str">
        <f>[15]Julho!$H$16</f>
        <v>*</v>
      </c>
      <c r="N19" s="11" t="str">
        <f>[15]Julho!$H$17</f>
        <v>*</v>
      </c>
      <c r="O19" s="11" t="str">
        <f>[15]Julho!$H$18</f>
        <v>*</v>
      </c>
      <c r="P19" s="11" t="str">
        <f>[15]Julho!$H$19</f>
        <v>*</v>
      </c>
      <c r="Q19" s="11" t="str">
        <f>[15]Julho!$H$20</f>
        <v>*</v>
      </c>
      <c r="R19" s="11" t="str">
        <f>[15]Julho!$H$21</f>
        <v>*</v>
      </c>
      <c r="S19" s="11" t="str">
        <f>[15]Julho!$H$22</f>
        <v>*</v>
      </c>
      <c r="T19" s="11" t="str">
        <f>[15]Julho!$H$23</f>
        <v>*</v>
      </c>
      <c r="U19" s="11" t="str">
        <f>[15]Julho!$H$24</f>
        <v>*</v>
      </c>
      <c r="V19" s="11" t="str">
        <f>[15]Julho!$H$25</f>
        <v>*</v>
      </c>
      <c r="W19" s="11" t="str">
        <f>[15]Julho!$H$26</f>
        <v>*</v>
      </c>
      <c r="X19" s="11" t="str">
        <f>[15]Julho!$H$27</f>
        <v>*</v>
      </c>
      <c r="Y19" s="11" t="str">
        <f>[15]Julho!$H$28</f>
        <v>*</v>
      </c>
      <c r="Z19" s="11" t="str">
        <f>[15]Julho!$H$29</f>
        <v>*</v>
      </c>
      <c r="AA19" s="11" t="str">
        <f>[15]Julho!$H$30</f>
        <v>*</v>
      </c>
      <c r="AB19" s="11" t="str">
        <f>[15]Julho!$H$31</f>
        <v>*</v>
      </c>
      <c r="AC19" s="11" t="str">
        <f>[15]Julho!$H$32</f>
        <v>*</v>
      </c>
      <c r="AD19" s="11" t="str">
        <f>[15]Julho!$H$33</f>
        <v>*</v>
      </c>
      <c r="AE19" s="11" t="str">
        <f>[15]Julho!$H$34</f>
        <v>*</v>
      </c>
      <c r="AF19" s="11" t="str">
        <f>[15]Julho!$H$35</f>
        <v>*</v>
      </c>
      <c r="AG19" s="93" t="s">
        <v>226</v>
      </c>
      <c r="AH19" s="116" t="s">
        <v>226</v>
      </c>
      <c r="AJ19" t="s">
        <v>47</v>
      </c>
    </row>
    <row r="20" spans="1:38" x14ac:dyDescent="0.2">
      <c r="A20" s="58" t="s">
        <v>5</v>
      </c>
      <c r="B20" s="11">
        <f>[16]Julho!$H$5</f>
        <v>24.840000000000003</v>
      </c>
      <c r="C20" s="11">
        <f>[16]Julho!$H$6</f>
        <v>7.5600000000000005</v>
      </c>
      <c r="D20" s="11">
        <f>[16]Julho!$H$7</f>
        <v>9.3600000000000012</v>
      </c>
      <c r="E20" s="11">
        <f>[16]Julho!$H$8</f>
        <v>13.32</v>
      </c>
      <c r="F20" s="11">
        <f>[16]Julho!$H$9</f>
        <v>11.520000000000001</v>
      </c>
      <c r="G20" s="11">
        <f>[16]Julho!$H$10</f>
        <v>6.12</v>
      </c>
      <c r="H20" s="11">
        <f>[16]Julho!$H$11</f>
        <v>3.6</v>
      </c>
      <c r="I20" s="11">
        <f>[16]Julho!$H$12</f>
        <v>28.44</v>
      </c>
      <c r="J20" s="11">
        <f>[16]Julho!$H$13</f>
        <v>11.879999999999999</v>
      </c>
      <c r="K20" s="11">
        <f>[16]Julho!$H$14</f>
        <v>11.16</v>
      </c>
      <c r="L20" s="11">
        <f>[16]Julho!$H$15</f>
        <v>2.52</v>
      </c>
      <c r="M20" s="11">
        <f>[16]Julho!$H$16</f>
        <v>12.6</v>
      </c>
      <c r="N20" s="11">
        <f>[16]Julho!$H$17</f>
        <v>5.4</v>
      </c>
      <c r="O20" s="11">
        <f>[16]Julho!$H$18</f>
        <v>5.4</v>
      </c>
      <c r="P20" s="11">
        <f>[16]Julho!$H$19</f>
        <v>5.4</v>
      </c>
      <c r="Q20" s="11">
        <f>[16]Julho!$H$20</f>
        <v>13.32</v>
      </c>
      <c r="R20" s="11">
        <f>[16]Julho!$H$21</f>
        <v>12.24</v>
      </c>
      <c r="S20" s="11">
        <f>[16]Julho!$H$22</f>
        <v>21.6</v>
      </c>
      <c r="T20" s="11">
        <f>[16]Julho!$H$23</f>
        <v>15.48</v>
      </c>
      <c r="U20" s="11">
        <f>[16]Julho!$H$24</f>
        <v>18</v>
      </c>
      <c r="V20" s="11">
        <f>[16]Julho!$H$25</f>
        <v>14.76</v>
      </c>
      <c r="W20" s="11">
        <f>[16]Julho!$H$26</f>
        <v>17.64</v>
      </c>
      <c r="X20" s="11">
        <f>[16]Julho!$H$27</f>
        <v>14.04</v>
      </c>
      <c r="Y20" s="11">
        <f>[16]Julho!$H$28</f>
        <v>17.28</v>
      </c>
      <c r="Z20" s="11">
        <f>[16]Julho!$H$29</f>
        <v>31.680000000000003</v>
      </c>
      <c r="AA20" s="11">
        <f>[16]Julho!$H$30</f>
        <v>15.48</v>
      </c>
      <c r="AB20" s="11">
        <f>[16]Julho!$H$31</f>
        <v>11.520000000000001</v>
      </c>
      <c r="AC20" s="11">
        <f>[16]Julho!$H$32</f>
        <v>17.64</v>
      </c>
      <c r="AD20" s="11">
        <f>[16]Julho!$H$33</f>
        <v>24.12</v>
      </c>
      <c r="AE20" s="11">
        <f>[16]Julho!$H$34</f>
        <v>13.32</v>
      </c>
      <c r="AF20" s="11">
        <f>[16]Julho!$H$35</f>
        <v>8.2799999999999994</v>
      </c>
      <c r="AG20" s="15">
        <f t="shared" si="1"/>
        <v>31.680000000000003</v>
      </c>
      <c r="AH20" s="126">
        <f t="shared" si="2"/>
        <v>13.726451612903226</v>
      </c>
      <c r="AI20" s="12" t="s">
        <v>47</v>
      </c>
      <c r="AK20" t="s">
        <v>47</v>
      </c>
    </row>
    <row r="21" spans="1:38" x14ac:dyDescent="0.2">
      <c r="A21" s="58" t="s">
        <v>43</v>
      </c>
      <c r="B21" s="11">
        <f>[17]Julho!$H$5</f>
        <v>21.96</v>
      </c>
      <c r="C21" s="11">
        <f>[17]Julho!$H$6</f>
        <v>13.68</v>
      </c>
      <c r="D21" s="11">
        <f>[17]Julho!$H$7</f>
        <v>13.68</v>
      </c>
      <c r="E21" s="11">
        <f>[17]Julho!$H$8</f>
        <v>25.56</v>
      </c>
      <c r="F21" s="11">
        <f>[17]Julho!$H$9</f>
        <v>21.240000000000002</v>
      </c>
      <c r="G21" s="11">
        <f>[17]Julho!$H$10</f>
        <v>20.16</v>
      </c>
      <c r="H21" s="11">
        <f>[17]Julho!$H$11</f>
        <v>26.64</v>
      </c>
      <c r="I21" s="11">
        <f>[17]Julho!$H$12</f>
        <v>25.56</v>
      </c>
      <c r="J21" s="11">
        <f>[17]Julho!$H$13</f>
        <v>19.079999999999998</v>
      </c>
      <c r="K21" s="11">
        <f>[17]Julho!$H$14</f>
        <v>24.48</v>
      </c>
      <c r="L21" s="11">
        <f>[17]Julho!$H$15</f>
        <v>28.08</v>
      </c>
      <c r="M21" s="11">
        <f>[17]Julho!$H$16</f>
        <v>24.48</v>
      </c>
      <c r="N21" s="11">
        <f>[17]Julho!$H$17</f>
        <v>14.76</v>
      </c>
      <c r="O21" s="11">
        <f>[17]Julho!$H$18</f>
        <v>13.68</v>
      </c>
      <c r="P21" s="11">
        <f>[17]Julho!$H$19</f>
        <v>18.720000000000002</v>
      </c>
      <c r="Q21" s="11">
        <f>[17]Julho!$H$20</f>
        <v>19.440000000000001</v>
      </c>
      <c r="R21" s="11">
        <f>[17]Julho!$H$21</f>
        <v>17.64</v>
      </c>
      <c r="S21" s="11">
        <f>[17]Julho!$H$22</f>
        <v>25.92</v>
      </c>
      <c r="T21" s="11">
        <f>[17]Julho!$H$23</f>
        <v>25.2</v>
      </c>
      <c r="U21" s="11">
        <f>[17]Julho!$H$24</f>
        <v>21.6</v>
      </c>
      <c r="V21" s="11">
        <f>[17]Julho!$H$25</f>
        <v>23.040000000000003</v>
      </c>
      <c r="W21" s="11">
        <f>[17]Julho!$H$26</f>
        <v>17.64</v>
      </c>
      <c r="X21" s="11">
        <f>[17]Julho!$H$27</f>
        <v>17.64</v>
      </c>
      <c r="Y21" s="11">
        <f>[17]Julho!$H$28</f>
        <v>21.240000000000002</v>
      </c>
      <c r="Z21" s="11">
        <f>[17]Julho!$H$29</f>
        <v>21.240000000000002</v>
      </c>
      <c r="AA21" s="11">
        <f>[17]Julho!$H$30</f>
        <v>20.52</v>
      </c>
      <c r="AB21" s="11">
        <f>[17]Julho!$H$31</f>
        <v>18</v>
      </c>
      <c r="AC21" s="11">
        <f>[17]Julho!$H$32</f>
        <v>18</v>
      </c>
      <c r="AD21" s="11">
        <f>[17]Julho!$H$33</f>
        <v>14.4</v>
      </c>
      <c r="AE21" s="11">
        <f>[17]Julho!$H$34</f>
        <v>17.28</v>
      </c>
      <c r="AF21" s="11">
        <f>[17]Julho!$H$35</f>
        <v>19.079999999999998</v>
      </c>
      <c r="AG21" s="15">
        <f>MAX(B21:AF21)</f>
        <v>28.08</v>
      </c>
      <c r="AH21" s="126">
        <f>AVERAGE(B21:AF21)</f>
        <v>20.310967741935482</v>
      </c>
    </row>
    <row r="22" spans="1:38" x14ac:dyDescent="0.2">
      <c r="A22" s="58" t="s">
        <v>6</v>
      </c>
      <c r="B22" s="11">
        <f>[18]Julho!$H$5</f>
        <v>16.2</v>
      </c>
      <c r="C22" s="11">
        <f>[18]Julho!$H$6</f>
        <v>9.7200000000000006</v>
      </c>
      <c r="D22" s="11">
        <f>[18]Julho!$H$7</f>
        <v>10.8</v>
      </c>
      <c r="E22" s="11">
        <f>[18]Julho!$H$8</f>
        <v>6.48</v>
      </c>
      <c r="F22" s="11">
        <f>[18]Julho!$H$9</f>
        <v>8.2799999999999994</v>
      </c>
      <c r="G22" s="11">
        <f>[18]Julho!$H$10</f>
        <v>14.04</v>
      </c>
      <c r="H22" s="11">
        <f>[18]Julho!$H$11</f>
        <v>11.16</v>
      </c>
      <c r="I22" s="11">
        <f>[18]Julho!$H$12</f>
        <v>13.32</v>
      </c>
      <c r="J22" s="11">
        <f>[18]Julho!$H$13</f>
        <v>12.6</v>
      </c>
      <c r="K22" s="11">
        <f>[18]Julho!$H$14</f>
        <v>10.08</v>
      </c>
      <c r="L22" s="11">
        <f>[18]Julho!$H$15</f>
        <v>11.16</v>
      </c>
      <c r="M22" s="11">
        <f>[18]Julho!$H$16</f>
        <v>14.4</v>
      </c>
      <c r="N22" s="11">
        <f>[18]Julho!$H$17</f>
        <v>12.6</v>
      </c>
      <c r="O22" s="11">
        <f>[18]Julho!$H$18</f>
        <v>12.96</v>
      </c>
      <c r="P22" s="11">
        <f>[18]Julho!$H$19</f>
        <v>9.3600000000000012</v>
      </c>
      <c r="Q22" s="11">
        <f>[18]Julho!$H$20</f>
        <v>10.44</v>
      </c>
      <c r="R22" s="11">
        <f>[18]Julho!$H$21</f>
        <v>10.08</v>
      </c>
      <c r="S22" s="11">
        <f>[18]Julho!$H$22</f>
        <v>9.7200000000000006</v>
      </c>
      <c r="T22" s="11">
        <f>[18]Julho!$H$23</f>
        <v>11.879999999999999</v>
      </c>
      <c r="U22" s="11">
        <f>[18]Julho!$H$24</f>
        <v>10.08</v>
      </c>
      <c r="V22" s="11">
        <f>[18]Julho!$H$25</f>
        <v>10.08</v>
      </c>
      <c r="W22" s="11">
        <f>[18]Julho!$H$26</f>
        <v>5.04</v>
      </c>
      <c r="X22" s="11">
        <f>[18]Julho!$H$27</f>
        <v>8.2799999999999994</v>
      </c>
      <c r="Y22" s="11">
        <f>[18]Julho!$H$28</f>
        <v>10.8</v>
      </c>
      <c r="Z22" s="11">
        <f>[18]Julho!$H$29</f>
        <v>12.96</v>
      </c>
      <c r="AA22" s="11">
        <f>[18]Julho!$H$30</f>
        <v>9.3600000000000012</v>
      </c>
      <c r="AB22" s="11">
        <f>[18]Julho!$H$31</f>
        <v>9.3600000000000012</v>
      </c>
      <c r="AC22" s="11">
        <f>[18]Julho!$H$32</f>
        <v>16.559999999999999</v>
      </c>
      <c r="AD22" s="11">
        <f>[18]Julho!$H$33</f>
        <v>15.840000000000002</v>
      </c>
      <c r="AE22" s="11">
        <f>[18]Julho!$H$34</f>
        <v>9.3600000000000012</v>
      </c>
      <c r="AF22" s="11">
        <f>[18]Julho!$H$35</f>
        <v>11.520000000000001</v>
      </c>
      <c r="AG22" s="15">
        <f t="shared" si="1"/>
        <v>16.559999999999999</v>
      </c>
      <c r="AH22" s="126">
        <f t="shared" si="2"/>
        <v>11.113548387096774</v>
      </c>
    </row>
    <row r="23" spans="1:38" x14ac:dyDescent="0.2">
      <c r="A23" s="58" t="s">
        <v>7</v>
      </c>
      <c r="B23" s="11" t="str">
        <f>[19]Julho!$H$5</f>
        <v>*</v>
      </c>
      <c r="C23" s="11" t="str">
        <f>[19]Julho!$H$6</f>
        <v>*</v>
      </c>
      <c r="D23" s="11" t="str">
        <f>[19]Julho!$H$7</f>
        <v>*</v>
      </c>
      <c r="E23" s="11" t="str">
        <f>[19]Julho!$H$8</f>
        <v>*</v>
      </c>
      <c r="F23" s="11" t="str">
        <f>[19]Julho!$H$9</f>
        <v>*</v>
      </c>
      <c r="G23" s="11" t="str">
        <f>[19]Julho!$H$10</f>
        <v>*</v>
      </c>
      <c r="H23" s="11" t="str">
        <f>[19]Julho!$H$11</f>
        <v>*</v>
      </c>
      <c r="I23" s="11" t="str">
        <f>[19]Julho!$H$12</f>
        <v>*</v>
      </c>
      <c r="J23" s="11" t="str">
        <f>[19]Julho!$H$13</f>
        <v>*</v>
      </c>
      <c r="K23" s="11" t="str">
        <f>[19]Julho!$H$14</f>
        <v>*</v>
      </c>
      <c r="L23" s="11" t="str">
        <f>[19]Julho!$H$15</f>
        <v>*</v>
      </c>
      <c r="M23" s="11" t="str">
        <f>[19]Julho!$H$16</f>
        <v>*</v>
      </c>
      <c r="N23" s="11" t="str">
        <f>[19]Julho!$H$17</f>
        <v>*</v>
      </c>
      <c r="O23" s="11" t="str">
        <f>[19]Julho!$H$18</f>
        <v>*</v>
      </c>
      <c r="P23" s="11" t="str">
        <f>[19]Julho!$H$19</f>
        <v>*</v>
      </c>
      <c r="Q23" s="11" t="str">
        <f>[19]Julho!$H$20</f>
        <v>*</v>
      </c>
      <c r="R23" s="11" t="str">
        <f>[19]Julho!$H$21</f>
        <v>*</v>
      </c>
      <c r="S23" s="11" t="str">
        <f>[19]Julho!$H$22</f>
        <v>*</v>
      </c>
      <c r="T23" s="11">
        <f>[19]Julho!$H$23</f>
        <v>15.840000000000002</v>
      </c>
      <c r="U23" s="11" t="str">
        <f>[19]Julho!$H$24</f>
        <v>*</v>
      </c>
      <c r="V23" s="11" t="str">
        <f>[19]Julho!$H$25</f>
        <v>*</v>
      </c>
      <c r="W23" s="11" t="str">
        <f>[19]Julho!$H$26</f>
        <v>*</v>
      </c>
      <c r="X23" s="11" t="str">
        <f>[19]Julho!$H$27</f>
        <v>*</v>
      </c>
      <c r="Y23" s="11" t="str">
        <f>[19]Julho!$H$28</f>
        <v>*</v>
      </c>
      <c r="Z23" s="11" t="str">
        <f>[19]Julho!$H$29</f>
        <v>*</v>
      </c>
      <c r="AA23" s="11" t="str">
        <f>[19]Julho!$H$30</f>
        <v>*</v>
      </c>
      <c r="AB23" s="11" t="str">
        <f>[19]Julho!$H$31</f>
        <v>*</v>
      </c>
      <c r="AC23" s="11" t="str">
        <f>[19]Julho!$H$32</f>
        <v>*</v>
      </c>
      <c r="AD23" s="11" t="str">
        <f>[19]Julho!$H$33</f>
        <v>*</v>
      </c>
      <c r="AE23" s="11" t="str">
        <f>[19]Julho!$H$34</f>
        <v>*</v>
      </c>
      <c r="AF23" s="11" t="str">
        <f>[19]Julho!$H$35</f>
        <v>*</v>
      </c>
      <c r="AG23" s="15">
        <f t="shared" ref="AG23" si="3">MAX(B23:AF23)</f>
        <v>15.840000000000002</v>
      </c>
      <c r="AH23" s="126">
        <f t="shared" ref="AH23" si="4">AVERAGE(B23:AF23)</f>
        <v>15.840000000000002</v>
      </c>
    </row>
    <row r="24" spans="1:38" x14ac:dyDescent="0.2">
      <c r="A24" s="58" t="s">
        <v>169</v>
      </c>
      <c r="B24" s="11" t="str">
        <f>[20]Julho!$H$5</f>
        <v>*</v>
      </c>
      <c r="C24" s="11" t="str">
        <f>[20]Julho!$H$6</f>
        <v>*</v>
      </c>
      <c r="D24" s="11" t="str">
        <f>[20]Julho!$H$7</f>
        <v>*</v>
      </c>
      <c r="E24" s="11" t="str">
        <f>[20]Julho!$H$8</f>
        <v>*</v>
      </c>
      <c r="F24" s="11" t="str">
        <f>[20]Julho!$H$9</f>
        <v>*</v>
      </c>
      <c r="G24" s="11" t="str">
        <f>[20]Julho!$H$10</f>
        <v>*</v>
      </c>
      <c r="H24" s="11" t="str">
        <f>[20]Julho!$H$11</f>
        <v>*</v>
      </c>
      <c r="I24" s="11" t="str">
        <f>[20]Julho!$H$12</f>
        <v>*</v>
      </c>
      <c r="J24" s="11" t="str">
        <f>[20]Julho!$H$13</f>
        <v>*</v>
      </c>
      <c r="K24" s="11" t="str">
        <f>[20]Julho!$H$14</f>
        <v>*</v>
      </c>
      <c r="L24" s="11" t="str">
        <f>[20]Julho!$H$15</f>
        <v>*</v>
      </c>
      <c r="M24" s="11" t="str">
        <f>[20]Julho!$H$16</f>
        <v>*</v>
      </c>
      <c r="N24" s="11" t="str">
        <f>[20]Julho!$H$17</f>
        <v>*</v>
      </c>
      <c r="O24" s="11" t="str">
        <f>[20]Julho!$H$18</f>
        <v>*</v>
      </c>
      <c r="P24" s="11" t="str">
        <f>[20]Julho!$H$19</f>
        <v>*</v>
      </c>
      <c r="Q24" s="11" t="str">
        <f>[20]Julho!$H$20</f>
        <v>*</v>
      </c>
      <c r="R24" s="11" t="str">
        <f>[20]Julho!$H$21</f>
        <v>*</v>
      </c>
      <c r="S24" s="11" t="str">
        <f>[20]Julho!$H$22</f>
        <v>*</v>
      </c>
      <c r="T24" s="11" t="str">
        <f>[20]Julho!$H$23</f>
        <v>*</v>
      </c>
      <c r="U24" s="11" t="str">
        <f>[20]Julho!$H$24</f>
        <v>*</v>
      </c>
      <c r="V24" s="11" t="str">
        <f>[20]Julho!$H$25</f>
        <v>*</v>
      </c>
      <c r="W24" s="11" t="str">
        <f>[20]Julho!$H$25</f>
        <v>*</v>
      </c>
      <c r="X24" s="11" t="str">
        <f>[20]Julho!$H$27</f>
        <v>*</v>
      </c>
      <c r="Y24" s="11" t="str">
        <f>[20]Julho!$H$28</f>
        <v>*</v>
      </c>
      <c r="Z24" s="11" t="str">
        <f>[20]Julho!$H$29</f>
        <v>*</v>
      </c>
      <c r="AA24" s="11" t="str">
        <f>[20]Julho!$H$30</f>
        <v>*</v>
      </c>
      <c r="AB24" s="11" t="str">
        <f>[20]Julho!$H$31</f>
        <v>*</v>
      </c>
      <c r="AC24" s="11" t="str">
        <f>[20]Julho!$H$32</f>
        <v>*</v>
      </c>
      <c r="AD24" s="11" t="str">
        <f>[20]Julho!$H$33</f>
        <v>*</v>
      </c>
      <c r="AE24" s="11" t="str">
        <f>[20]Julho!$H$34</f>
        <v>*</v>
      </c>
      <c r="AF24" s="11" t="str">
        <f>[20]Julho!$H$35</f>
        <v>*</v>
      </c>
      <c r="AG24" s="93" t="s">
        <v>226</v>
      </c>
      <c r="AH24" s="116" t="s">
        <v>226</v>
      </c>
      <c r="AK24" t="s">
        <v>47</v>
      </c>
      <c r="AL24" t="s">
        <v>47</v>
      </c>
    </row>
    <row r="25" spans="1:38" x14ac:dyDescent="0.2">
      <c r="A25" s="58" t="s">
        <v>170</v>
      </c>
      <c r="B25" s="11">
        <f>[21]Julho!$H$5</f>
        <v>20.16</v>
      </c>
      <c r="C25" s="11">
        <f>[21]Julho!$H$6</f>
        <v>17.64</v>
      </c>
      <c r="D25" s="11">
        <f>[21]Julho!$H$7</f>
        <v>14.04</v>
      </c>
      <c r="E25" s="11">
        <f>[21]Julho!$H$8</f>
        <v>27</v>
      </c>
      <c r="F25" s="11">
        <f>[21]Julho!$H$9</f>
        <v>28.8</v>
      </c>
      <c r="G25" s="11">
        <f>[21]Julho!$H$10</f>
        <v>20.52</v>
      </c>
      <c r="H25" s="11">
        <f>[21]Julho!$H$11</f>
        <v>24.840000000000003</v>
      </c>
      <c r="I25" s="11">
        <f>[21]Julho!$H$12</f>
        <v>14.04</v>
      </c>
      <c r="J25" s="11">
        <f>[21]Julho!$H$13</f>
        <v>13.68</v>
      </c>
      <c r="K25" s="11">
        <f>[21]Julho!$H$14</f>
        <v>28.8</v>
      </c>
      <c r="L25" s="11">
        <f>[21]Julho!$H$15</f>
        <v>27</v>
      </c>
      <c r="M25" s="11">
        <f>[21]Julho!$H$16</f>
        <v>14.4</v>
      </c>
      <c r="N25" s="11">
        <f>[21]Julho!$H$17</f>
        <v>17.64</v>
      </c>
      <c r="O25" s="11">
        <f>[21]Julho!$H$18</f>
        <v>16.559999999999999</v>
      </c>
      <c r="P25" s="11">
        <f>[21]Julho!$H$19</f>
        <v>16.559999999999999</v>
      </c>
      <c r="Q25" s="11">
        <f>[21]Julho!$H$20</f>
        <v>24.48</v>
      </c>
      <c r="R25" s="11">
        <f>[21]Julho!$H$21</f>
        <v>21.240000000000002</v>
      </c>
      <c r="S25" s="11">
        <f>[21]Julho!$H$22</f>
        <v>33.480000000000004</v>
      </c>
      <c r="T25" s="11">
        <f>[21]Julho!$H$23</f>
        <v>31.319999999999997</v>
      </c>
      <c r="U25" s="11">
        <f>[21]Julho!$H$24</f>
        <v>25.2</v>
      </c>
      <c r="V25" s="11">
        <f>[21]Julho!$H$25</f>
        <v>23.040000000000003</v>
      </c>
      <c r="W25" s="11">
        <f>[21]Julho!$H$26</f>
        <v>21.96</v>
      </c>
      <c r="X25" s="11">
        <f>[21]Julho!$H$27</f>
        <v>22.68</v>
      </c>
      <c r="Y25" s="11">
        <f>[21]Julho!$H$28</f>
        <v>30.240000000000002</v>
      </c>
      <c r="Z25" s="11">
        <f>[21]Julho!$H$29</f>
        <v>21.240000000000002</v>
      </c>
      <c r="AA25" s="11">
        <f>[21]Julho!$H$30</f>
        <v>12.24</v>
      </c>
      <c r="AB25" s="11">
        <f>[21]Julho!$H$31</f>
        <v>23.400000000000002</v>
      </c>
      <c r="AC25" s="11">
        <f>[21]Julho!$H$32</f>
        <v>23.759999999999998</v>
      </c>
      <c r="AD25" s="11">
        <f>[21]Julho!$H$33</f>
        <v>18.720000000000002</v>
      </c>
      <c r="AE25" s="11">
        <f>[21]Julho!$H$34</f>
        <v>16.2</v>
      </c>
      <c r="AF25" s="11">
        <f>[21]Julho!$H$35</f>
        <v>25.92</v>
      </c>
      <c r="AG25" s="93">
        <f t="shared" ref="AG25:AG31" si="5">MAX(B25:AF25)</f>
        <v>33.480000000000004</v>
      </c>
      <c r="AH25" s="116">
        <f t="shared" si="2"/>
        <v>21.832258064516132</v>
      </c>
      <c r="AI25" s="12" t="s">
        <v>47</v>
      </c>
    </row>
    <row r="26" spans="1:38" x14ac:dyDescent="0.2">
      <c r="A26" s="58" t="s">
        <v>171</v>
      </c>
      <c r="B26" s="11">
        <f>[22]Julho!$H$5</f>
        <v>16.2</v>
      </c>
      <c r="C26" s="11">
        <f>[22]Julho!$H$6</f>
        <v>13.32</v>
      </c>
      <c r="D26" s="11">
        <f>[22]Julho!$H$7</f>
        <v>11.520000000000001</v>
      </c>
      <c r="E26" s="11">
        <f>[22]Julho!$H$8</f>
        <v>13.68</v>
      </c>
      <c r="F26" s="11">
        <f>[22]Julho!$H$9</f>
        <v>12.6</v>
      </c>
      <c r="G26" s="11">
        <f>[22]Julho!$H$10</f>
        <v>12.96</v>
      </c>
      <c r="H26" s="11">
        <f>[22]Julho!$H$11</f>
        <v>31.680000000000003</v>
      </c>
      <c r="I26" s="11">
        <f>[22]Julho!$H$12</f>
        <v>16.2</v>
      </c>
      <c r="J26" s="11">
        <f>[22]Julho!$H$13</f>
        <v>11.520000000000001</v>
      </c>
      <c r="K26" s="11">
        <f>[22]Julho!$H$14</f>
        <v>12.24</v>
      </c>
      <c r="L26" s="11">
        <f>[22]Julho!$H$15</f>
        <v>23.759999999999998</v>
      </c>
      <c r="M26" s="11">
        <f>[22]Julho!$H$16</f>
        <v>21.96</v>
      </c>
      <c r="N26" s="11">
        <f>[22]Julho!$H$17</f>
        <v>19.8</v>
      </c>
      <c r="O26" s="11">
        <f>[22]Julho!$H$18</f>
        <v>11.520000000000001</v>
      </c>
      <c r="P26" s="11">
        <f>[22]Julho!$H$19</f>
        <v>18</v>
      </c>
      <c r="Q26" s="11">
        <f>[22]Julho!$H$20</f>
        <v>12.96</v>
      </c>
      <c r="R26" s="11">
        <f>[22]Julho!$H$21</f>
        <v>10.8</v>
      </c>
      <c r="S26" s="11">
        <f>[22]Julho!$H$22</f>
        <v>18</v>
      </c>
      <c r="T26" s="11">
        <f>[22]Julho!$H$23</f>
        <v>15.840000000000002</v>
      </c>
      <c r="U26" s="11">
        <f>[22]Julho!$H$24</f>
        <v>14.76</v>
      </c>
      <c r="V26" s="11">
        <f>[22]Julho!$H$25</f>
        <v>16.920000000000002</v>
      </c>
      <c r="W26" s="11">
        <f>[22]Julho!$H$26</f>
        <v>12.24</v>
      </c>
      <c r="X26" s="11">
        <f>[22]Julho!$H$27</f>
        <v>15.840000000000002</v>
      </c>
      <c r="Y26" s="11">
        <f>[22]Julho!$H$28</f>
        <v>20.88</v>
      </c>
      <c r="Z26" s="11">
        <f>[22]Julho!$H$29</f>
        <v>19.8</v>
      </c>
      <c r="AA26" s="11">
        <f>[22]Julho!$H$30</f>
        <v>10.8</v>
      </c>
      <c r="AB26" s="11">
        <f>[22]Julho!$H$31</f>
        <v>13.68</v>
      </c>
      <c r="AC26" s="11">
        <f>[22]Julho!$H$32</f>
        <v>22.68</v>
      </c>
      <c r="AD26" s="11">
        <f>[22]Julho!$H$33</f>
        <v>14.76</v>
      </c>
      <c r="AE26" s="11">
        <f>[22]Julho!$H$34</f>
        <v>11.520000000000001</v>
      </c>
      <c r="AF26" s="11">
        <f>[22]Julho!$H$35</f>
        <v>14.4</v>
      </c>
      <c r="AG26" s="93">
        <f t="shared" si="5"/>
        <v>31.680000000000003</v>
      </c>
      <c r="AH26" s="116">
        <f t="shared" si="2"/>
        <v>15.898064516129031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8" t="s">
        <v>8</v>
      </c>
      <c r="B27" s="11">
        <f>[23]Julho!$H$5</f>
        <v>24.840000000000003</v>
      </c>
      <c r="C27" s="11">
        <f>[23]Julho!$H$6</f>
        <v>18.36</v>
      </c>
      <c r="D27" s="11">
        <f>[23]Julho!$H$7</f>
        <v>13.32</v>
      </c>
      <c r="E27" s="11">
        <f>[23]Julho!$H$8</f>
        <v>14.76</v>
      </c>
      <c r="F27" s="11">
        <f>[23]Julho!$H$9</f>
        <v>11.879999999999999</v>
      </c>
      <c r="G27" s="11">
        <f>[23]Julho!$H$10</f>
        <v>13.32</v>
      </c>
      <c r="H27" s="11">
        <f>[23]Julho!$H$11</f>
        <v>15.48</v>
      </c>
      <c r="I27" s="11">
        <f>[23]Julho!$H$12</f>
        <v>11.520000000000001</v>
      </c>
      <c r="J27" s="11">
        <f>[23]Julho!$H$13</f>
        <v>17.28</v>
      </c>
      <c r="K27" s="11">
        <f>[23]Julho!$H$14</f>
        <v>14.76</v>
      </c>
      <c r="L27" s="11">
        <f>[23]Julho!$H$15</f>
        <v>17.28</v>
      </c>
      <c r="M27" s="11">
        <f>[23]Julho!$H$16</f>
        <v>17.28</v>
      </c>
      <c r="N27" s="11">
        <f>[23]Julho!$H$17</f>
        <v>13.68</v>
      </c>
      <c r="O27" s="11">
        <f>[23]Julho!$H$18</f>
        <v>14.4</v>
      </c>
      <c r="P27" s="11">
        <f>[23]Julho!$H$19</f>
        <v>13.68</v>
      </c>
      <c r="Q27" s="11">
        <f>[23]Julho!$H$20</f>
        <v>16.920000000000002</v>
      </c>
      <c r="R27" s="11">
        <f>[23]Julho!$H$21</f>
        <v>11.520000000000001</v>
      </c>
      <c r="S27" s="11">
        <f>[23]Julho!$H$22</f>
        <v>19.440000000000001</v>
      </c>
      <c r="T27" s="11">
        <f>[23]Julho!$H$23</f>
        <v>19.8</v>
      </c>
      <c r="U27" s="11">
        <f>[23]Julho!$H$24</f>
        <v>15.120000000000001</v>
      </c>
      <c r="V27" s="11">
        <f>[23]Julho!$H$25</f>
        <v>16.2</v>
      </c>
      <c r="W27" s="11">
        <f>[23]Julho!$H$26</f>
        <v>13.32</v>
      </c>
      <c r="X27" s="11">
        <f>[23]Julho!$H$27</f>
        <v>13.68</v>
      </c>
      <c r="Y27" s="11">
        <f>[23]Julho!$H$28</f>
        <v>16.2</v>
      </c>
      <c r="Z27" s="11">
        <f>[23]Julho!$H$29</f>
        <v>14.76</v>
      </c>
      <c r="AA27" s="11">
        <f>[23]Julho!$H$30</f>
        <v>8.64</v>
      </c>
      <c r="AB27" s="11">
        <f>[23]Julho!$H$31</f>
        <v>11.520000000000001</v>
      </c>
      <c r="AC27" s="11">
        <f>[23]Julho!$H$32</f>
        <v>15.120000000000001</v>
      </c>
      <c r="AD27" s="11">
        <f>[23]Julho!$H$33</f>
        <v>12.24</v>
      </c>
      <c r="AE27" s="11">
        <f>[23]Julho!$H$34</f>
        <v>13.32</v>
      </c>
      <c r="AF27" s="11">
        <f>[23]Julho!$H$35</f>
        <v>19.079999999999998</v>
      </c>
      <c r="AG27" s="15">
        <f t="shared" si="5"/>
        <v>24.840000000000003</v>
      </c>
      <c r="AH27" s="126">
        <f>AVERAGE(B27:AF27)</f>
        <v>15.119999999999997</v>
      </c>
      <c r="AK27" t="s">
        <v>47</v>
      </c>
    </row>
    <row r="28" spans="1:38" x14ac:dyDescent="0.2">
      <c r="A28" s="58" t="s">
        <v>9</v>
      </c>
      <c r="B28" s="11">
        <f>[24]Julho!$H$5</f>
        <v>17.28</v>
      </c>
      <c r="C28" s="11">
        <f>[24]Julho!$H$6</f>
        <v>14.4</v>
      </c>
      <c r="D28" s="11">
        <f>[24]Julho!$H$7</f>
        <v>15.120000000000001</v>
      </c>
      <c r="E28" s="11">
        <f>[24]Julho!$H$8</f>
        <v>15.120000000000001</v>
      </c>
      <c r="F28" s="11">
        <f>[24]Julho!$H$9</f>
        <v>15.48</v>
      </c>
      <c r="G28" s="11">
        <f>[24]Julho!$H$10</f>
        <v>9.3600000000000012</v>
      </c>
      <c r="H28" s="11">
        <f>[24]Julho!$H$11</f>
        <v>25.2</v>
      </c>
      <c r="I28" s="11">
        <f>[24]Julho!$H$12</f>
        <v>16.2</v>
      </c>
      <c r="J28" s="11">
        <f>[24]Julho!$H$13</f>
        <v>12.96</v>
      </c>
      <c r="K28" s="11">
        <f>[24]Julho!$H$14</f>
        <v>14.76</v>
      </c>
      <c r="L28" s="11">
        <f>[24]Julho!$H$15</f>
        <v>20.52</v>
      </c>
      <c r="M28" s="11">
        <f>[24]Julho!$H$16</f>
        <v>20.16</v>
      </c>
      <c r="N28" s="11">
        <f>[24]Julho!$H$17</f>
        <v>19.440000000000001</v>
      </c>
      <c r="O28" s="11">
        <f>[24]Julho!$H$18</f>
        <v>18</v>
      </c>
      <c r="P28" s="11">
        <f>[24]Julho!$H$19</f>
        <v>14.04</v>
      </c>
      <c r="Q28" s="11">
        <f>[24]Julho!$H$20</f>
        <v>13.32</v>
      </c>
      <c r="R28" s="11">
        <f>[24]Julho!$H$21</f>
        <v>18.720000000000002</v>
      </c>
      <c r="S28" s="11">
        <f>[24]Julho!$H$22</f>
        <v>20.52</v>
      </c>
      <c r="T28" s="11">
        <f>[24]Julho!$H$23</f>
        <v>19.079999999999998</v>
      </c>
      <c r="U28" s="11">
        <f>[24]Julho!$H$24</f>
        <v>17.64</v>
      </c>
      <c r="V28" s="11">
        <f>[24]Julho!$H$25</f>
        <v>18</v>
      </c>
      <c r="W28" s="11">
        <f>[24]Julho!$H$26</f>
        <v>12.6</v>
      </c>
      <c r="X28" s="11">
        <f>[24]Julho!$H$27</f>
        <v>15.840000000000002</v>
      </c>
      <c r="Y28" s="11">
        <f>[24]Julho!$H$28</f>
        <v>18</v>
      </c>
      <c r="Z28" s="11">
        <f>[24]Julho!$H$29</f>
        <v>19.8</v>
      </c>
      <c r="AA28" s="11">
        <f>[24]Julho!$H$30</f>
        <v>6.84</v>
      </c>
      <c r="AB28" s="11">
        <f>[24]Julho!$H$31</f>
        <v>16.559999999999999</v>
      </c>
      <c r="AC28" s="11">
        <f>[24]Julho!$H$32</f>
        <v>20.88</v>
      </c>
      <c r="AD28" s="11">
        <f>[24]Julho!$H$33</f>
        <v>14.4</v>
      </c>
      <c r="AE28" s="11">
        <f>[24]Julho!$H$34</f>
        <v>10.44</v>
      </c>
      <c r="AF28" s="11">
        <f>[24]Julho!$H$35</f>
        <v>14.04</v>
      </c>
      <c r="AG28" s="15">
        <f t="shared" si="5"/>
        <v>25.2</v>
      </c>
      <c r="AH28" s="126">
        <f>AVERAGE(B28:AF28)</f>
        <v>16.281290322580645</v>
      </c>
      <c r="AK28" t="s">
        <v>47</v>
      </c>
    </row>
    <row r="29" spans="1:38" x14ac:dyDescent="0.2">
      <c r="A29" s="58" t="s">
        <v>42</v>
      </c>
      <c r="B29" s="11">
        <f>[25]Julho!$H$5</f>
        <v>9.3600000000000012</v>
      </c>
      <c r="C29" s="11">
        <f>[25]Julho!$H$6</f>
        <v>6.48</v>
      </c>
      <c r="D29" s="11">
        <f>[25]Julho!$H$7</f>
        <v>8.2799999999999994</v>
      </c>
      <c r="E29" s="11">
        <f>[25]Julho!$H$8</f>
        <v>13.32</v>
      </c>
      <c r="F29" s="11">
        <f>[25]Julho!$H$9</f>
        <v>12.96</v>
      </c>
      <c r="G29" s="11">
        <f>[25]Julho!$H$10</f>
        <v>6.48</v>
      </c>
      <c r="H29" s="11">
        <f>[25]Julho!$H$11</f>
        <v>17.28</v>
      </c>
      <c r="I29" s="11">
        <f>[25]Julho!$H$12</f>
        <v>12.6</v>
      </c>
      <c r="J29" s="11">
        <f>[25]Julho!$H$13</f>
        <v>6.84</v>
      </c>
      <c r="K29" s="11">
        <f>[25]Julho!$H$14</f>
        <v>14.4</v>
      </c>
      <c r="L29" s="11">
        <f>[25]Julho!$H$15</f>
        <v>16.2</v>
      </c>
      <c r="M29" s="11">
        <f>[25]Julho!$H$16</f>
        <v>7.5600000000000005</v>
      </c>
      <c r="N29" s="11">
        <f>[25]Julho!$H$17</f>
        <v>9.3600000000000012</v>
      </c>
      <c r="O29" s="11">
        <f>[25]Julho!$H$18</f>
        <v>8.64</v>
      </c>
      <c r="P29" s="11">
        <f>[25]Julho!$H$19</f>
        <v>9</v>
      </c>
      <c r="Q29" s="11">
        <f>[25]Julho!$H$20</f>
        <v>12.96</v>
      </c>
      <c r="R29" s="11">
        <f>[25]Julho!$H$21</f>
        <v>10.08</v>
      </c>
      <c r="S29" s="11">
        <f>[25]Julho!$H$22</f>
        <v>19.079999999999998</v>
      </c>
      <c r="T29" s="11">
        <f>[25]Julho!$H$23</f>
        <v>15.48</v>
      </c>
      <c r="U29" s="11">
        <f>[25]Julho!$H$24</f>
        <v>12.96</v>
      </c>
      <c r="V29" s="11">
        <f>[25]Julho!$H$25</f>
        <v>12.96</v>
      </c>
      <c r="W29" s="11">
        <f>[25]Julho!$H$26</f>
        <v>15.48</v>
      </c>
      <c r="X29" s="11">
        <f>[25]Julho!$H$27</f>
        <v>15.840000000000002</v>
      </c>
      <c r="Y29" s="11">
        <f>[25]Julho!$H$28</f>
        <v>18.36</v>
      </c>
      <c r="Z29" s="11">
        <f>[25]Julho!$H$29</f>
        <v>6.84</v>
      </c>
      <c r="AA29" s="11">
        <f>[25]Julho!$H$30</f>
        <v>6.12</v>
      </c>
      <c r="AB29" s="11">
        <f>[25]Julho!$H$31</f>
        <v>16.559999999999999</v>
      </c>
      <c r="AC29" s="11">
        <f>[25]Julho!$H$32</f>
        <v>15.120000000000001</v>
      </c>
      <c r="AD29" s="11">
        <f>[25]Julho!$H$33</f>
        <v>9.3600000000000012</v>
      </c>
      <c r="AE29" s="11">
        <f>[25]Julho!$H$34</f>
        <v>6.48</v>
      </c>
      <c r="AF29" s="11">
        <f>[25]Julho!$H$35</f>
        <v>9</v>
      </c>
      <c r="AG29" s="15">
        <f t="shared" si="5"/>
        <v>19.079999999999998</v>
      </c>
      <c r="AH29" s="126">
        <f>AVERAGE(B29:AF29)</f>
        <v>11.659354838709678</v>
      </c>
      <c r="AJ29" t="s">
        <v>47</v>
      </c>
    </row>
    <row r="30" spans="1:38" x14ac:dyDescent="0.2">
      <c r="A30" s="58" t="s">
        <v>10</v>
      </c>
      <c r="B30" s="11">
        <f>[26]Julho!$H$5</f>
        <v>16.2</v>
      </c>
      <c r="C30" s="11">
        <f>[26]Julho!$H$6</f>
        <v>13.68</v>
      </c>
      <c r="D30" s="11">
        <f>[26]Julho!$H$7</f>
        <v>7.5600000000000005</v>
      </c>
      <c r="E30" s="11">
        <f>[26]Julho!$H$8</f>
        <v>15.120000000000001</v>
      </c>
      <c r="F30" s="11">
        <f>[26]Julho!$H$9</f>
        <v>14.04</v>
      </c>
      <c r="G30" s="11">
        <f>[26]Julho!$H$10</f>
        <v>10.08</v>
      </c>
      <c r="H30" s="11">
        <f>[26]Julho!$H$11</f>
        <v>16.559999999999999</v>
      </c>
      <c r="I30" s="11">
        <f>[26]Julho!$H$12</f>
        <v>12.24</v>
      </c>
      <c r="J30" s="11">
        <f>[26]Julho!$H$13</f>
        <v>8.64</v>
      </c>
      <c r="K30" s="11">
        <f>[26]Julho!$H$14</f>
        <v>14.76</v>
      </c>
      <c r="L30" s="11">
        <f>[26]Julho!$H$15</f>
        <v>14.04</v>
      </c>
      <c r="M30" s="11">
        <f>[26]Julho!$H$16</f>
        <v>14.4</v>
      </c>
      <c r="N30" s="11">
        <f>[26]Julho!$H$17</f>
        <v>12.96</v>
      </c>
      <c r="O30" s="11">
        <f>[26]Julho!$H$18</f>
        <v>10.44</v>
      </c>
      <c r="P30" s="11">
        <f>[26]Julho!$H$19</f>
        <v>11.520000000000001</v>
      </c>
      <c r="Q30" s="11">
        <f>[26]Julho!$H$20</f>
        <v>14.4</v>
      </c>
      <c r="R30" s="11">
        <f>[26]Julho!$H$21</f>
        <v>15.840000000000002</v>
      </c>
      <c r="S30" s="11">
        <f>[26]Julho!$H$22</f>
        <v>20.88</v>
      </c>
      <c r="T30" s="11">
        <f>[26]Julho!$H$23</f>
        <v>23.400000000000002</v>
      </c>
      <c r="U30" s="11">
        <f>[26]Julho!$H$24</f>
        <v>16.559999999999999</v>
      </c>
      <c r="V30" s="11">
        <f>[26]Julho!$H$25</f>
        <v>13.32</v>
      </c>
      <c r="W30" s="11">
        <f>[26]Julho!$H$26</f>
        <v>15.840000000000002</v>
      </c>
      <c r="X30" s="11">
        <f>[26]Julho!$H$27</f>
        <v>13.32</v>
      </c>
      <c r="Y30" s="11">
        <f>[26]Julho!$H$28</f>
        <v>19.440000000000001</v>
      </c>
      <c r="Z30" s="11">
        <f>[26]Julho!$H$29</f>
        <v>20.16</v>
      </c>
      <c r="AA30" s="11">
        <f>[26]Julho!$H$30</f>
        <v>6.48</v>
      </c>
      <c r="AB30" s="11">
        <f>[26]Julho!$H$31</f>
        <v>15.840000000000002</v>
      </c>
      <c r="AC30" s="11">
        <f>[26]Julho!$H$32</f>
        <v>18</v>
      </c>
      <c r="AD30" s="11">
        <f>[26]Julho!$H$33</f>
        <v>10.8</v>
      </c>
      <c r="AE30" s="11">
        <f>[26]Julho!$H$34</f>
        <v>11.16</v>
      </c>
      <c r="AF30" s="11">
        <f>[26]Julho!$H$35</f>
        <v>16.2</v>
      </c>
      <c r="AG30" s="15">
        <f t="shared" si="5"/>
        <v>23.400000000000002</v>
      </c>
      <c r="AH30" s="126">
        <f>AVERAGE(B30:AF30)</f>
        <v>14.318709677419355</v>
      </c>
      <c r="AL30" t="s">
        <v>47</v>
      </c>
    </row>
    <row r="31" spans="1:38" x14ac:dyDescent="0.2">
      <c r="A31" s="58" t="s">
        <v>172</v>
      </c>
      <c r="B31" s="11">
        <f>[27]Julho!$H$5</f>
        <v>31.680000000000003</v>
      </c>
      <c r="C31" s="11">
        <f>[27]Julho!$H$6</f>
        <v>19.440000000000001</v>
      </c>
      <c r="D31" s="11">
        <f>[27]Julho!$H$7</f>
        <v>14.04</v>
      </c>
      <c r="E31" s="11">
        <f>[27]Julho!$H$8</f>
        <v>21.240000000000002</v>
      </c>
      <c r="F31" s="11">
        <f>[27]Julho!$H$9</f>
        <v>19.440000000000001</v>
      </c>
      <c r="G31" s="11">
        <f>[27]Julho!$H$10</f>
        <v>15.840000000000002</v>
      </c>
      <c r="H31" s="11">
        <f>[27]Julho!$H$11</f>
        <v>34.92</v>
      </c>
      <c r="I31" s="11">
        <f>[27]Julho!$H$12</f>
        <v>20.52</v>
      </c>
      <c r="J31" s="11">
        <f>[27]Julho!$H$13</f>
        <v>13.68</v>
      </c>
      <c r="K31" s="11">
        <f>[27]Julho!$H$14</f>
        <v>21.240000000000002</v>
      </c>
      <c r="L31" s="11">
        <f>[27]Julho!$H$15</f>
        <v>24.48</v>
      </c>
      <c r="M31" s="11">
        <f>[27]Julho!$H$16</f>
        <v>25.2</v>
      </c>
      <c r="N31" s="11">
        <f>[27]Julho!$H$17</f>
        <v>17.28</v>
      </c>
      <c r="O31" s="11">
        <f>[27]Julho!$H$18</f>
        <v>15.840000000000002</v>
      </c>
      <c r="P31" s="11">
        <f>[27]Julho!$H$19</f>
        <v>13.68</v>
      </c>
      <c r="Q31" s="11">
        <f>[27]Julho!$H$20</f>
        <v>19.8</v>
      </c>
      <c r="R31" s="11">
        <f>[27]Julho!$H$21</f>
        <v>22.32</v>
      </c>
      <c r="S31" s="11">
        <f>[27]Julho!$H$22</f>
        <v>31.680000000000003</v>
      </c>
      <c r="T31" s="11">
        <f>[27]Julho!$H$23</f>
        <v>26.28</v>
      </c>
      <c r="U31" s="11">
        <f>[27]Julho!$H$24</f>
        <v>16.559999999999999</v>
      </c>
      <c r="V31" s="11">
        <f>[27]Julho!$H$25</f>
        <v>19.440000000000001</v>
      </c>
      <c r="W31" s="11">
        <f>[27]Julho!$H$26</f>
        <v>18</v>
      </c>
      <c r="X31" s="11">
        <f>[27]Julho!$H$27</f>
        <v>20.52</v>
      </c>
      <c r="Y31" s="11">
        <f>[27]Julho!$H$28</f>
        <v>28.08</v>
      </c>
      <c r="Z31" s="11">
        <f>[27]Julho!$H$29</f>
        <v>23.759999999999998</v>
      </c>
      <c r="AA31" s="11">
        <f>[27]Julho!$H$30</f>
        <v>10.8</v>
      </c>
      <c r="AB31" s="11">
        <f>[27]Julho!$H$31</f>
        <v>20.16</v>
      </c>
      <c r="AC31" s="11">
        <f>[27]Julho!$H$32</f>
        <v>25.2</v>
      </c>
      <c r="AD31" s="11">
        <f>[27]Julho!$H$33</f>
        <v>24.48</v>
      </c>
      <c r="AE31" s="11">
        <f>[27]Julho!$H$34</f>
        <v>16.559999999999999</v>
      </c>
      <c r="AF31" s="11">
        <f>[27]Julho!$H$35</f>
        <v>17.28</v>
      </c>
      <c r="AG31" s="93">
        <f t="shared" si="5"/>
        <v>34.92</v>
      </c>
      <c r="AH31" s="116">
        <f>AVERAGE(B31:AF31)</f>
        <v>20.949677419354838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[28]Julho!$H$5</f>
        <v>*</v>
      </c>
      <c r="C32" s="11" t="str">
        <f>[28]Julho!$H$6</f>
        <v>*</v>
      </c>
      <c r="D32" s="11" t="str">
        <f>[28]Julho!$H$7</f>
        <v>*</v>
      </c>
      <c r="E32" s="11" t="str">
        <f>[28]Julho!$H$8</f>
        <v>*</v>
      </c>
      <c r="F32" s="11" t="str">
        <f>[28]Julho!$H$9</f>
        <v>*</v>
      </c>
      <c r="G32" s="11" t="str">
        <f>[28]Julho!$H$10</f>
        <v>*</v>
      </c>
      <c r="H32" s="11" t="str">
        <f>[28]Julho!$H$11</f>
        <v>*</v>
      </c>
      <c r="I32" s="11" t="str">
        <f>[28]Julho!$H$12</f>
        <v>*</v>
      </c>
      <c r="J32" s="11" t="str">
        <f>[28]Julho!$H$13</f>
        <v>*</v>
      </c>
      <c r="K32" s="11" t="str">
        <f>[28]Julho!$H$14</f>
        <v>*</v>
      </c>
      <c r="L32" s="11" t="str">
        <f>[28]Julho!$H$15</f>
        <v>*</v>
      </c>
      <c r="M32" s="11" t="str">
        <f>[28]Julho!$H$16</f>
        <v>*</v>
      </c>
      <c r="N32" s="11" t="str">
        <f>[28]Julho!$H$17</f>
        <v>*</v>
      </c>
      <c r="O32" s="11" t="str">
        <f>[28]Julho!$H$18</f>
        <v>*</v>
      </c>
      <c r="P32" s="11" t="str">
        <f>[28]Julho!$H$19</f>
        <v>*</v>
      </c>
      <c r="Q32" s="11" t="str">
        <f>[28]Julho!$H$20</f>
        <v>*</v>
      </c>
      <c r="R32" s="11" t="str">
        <f>[28]Julho!$H$21</f>
        <v>*</v>
      </c>
      <c r="S32" s="11" t="str">
        <f>[28]Julho!$H$22</f>
        <v>*</v>
      </c>
      <c r="T32" s="11" t="str">
        <f>[28]Julho!$H$23</f>
        <v>*</v>
      </c>
      <c r="U32" s="11" t="str">
        <f>[28]Julho!$H$24</f>
        <v>*</v>
      </c>
      <c r="V32" s="11" t="str">
        <f>[28]Julho!$H$25</f>
        <v>*</v>
      </c>
      <c r="W32" s="11" t="str">
        <f>[28]Julho!$H$26</f>
        <v>*</v>
      </c>
      <c r="X32" s="11" t="str">
        <f>[28]Julho!$H$27</f>
        <v>*</v>
      </c>
      <c r="Y32" s="11" t="str">
        <f>[28]Julho!$H$28</f>
        <v>*</v>
      </c>
      <c r="Z32" s="11" t="str">
        <f>[28]Julho!$H$29</f>
        <v>*</v>
      </c>
      <c r="AA32" s="11" t="str">
        <f>[28]Julho!$H$30</f>
        <v>*</v>
      </c>
      <c r="AB32" s="11" t="str">
        <f>[28]Julho!$H$31</f>
        <v>*</v>
      </c>
      <c r="AC32" s="11" t="str">
        <f>[28]Julho!$H$32</f>
        <v>*</v>
      </c>
      <c r="AD32" s="11" t="str">
        <f>[28]Julho!$H$33</f>
        <v>*</v>
      </c>
      <c r="AE32" s="11" t="str">
        <f>[28]Julho!$H$34</f>
        <v>*</v>
      </c>
      <c r="AF32" s="11" t="str">
        <f>[28]Julho!$H$35</f>
        <v>*</v>
      </c>
      <c r="AG32" s="93" t="s">
        <v>226</v>
      </c>
      <c r="AH32" s="116" t="s">
        <v>226</v>
      </c>
      <c r="AK32" t="s">
        <v>47</v>
      </c>
      <c r="AL32" t="s">
        <v>47</v>
      </c>
    </row>
    <row r="33" spans="1:38" s="5" customFormat="1" x14ac:dyDescent="0.2">
      <c r="A33" s="58" t="s">
        <v>12</v>
      </c>
      <c r="B33" s="11">
        <f>[29]Julho!$H$5</f>
        <v>15.120000000000001</v>
      </c>
      <c r="C33" s="11">
        <f>[29]Julho!$H$6</f>
        <v>3.6</v>
      </c>
      <c r="D33" s="11">
        <f>[29]Julho!$H$7</f>
        <v>3.9600000000000004</v>
      </c>
      <c r="E33" s="11">
        <f>[29]Julho!$H$8</f>
        <v>4.6800000000000006</v>
      </c>
      <c r="F33" s="11">
        <f>[29]Julho!$H$9</f>
        <v>12.24</v>
      </c>
      <c r="G33" s="11">
        <f>[29]Julho!$H$10</f>
        <v>11.16</v>
      </c>
      <c r="H33" s="11">
        <f>[29]Julho!$H$11</f>
        <v>11.879999999999999</v>
      </c>
      <c r="I33" s="11">
        <f>[29]Julho!$H$12</f>
        <v>9</v>
      </c>
      <c r="J33" s="11" t="str">
        <f>[29]Julho!$H$13</f>
        <v>*</v>
      </c>
      <c r="K33" s="11" t="str">
        <f>[29]Julho!$H$14</f>
        <v>*</v>
      </c>
      <c r="L33" s="11" t="str">
        <f>[29]Julho!$H$15</f>
        <v>*</v>
      </c>
      <c r="M33" s="11">
        <f>[29]Julho!$H$16</f>
        <v>6.48</v>
      </c>
      <c r="N33" s="11">
        <f>[29]Julho!$H$17</f>
        <v>7.2</v>
      </c>
      <c r="O33" s="11">
        <f>[29]Julho!$H$18</f>
        <v>9</v>
      </c>
      <c r="P33" s="11">
        <f>[29]Julho!$H$19</f>
        <v>0</v>
      </c>
      <c r="Q33" s="11">
        <f>[29]Julho!$H$20</f>
        <v>0</v>
      </c>
      <c r="R33" s="11">
        <f>[29]Julho!$H$21</f>
        <v>0</v>
      </c>
      <c r="S33" s="11" t="str">
        <f>[29]Julho!$H$22</f>
        <v>*</v>
      </c>
      <c r="T33" s="11" t="str">
        <f>[29]Julho!$H$23</f>
        <v>*</v>
      </c>
      <c r="U33" s="11" t="str">
        <f>[29]Julho!$H$24</f>
        <v>*</v>
      </c>
      <c r="V33" s="11" t="str">
        <f>[29]Julho!$H$25</f>
        <v>*</v>
      </c>
      <c r="W33" s="11" t="str">
        <f>[29]Julho!$H$26</f>
        <v>*</v>
      </c>
      <c r="X33" s="11">
        <f>[29]Julho!$H$27</f>
        <v>0</v>
      </c>
      <c r="Y33" s="11">
        <f>[29]Julho!$H$28</f>
        <v>1.08</v>
      </c>
      <c r="Z33" s="11">
        <f>[29]Julho!$H$29</f>
        <v>2.16</v>
      </c>
      <c r="AA33" s="11">
        <f>[29]Julho!$H$30</f>
        <v>0</v>
      </c>
      <c r="AB33" s="11">
        <f>[29]Julho!$H$31</f>
        <v>0</v>
      </c>
      <c r="AC33" s="11">
        <f>[29]Julho!$H$32</f>
        <v>0</v>
      </c>
      <c r="AD33" s="11" t="str">
        <f>[29]Julho!$H$33</f>
        <v>*</v>
      </c>
      <c r="AE33" s="11" t="str">
        <f>[29]Julho!$H$34</f>
        <v>*</v>
      </c>
      <c r="AF33" s="11" t="str">
        <f>[29]Julho!$H$35</f>
        <v>*</v>
      </c>
      <c r="AG33" s="15">
        <f>MAX(B33:AF33)</f>
        <v>15.120000000000001</v>
      </c>
      <c r="AH33" s="126">
        <f>AVERAGE(B33:AF33)</f>
        <v>4.8780000000000001</v>
      </c>
      <c r="AK33" s="5" t="s">
        <v>47</v>
      </c>
      <c r="AL33" s="5" t="s">
        <v>47</v>
      </c>
    </row>
    <row r="34" spans="1:38" x14ac:dyDescent="0.2">
      <c r="A34" s="58" t="s">
        <v>13</v>
      </c>
      <c r="B34" s="11" t="str">
        <f>[30]Julho!$H$5</f>
        <v>*</v>
      </c>
      <c r="C34" s="11" t="str">
        <f>[30]Julho!$H$6</f>
        <v>*</v>
      </c>
      <c r="D34" s="11" t="str">
        <f>[30]Julho!$H$7</f>
        <v>*</v>
      </c>
      <c r="E34" s="11" t="str">
        <f>[30]Julho!$H$8</f>
        <v>*</v>
      </c>
      <c r="F34" s="11" t="str">
        <f>[30]Julho!$H$9</f>
        <v>*</v>
      </c>
      <c r="G34" s="11" t="str">
        <f>[30]Julho!$H$10</f>
        <v>*</v>
      </c>
      <c r="H34" s="11" t="str">
        <f>[30]Julho!$H$11</f>
        <v>*</v>
      </c>
      <c r="I34" s="11" t="str">
        <f>[30]Julho!$H$12</f>
        <v>*</v>
      </c>
      <c r="J34" s="11" t="str">
        <f>[30]Julho!$H$13</f>
        <v>*</v>
      </c>
      <c r="K34" s="11" t="str">
        <f>[30]Julho!$H$14</f>
        <v>*</v>
      </c>
      <c r="L34" s="11" t="str">
        <f>[30]Julho!$H$15</f>
        <v>*</v>
      </c>
      <c r="M34" s="11" t="str">
        <f>[30]Julho!$H$16</f>
        <v>*</v>
      </c>
      <c r="N34" s="11" t="str">
        <f>[30]Julho!$H$17</f>
        <v>*</v>
      </c>
      <c r="O34" s="11" t="str">
        <f>[30]Julho!$H$18</f>
        <v>*</v>
      </c>
      <c r="P34" s="11" t="str">
        <f>[30]Julho!$H$19</f>
        <v>*</v>
      </c>
      <c r="Q34" s="11" t="str">
        <f>[30]Julho!$H$20</f>
        <v>*</v>
      </c>
      <c r="R34" s="11" t="str">
        <f>[30]Julho!$H$21</f>
        <v>*</v>
      </c>
      <c r="S34" s="11" t="str">
        <f>[30]Julho!$H$22</f>
        <v>*</v>
      </c>
      <c r="T34" s="11" t="str">
        <f>[30]Julho!$H$23</f>
        <v>*</v>
      </c>
      <c r="U34" s="11" t="str">
        <f>[30]Julho!$H$24</f>
        <v>*</v>
      </c>
      <c r="V34" s="11" t="str">
        <f>[30]Julho!$H$25</f>
        <v>*</v>
      </c>
      <c r="W34" s="11" t="str">
        <f>[30]Julho!$H$26</f>
        <v>*</v>
      </c>
      <c r="X34" s="11" t="str">
        <f>[30]Julho!$H$27</f>
        <v>*</v>
      </c>
      <c r="Y34" s="11" t="str">
        <f>[30]Julho!$H$28</f>
        <v>*</v>
      </c>
      <c r="Z34" s="11" t="str">
        <f>[30]Julho!$H$29</f>
        <v>*</v>
      </c>
      <c r="AA34" s="11" t="str">
        <f>[30]Julho!$H$30</f>
        <v>*</v>
      </c>
      <c r="AB34" s="11" t="str">
        <f>[30]Julho!$H$31</f>
        <v>*</v>
      </c>
      <c r="AC34" s="11" t="str">
        <f>[30]Julho!$H$32</f>
        <v>*</v>
      </c>
      <c r="AD34" s="11" t="str">
        <f>[30]Julho!$H$33</f>
        <v>*</v>
      </c>
      <c r="AE34" s="11" t="str">
        <f>[30]Julho!$H$34</f>
        <v>*</v>
      </c>
      <c r="AF34" s="11" t="str">
        <f>[30]Julho!$H$35</f>
        <v>*</v>
      </c>
      <c r="AG34" s="93" t="s">
        <v>226</v>
      </c>
      <c r="AH34" s="116" t="s">
        <v>226</v>
      </c>
      <c r="AK34" t="s">
        <v>47</v>
      </c>
    </row>
    <row r="35" spans="1:38" x14ac:dyDescent="0.2">
      <c r="A35" s="58" t="s">
        <v>173</v>
      </c>
      <c r="B35" s="11">
        <f>[31]Julho!$H$5</f>
        <v>15.840000000000002</v>
      </c>
      <c r="C35" s="11">
        <f>[31]Julho!$H$6</f>
        <v>7.5600000000000005</v>
      </c>
      <c r="D35" s="11">
        <f>[31]Julho!$H$7</f>
        <v>7.5600000000000005</v>
      </c>
      <c r="E35" s="11">
        <f>[31]Julho!$H$8</f>
        <v>18.36</v>
      </c>
      <c r="F35" s="11">
        <f>[31]Julho!$H$9</f>
        <v>17.28</v>
      </c>
      <c r="G35" s="11">
        <f>[31]Julho!$H$10</f>
        <v>13.68</v>
      </c>
      <c r="H35" s="11">
        <f>[31]Julho!$H$11</f>
        <v>26.28</v>
      </c>
      <c r="I35" s="11">
        <f>[31]Julho!$H$12</f>
        <v>12.24</v>
      </c>
      <c r="J35" s="11">
        <f>[31]Julho!$H$13</f>
        <v>12.96</v>
      </c>
      <c r="K35" s="11">
        <f>[31]Julho!$H$14</f>
        <v>15.120000000000001</v>
      </c>
      <c r="L35" s="11">
        <f>[31]Julho!$H$15</f>
        <v>24.48</v>
      </c>
      <c r="M35" s="11">
        <f>[31]Julho!$H$16</f>
        <v>15.48</v>
      </c>
      <c r="N35" s="11">
        <f>[31]Julho!$H$17</f>
        <v>11.879999999999999</v>
      </c>
      <c r="O35" s="11">
        <f>[31]Julho!$H$18</f>
        <v>11.16</v>
      </c>
      <c r="P35" s="11">
        <f>[31]Julho!$H$19</f>
        <v>14.76</v>
      </c>
      <c r="Q35" s="11">
        <f>[31]Julho!$H$20</f>
        <v>15.48</v>
      </c>
      <c r="R35" s="11">
        <f>[31]Julho!$H$21</f>
        <v>14.76</v>
      </c>
      <c r="S35" s="11">
        <f>[31]Julho!$H$22</f>
        <v>20.88</v>
      </c>
      <c r="T35" s="11">
        <f>[31]Julho!$H$23</f>
        <v>22.68</v>
      </c>
      <c r="U35" s="11">
        <f>[31]Julho!$H$24</f>
        <v>18.36</v>
      </c>
      <c r="V35" s="11">
        <f>[31]Julho!$H$25</f>
        <v>15.48</v>
      </c>
      <c r="W35" s="11">
        <f>[31]Julho!$H$26</f>
        <v>14.4</v>
      </c>
      <c r="X35" s="11">
        <f>[31]Julho!$H$27</f>
        <v>13.68</v>
      </c>
      <c r="Y35" s="11">
        <f>[31]Julho!$H$28</f>
        <v>19.079999999999998</v>
      </c>
      <c r="Z35" s="11">
        <f>[31]Julho!$H$29</f>
        <v>17.28</v>
      </c>
      <c r="AA35" s="11">
        <f>[31]Julho!$H$30</f>
        <v>8.2799999999999994</v>
      </c>
      <c r="AB35" s="11">
        <f>[31]Julho!$H$31</f>
        <v>15.840000000000002</v>
      </c>
      <c r="AC35" s="11">
        <f>[31]Julho!$H$32</f>
        <v>18.720000000000002</v>
      </c>
      <c r="AD35" s="11">
        <f>[31]Julho!$H$33</f>
        <v>16.2</v>
      </c>
      <c r="AE35" s="11">
        <f>[31]Julho!$H$34</f>
        <v>15.120000000000001</v>
      </c>
      <c r="AF35" s="11">
        <f>[31]Julho!$H$35</f>
        <v>21.96</v>
      </c>
      <c r="AG35" s="93">
        <f>MAX(B35:AF35)</f>
        <v>26.28</v>
      </c>
      <c r="AH35" s="116">
        <f>AVERAGE(B35:AF35)</f>
        <v>15.898064516129027</v>
      </c>
      <c r="AK35" t="s">
        <v>47</v>
      </c>
    </row>
    <row r="36" spans="1:38" x14ac:dyDescent="0.2">
      <c r="A36" s="58" t="s">
        <v>144</v>
      </c>
      <c r="B36" s="11" t="str">
        <f>[32]Julho!$H$5</f>
        <v>*</v>
      </c>
      <c r="C36" s="11" t="str">
        <f>[32]Julho!$H$6</f>
        <v>*</v>
      </c>
      <c r="D36" s="11" t="str">
        <f>[32]Julho!$H$7</f>
        <v>*</v>
      </c>
      <c r="E36" s="11" t="str">
        <f>[32]Julho!$H$8</f>
        <v>*</v>
      </c>
      <c r="F36" s="11" t="str">
        <f>[32]Julho!$H$9</f>
        <v>*</v>
      </c>
      <c r="G36" s="11" t="str">
        <f>[32]Julho!$H$10</f>
        <v>*</v>
      </c>
      <c r="H36" s="11" t="str">
        <f>[32]Julho!$H$11</f>
        <v>*</v>
      </c>
      <c r="I36" s="11" t="str">
        <f>[32]Julho!$H$12</f>
        <v>*</v>
      </c>
      <c r="J36" s="11" t="str">
        <f>[32]Julho!$H$13</f>
        <v>*</v>
      </c>
      <c r="K36" s="11" t="str">
        <f>[32]Julho!$H$14</f>
        <v>*</v>
      </c>
      <c r="L36" s="11" t="str">
        <f>[32]Julho!$H$15</f>
        <v>*</v>
      </c>
      <c r="M36" s="11" t="str">
        <f>[32]Julho!$H$16</f>
        <v>*</v>
      </c>
      <c r="N36" s="11" t="str">
        <f>[32]Julho!$H$17</f>
        <v>*</v>
      </c>
      <c r="O36" s="11" t="str">
        <f>[32]Julho!$H$18</f>
        <v>*</v>
      </c>
      <c r="P36" s="11" t="str">
        <f>[32]Julho!$H$19</f>
        <v>*</v>
      </c>
      <c r="Q36" s="11" t="str">
        <f>[32]Julho!$H$20</f>
        <v>*</v>
      </c>
      <c r="R36" s="11" t="str">
        <f>[32]Julho!$H$21</f>
        <v>*</v>
      </c>
      <c r="S36" s="11" t="str">
        <f>[32]Julho!$H$22</f>
        <v>*</v>
      </c>
      <c r="T36" s="11" t="str">
        <f>[32]Julho!$H$23</f>
        <v>*</v>
      </c>
      <c r="U36" s="11" t="str">
        <f>[32]Julho!$H$24</f>
        <v>*</v>
      </c>
      <c r="V36" s="11" t="str">
        <f>[32]Julho!$H$25</f>
        <v>*</v>
      </c>
      <c r="W36" s="11" t="str">
        <f>[32]Julho!$H$26</f>
        <v>*</v>
      </c>
      <c r="X36" s="11" t="str">
        <f>[32]Julho!$H$27</f>
        <v>*</v>
      </c>
      <c r="Y36" s="11" t="str">
        <f>[32]Julho!$H$28</f>
        <v>*</v>
      </c>
      <c r="Z36" s="11" t="str">
        <f>[32]Julho!$H$29</f>
        <v>*</v>
      </c>
      <c r="AA36" s="11" t="str">
        <f>[32]Julho!$H$30</f>
        <v>*</v>
      </c>
      <c r="AB36" s="11" t="str">
        <f>[32]Julho!$H$31</f>
        <v>*</v>
      </c>
      <c r="AC36" s="11" t="str">
        <f>[32]Julho!$H$32</f>
        <v>*</v>
      </c>
      <c r="AD36" s="11" t="str">
        <f>[32]Julho!$H$33</f>
        <v>*</v>
      </c>
      <c r="AE36" s="11" t="str">
        <f>[32]Julho!$H$34</f>
        <v>*</v>
      </c>
      <c r="AF36" s="11" t="str">
        <f>[32]Julho!$H$35</f>
        <v>*</v>
      </c>
      <c r="AG36" s="93" t="s">
        <v>226</v>
      </c>
      <c r="AH36" s="116" t="s">
        <v>226</v>
      </c>
      <c r="AK36" t="s">
        <v>47</v>
      </c>
    </row>
    <row r="37" spans="1:38" x14ac:dyDescent="0.2">
      <c r="A37" s="58" t="s">
        <v>14</v>
      </c>
      <c r="B37" s="11" t="str">
        <f>[33]Julho!$H$5</f>
        <v>*</v>
      </c>
      <c r="C37" s="11" t="str">
        <f>[33]Julho!$H$6</f>
        <v>*</v>
      </c>
      <c r="D37" s="11" t="str">
        <f>[33]Julho!$H$7</f>
        <v>*</v>
      </c>
      <c r="E37" s="11" t="str">
        <f>[33]Julho!$H$8</f>
        <v>*</v>
      </c>
      <c r="F37" s="11" t="str">
        <f>[33]Julho!$H$9</f>
        <v>*</v>
      </c>
      <c r="G37" s="11" t="str">
        <f>[33]Julho!$H$10</f>
        <v>*</v>
      </c>
      <c r="H37" s="11" t="str">
        <f>[33]Julho!$H$11</f>
        <v>*</v>
      </c>
      <c r="I37" s="11" t="str">
        <f>[33]Julho!$H$12</f>
        <v>*</v>
      </c>
      <c r="J37" s="11" t="str">
        <f>[33]Julho!$H$13</f>
        <v>*</v>
      </c>
      <c r="K37" s="11" t="str">
        <f>[33]Julho!$H$14</f>
        <v>*</v>
      </c>
      <c r="L37" s="11" t="str">
        <f>[33]Julho!$H$15</f>
        <v>*</v>
      </c>
      <c r="M37" s="11" t="str">
        <f>[33]Julho!$H$16</f>
        <v>*</v>
      </c>
      <c r="N37" s="11" t="str">
        <f>[33]Julho!$H$17</f>
        <v>*</v>
      </c>
      <c r="O37" s="11" t="str">
        <f>[33]Julho!$H$18</f>
        <v>*</v>
      </c>
      <c r="P37" s="11" t="str">
        <f>[33]Julho!$H$19</f>
        <v>*</v>
      </c>
      <c r="Q37" s="11" t="str">
        <f>[33]Julho!$H$20</f>
        <v>*</v>
      </c>
      <c r="R37" s="11" t="str">
        <f>[33]Julho!$H$21</f>
        <v>*</v>
      </c>
      <c r="S37" s="11" t="str">
        <f>[33]Julho!$H$22</f>
        <v>*</v>
      </c>
      <c r="T37" s="11" t="str">
        <f>[33]Julho!$H$23</f>
        <v>*</v>
      </c>
      <c r="U37" s="11" t="str">
        <f>[33]Julho!$H$24</f>
        <v>*</v>
      </c>
      <c r="V37" s="11">
        <f>[33]Julho!$H$25</f>
        <v>15.120000000000001</v>
      </c>
      <c r="W37" s="11">
        <f>[33]Julho!$H$26</f>
        <v>11.879999999999999</v>
      </c>
      <c r="X37" s="11">
        <f>[33]Julho!$H$27</f>
        <v>11.879999999999999</v>
      </c>
      <c r="Y37" s="11">
        <f>[33]Julho!$H$28</f>
        <v>16.559999999999999</v>
      </c>
      <c r="Z37" s="11">
        <f>[33]Julho!$H$29</f>
        <v>19.8</v>
      </c>
      <c r="AA37" s="11">
        <f>[33]Julho!$H$30</f>
        <v>15.840000000000002</v>
      </c>
      <c r="AB37" s="11">
        <f>[33]Julho!$H$31</f>
        <v>16.559999999999999</v>
      </c>
      <c r="AC37" s="11">
        <f>[33]Julho!$H$32</f>
        <v>15.48</v>
      </c>
      <c r="AD37" s="11">
        <f>[33]Julho!$H$33</f>
        <v>9.7200000000000006</v>
      </c>
      <c r="AE37" s="11">
        <f>[33]Julho!$H$34</f>
        <v>0.36000000000000004</v>
      </c>
      <c r="AF37" s="11">
        <f>[33]Julho!$H$35</f>
        <v>5.4</v>
      </c>
      <c r="AG37" s="93">
        <f>MAX(B37:AF37)</f>
        <v>19.8</v>
      </c>
      <c r="AH37" s="116">
        <f>AVERAGE(B37:AF37)</f>
        <v>12.600000000000001</v>
      </c>
      <c r="AK37" t="s">
        <v>47</v>
      </c>
      <c r="AL37" s="12" t="s">
        <v>47</v>
      </c>
    </row>
    <row r="38" spans="1:38" x14ac:dyDescent="0.2">
      <c r="A38" s="58" t="s">
        <v>174</v>
      </c>
      <c r="B38" s="11">
        <f>[34]Julho!$H$5</f>
        <v>20.52</v>
      </c>
      <c r="C38" s="11">
        <f>[34]Julho!$H$6</f>
        <v>13.68</v>
      </c>
      <c r="D38" s="11">
        <f>[34]Julho!$H$7</f>
        <v>13.32</v>
      </c>
      <c r="E38" s="11">
        <f>[34]Julho!$H$8</f>
        <v>7.5600000000000005</v>
      </c>
      <c r="F38" s="11">
        <f>[34]Julho!$H$9</f>
        <v>5.4</v>
      </c>
      <c r="G38" s="11">
        <f>[34]Julho!$H$10</f>
        <v>5.7600000000000007</v>
      </c>
      <c r="H38" s="11">
        <f>[34]Julho!$H$11</f>
        <v>3.9600000000000004</v>
      </c>
      <c r="I38" s="11">
        <f>[34]Julho!$H$12</f>
        <v>14.76</v>
      </c>
      <c r="J38" s="11">
        <f>[34]Julho!$H$13</f>
        <v>15.48</v>
      </c>
      <c r="K38" s="11">
        <f>[34]Julho!$H$14</f>
        <v>7.5600000000000005</v>
      </c>
      <c r="L38" s="11">
        <f>[34]Julho!$H$15</f>
        <v>6.48</v>
      </c>
      <c r="M38" s="11">
        <f>[34]Julho!$H$16</f>
        <v>7.5600000000000005</v>
      </c>
      <c r="N38" s="11">
        <f>[34]Julho!$H$17</f>
        <v>5.4</v>
      </c>
      <c r="O38" s="11">
        <f>[34]Julho!$H$18</f>
        <v>8.64</v>
      </c>
      <c r="P38" s="11">
        <f>[34]Julho!$H$19</f>
        <v>11.16</v>
      </c>
      <c r="Q38" s="11">
        <f>[34]Julho!$H$20</f>
        <v>5.7600000000000007</v>
      </c>
      <c r="R38" s="11">
        <f>[34]Julho!$H$21</f>
        <v>7.9200000000000008</v>
      </c>
      <c r="S38" s="11">
        <f>[34]Julho!$H$22</f>
        <v>9.3600000000000012</v>
      </c>
      <c r="T38" s="11">
        <f>[34]Julho!$H$23</f>
        <v>9.3600000000000012</v>
      </c>
      <c r="U38" s="11">
        <f>[34]Julho!$H$24</f>
        <v>7.5600000000000005</v>
      </c>
      <c r="V38" s="11">
        <f>[34]Julho!$H$25</f>
        <v>7.9200000000000008</v>
      </c>
      <c r="W38" s="11">
        <f>[34]Julho!$H$26</f>
        <v>4.6800000000000006</v>
      </c>
      <c r="X38" s="11">
        <f>[34]Julho!$H$27</f>
        <v>5.04</v>
      </c>
      <c r="Y38" s="11">
        <f>[34]Julho!$H$28</f>
        <v>14.04</v>
      </c>
      <c r="Z38" s="11">
        <f>[34]Julho!$H$29</f>
        <v>11.16</v>
      </c>
      <c r="AA38" s="11">
        <f>[34]Julho!$H$30</f>
        <v>10.8</v>
      </c>
      <c r="AB38" s="11">
        <f>[34]Julho!$H$31</f>
        <v>6.84</v>
      </c>
      <c r="AC38" s="11">
        <f>[34]Julho!$H$32</f>
        <v>11.520000000000001</v>
      </c>
      <c r="AD38" s="11">
        <f>[34]Julho!$H$33</f>
        <v>8.64</v>
      </c>
      <c r="AE38" s="11">
        <f>[34]Julho!$H$34</f>
        <v>12.6</v>
      </c>
      <c r="AF38" s="11">
        <f>[34]Julho!$H$35</f>
        <v>11.16</v>
      </c>
      <c r="AG38" s="93">
        <f>MAX(B38:AF38)</f>
        <v>20.52</v>
      </c>
      <c r="AH38" s="116">
        <f>AVERAGE(B38:AF38)</f>
        <v>9.4064516129032292</v>
      </c>
    </row>
    <row r="39" spans="1:38" x14ac:dyDescent="0.2">
      <c r="A39" s="58" t="s">
        <v>15</v>
      </c>
      <c r="B39" s="11" t="str">
        <f>[35]Julho!$H$5</f>
        <v>*</v>
      </c>
      <c r="C39" s="11" t="str">
        <f>[35]Julho!$H$6</f>
        <v>*</v>
      </c>
      <c r="D39" s="11" t="str">
        <f>[35]Julho!$H$7</f>
        <v>*</v>
      </c>
      <c r="E39" s="11" t="str">
        <f>[35]Julho!$H$8</f>
        <v>*</v>
      </c>
      <c r="F39" s="11" t="str">
        <f>[35]Julho!$H$9</f>
        <v>*</v>
      </c>
      <c r="G39" s="11" t="str">
        <f>[35]Julho!$H$10</f>
        <v>*</v>
      </c>
      <c r="H39" s="11" t="str">
        <f>[35]Julho!$H$11</f>
        <v>*</v>
      </c>
      <c r="I39" s="11" t="str">
        <f>[35]Julho!$H$12</f>
        <v>*</v>
      </c>
      <c r="J39" s="11" t="str">
        <f>[35]Julho!$H$13</f>
        <v>*</v>
      </c>
      <c r="K39" s="11" t="str">
        <f>[35]Julho!$H$14</f>
        <v>*</v>
      </c>
      <c r="L39" s="11" t="str">
        <f>[35]Julho!$H$15</f>
        <v>*</v>
      </c>
      <c r="M39" s="11" t="str">
        <f>[35]Julho!$H$16</f>
        <v>*</v>
      </c>
      <c r="N39" s="11" t="str">
        <f>[35]Julho!$H$17</f>
        <v>*</v>
      </c>
      <c r="O39" s="11" t="str">
        <f>[35]Julho!$H$18</f>
        <v>*</v>
      </c>
      <c r="P39" s="11" t="str">
        <f>[35]Julho!$H$19</f>
        <v>*</v>
      </c>
      <c r="Q39" s="11" t="str">
        <f>[35]Julho!$H$20</f>
        <v>*</v>
      </c>
      <c r="R39" s="11" t="str">
        <f>[35]Julho!$H$21</f>
        <v>*</v>
      </c>
      <c r="S39" s="11" t="str">
        <f>[35]Julho!$H$22</f>
        <v>*</v>
      </c>
      <c r="T39" s="11" t="str">
        <f>[35]Julho!$H$23</f>
        <v>*</v>
      </c>
      <c r="U39" s="11" t="str">
        <f>[35]Julho!$H$24</f>
        <v>*</v>
      </c>
      <c r="V39" s="11" t="str">
        <f>[35]Julho!$H$25</f>
        <v>*</v>
      </c>
      <c r="W39" s="11" t="str">
        <f>[35]Julho!$H$26</f>
        <v>*</v>
      </c>
      <c r="X39" s="11" t="str">
        <f>[35]Julho!$H$27</f>
        <v>*</v>
      </c>
      <c r="Y39" s="11" t="str">
        <f>[35]Julho!$H$28</f>
        <v>*</v>
      </c>
      <c r="Z39" s="11" t="str">
        <f>[35]Julho!$H$29</f>
        <v>*</v>
      </c>
      <c r="AA39" s="11" t="str">
        <f>[35]Julho!$H$30</f>
        <v>*</v>
      </c>
      <c r="AB39" s="11" t="str">
        <f>[35]Julho!$H$31</f>
        <v>*</v>
      </c>
      <c r="AC39" s="11" t="str">
        <f>[35]Julho!$H$32</f>
        <v>*</v>
      </c>
      <c r="AD39" s="11" t="str">
        <f>[35]Julho!$H$33</f>
        <v>*</v>
      </c>
      <c r="AE39" s="11" t="str">
        <f>[35]Julho!$H$34</f>
        <v>*</v>
      </c>
      <c r="AF39" s="11" t="str">
        <f>[35]Julho!$H$35</f>
        <v>*</v>
      </c>
      <c r="AG39" s="93" t="s">
        <v>226</v>
      </c>
      <c r="AH39" s="116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[36]Julho!$H$5</f>
        <v>15.120000000000001</v>
      </c>
      <c r="C40" s="11">
        <f>[36]Julho!$H$6</f>
        <v>13.68</v>
      </c>
      <c r="D40" s="11">
        <f>[36]Julho!$H$7</f>
        <v>9.7200000000000006</v>
      </c>
      <c r="E40" s="11" t="str">
        <f>[36]Julho!$H$8</f>
        <v>*</v>
      </c>
      <c r="F40" s="11" t="str">
        <f>[36]Julho!$H$9</f>
        <v>*</v>
      </c>
      <c r="G40" s="11">
        <f>[36]Julho!$H$10</f>
        <v>12.24</v>
      </c>
      <c r="H40" s="11">
        <f>[36]Julho!$H$11</f>
        <v>9</v>
      </c>
      <c r="I40" s="11">
        <f>[36]Julho!$H$12</f>
        <v>10.08</v>
      </c>
      <c r="J40" s="11">
        <f>[36]Julho!$H$13</f>
        <v>7.2</v>
      </c>
      <c r="K40" s="11">
        <f>[36]Julho!$H$14</f>
        <v>14.4</v>
      </c>
      <c r="L40" s="11">
        <f>[36]Julho!$H$15</f>
        <v>16.2</v>
      </c>
      <c r="M40" s="11">
        <f>[36]Julho!$H$16</f>
        <v>12.96</v>
      </c>
      <c r="N40" s="11">
        <f>[36]Julho!$H$17</f>
        <v>4.32</v>
      </c>
      <c r="O40" s="11" t="str">
        <f>[36]Julho!$H$18</f>
        <v>*</v>
      </c>
      <c r="P40" s="11" t="str">
        <f>[36]Julho!$H$19</f>
        <v>*</v>
      </c>
      <c r="Q40" s="11">
        <f>[36]Julho!$H$20</f>
        <v>11.16</v>
      </c>
      <c r="R40" s="11">
        <f>[36]Julho!$H$21</f>
        <v>13.68</v>
      </c>
      <c r="S40" s="11">
        <f>[36]Julho!$H$22</f>
        <v>18</v>
      </c>
      <c r="T40" s="11" t="str">
        <f>[36]Julho!$H$23</f>
        <v>*</v>
      </c>
      <c r="U40" s="11" t="str">
        <f>[36]Julho!$H$24</f>
        <v>*</v>
      </c>
      <c r="V40" s="11" t="str">
        <f>[36]Julho!$H$25</f>
        <v>*</v>
      </c>
      <c r="W40" s="11" t="str">
        <f>[36]Julho!$H$26</f>
        <v>*</v>
      </c>
      <c r="X40" s="11" t="str">
        <f>[36]Julho!$H$27</f>
        <v>*</v>
      </c>
      <c r="Y40" s="11">
        <f>[36]Julho!$H$28</f>
        <v>9.3600000000000012</v>
      </c>
      <c r="Z40" s="11">
        <f>[36]Julho!$H$29</f>
        <v>16.2</v>
      </c>
      <c r="AA40" s="11">
        <f>[36]Julho!$H$30</f>
        <v>8.2799999999999994</v>
      </c>
      <c r="AB40" s="11" t="str">
        <f>[36]Julho!$H$31</f>
        <v>*</v>
      </c>
      <c r="AC40" s="11" t="str">
        <f>[36]Julho!$H$32</f>
        <v>*</v>
      </c>
      <c r="AD40" s="11">
        <f>[36]Julho!$H$33</f>
        <v>14.4</v>
      </c>
      <c r="AE40" s="11">
        <f>[36]Julho!$H$34</f>
        <v>12.24</v>
      </c>
      <c r="AF40" s="11">
        <f>[36]Julho!$H$35</f>
        <v>5.7600000000000007</v>
      </c>
      <c r="AG40" s="15">
        <f>MAX(B40:AF40)</f>
        <v>18</v>
      </c>
      <c r="AH40" s="126">
        <f>AVERAGE(B40:AF40)</f>
        <v>11.700000000000001</v>
      </c>
      <c r="AK40" t="s">
        <v>47</v>
      </c>
    </row>
    <row r="41" spans="1:38" x14ac:dyDescent="0.2">
      <c r="A41" s="58" t="s">
        <v>175</v>
      </c>
      <c r="B41" s="11">
        <f>[37]Julho!$H$5</f>
        <v>21.6</v>
      </c>
      <c r="C41" s="11">
        <f>[37]Julho!$H$6</f>
        <v>12.24</v>
      </c>
      <c r="D41" s="11">
        <f>[37]Julho!$H$7</f>
        <v>12.6</v>
      </c>
      <c r="E41" s="11">
        <f>[37]Julho!$H$8</f>
        <v>15.840000000000002</v>
      </c>
      <c r="F41" s="11">
        <f>[37]Julho!$H$9</f>
        <v>16.559999999999999</v>
      </c>
      <c r="G41" s="11">
        <f>[37]Julho!$H$10</f>
        <v>19.8</v>
      </c>
      <c r="H41" s="11">
        <f>[37]Julho!$H$11</f>
        <v>22.68</v>
      </c>
      <c r="I41" s="11">
        <f>[37]Julho!$H$12</f>
        <v>18.36</v>
      </c>
      <c r="J41" s="11">
        <f>[37]Julho!$H$13</f>
        <v>20.88</v>
      </c>
      <c r="K41" s="11">
        <f>[37]Julho!$H$14</f>
        <v>14.04</v>
      </c>
      <c r="L41" s="11">
        <f>[37]Julho!$H$15</f>
        <v>23.759999999999998</v>
      </c>
      <c r="M41" s="11">
        <f>[37]Julho!$H$16</f>
        <v>20.52</v>
      </c>
      <c r="N41" s="11">
        <f>[37]Julho!$H$17</f>
        <v>15.48</v>
      </c>
      <c r="O41" s="11">
        <f>[37]Julho!$H$18</f>
        <v>12.6</v>
      </c>
      <c r="P41" s="11">
        <f>[37]Julho!$H$19</f>
        <v>16.2</v>
      </c>
      <c r="Q41" s="11">
        <f>[37]Julho!$H$20</f>
        <v>13.68</v>
      </c>
      <c r="R41" s="11">
        <f>[37]Julho!$H$21</f>
        <v>15.48</v>
      </c>
      <c r="S41" s="11">
        <f>[37]Julho!$H$22</f>
        <v>19.8</v>
      </c>
      <c r="T41" s="11">
        <f>[37]Julho!$H$23</f>
        <v>23.759999999999998</v>
      </c>
      <c r="U41" s="11">
        <f>[37]Julho!$H$24</f>
        <v>16.559999999999999</v>
      </c>
      <c r="V41" s="11">
        <f>[37]Julho!$H$25</f>
        <v>20.52</v>
      </c>
      <c r="W41" s="11">
        <f>[37]Julho!$H$26</f>
        <v>12.96</v>
      </c>
      <c r="X41" s="11">
        <f>[37]Julho!$H$27</f>
        <v>14.4</v>
      </c>
      <c r="Y41" s="11">
        <f>[37]Julho!$H$28</f>
        <v>16.920000000000002</v>
      </c>
      <c r="Z41" s="11">
        <f>[37]Julho!$H$29</f>
        <v>27</v>
      </c>
      <c r="AA41" s="11">
        <f>[37]Julho!$H$30</f>
        <v>12.24</v>
      </c>
      <c r="AB41" s="11">
        <f>[37]Julho!$H$31</f>
        <v>13.32</v>
      </c>
      <c r="AC41" s="11">
        <f>[37]Julho!$H$32</f>
        <v>20.88</v>
      </c>
      <c r="AD41" s="11">
        <f>[37]Julho!$H$33</f>
        <v>18.720000000000002</v>
      </c>
      <c r="AE41" s="11">
        <f>[37]Julho!$H$34</f>
        <v>16.2</v>
      </c>
      <c r="AF41" s="11">
        <f>[37]Julho!$H$35</f>
        <v>13.68</v>
      </c>
      <c r="AG41" s="15">
        <f>MAX(B41:AF41)</f>
        <v>27</v>
      </c>
      <c r="AH41" s="126">
        <f>AVERAGE(B41:AF41)</f>
        <v>17.396129032258063</v>
      </c>
      <c r="AK41" t="s">
        <v>47</v>
      </c>
    </row>
    <row r="42" spans="1:38" x14ac:dyDescent="0.2">
      <c r="A42" s="58" t="s">
        <v>17</v>
      </c>
      <c r="B42" s="11">
        <f>[38]Julho!$H$5</f>
        <v>14.04</v>
      </c>
      <c r="C42" s="11">
        <f>[38]Julho!$H$6</f>
        <v>7.5600000000000005</v>
      </c>
      <c r="D42" s="11">
        <f>[38]Julho!$H$7</f>
        <v>6.84</v>
      </c>
      <c r="E42" s="11">
        <f>[38]Julho!$H$8</f>
        <v>13.68</v>
      </c>
      <c r="F42" s="11">
        <f>[38]Julho!$H$9</f>
        <v>15.120000000000001</v>
      </c>
      <c r="G42" s="11">
        <f>[38]Julho!$H$10</f>
        <v>7.2</v>
      </c>
      <c r="H42" s="11">
        <f>[38]Julho!$H$11</f>
        <v>24.12</v>
      </c>
      <c r="I42" s="11">
        <f>[38]Julho!$H$12</f>
        <v>18</v>
      </c>
      <c r="J42" s="11">
        <f>[38]Julho!$H$13</f>
        <v>11.16</v>
      </c>
      <c r="K42" s="11">
        <f>[38]Julho!$H$14</f>
        <v>14.4</v>
      </c>
      <c r="L42" s="11">
        <f>[38]Julho!$H$15</f>
        <v>24.48</v>
      </c>
      <c r="M42" s="11">
        <f>[38]Julho!$H$16</f>
        <v>25.56</v>
      </c>
      <c r="N42" s="11">
        <f>[38]Julho!$H$17</f>
        <v>21.240000000000002</v>
      </c>
      <c r="O42" s="11">
        <f>[38]Julho!$H$18</f>
        <v>11.520000000000001</v>
      </c>
      <c r="P42" s="11">
        <f>[38]Julho!$H$19</f>
        <v>9.3600000000000012</v>
      </c>
      <c r="Q42" s="11">
        <f>[38]Julho!$H$20</f>
        <v>12.6</v>
      </c>
      <c r="R42" s="11">
        <f>[38]Julho!$H$21</f>
        <v>13.68</v>
      </c>
      <c r="S42" s="11">
        <f>[38]Julho!$H$22</f>
        <v>24.840000000000003</v>
      </c>
      <c r="T42" s="11">
        <f>[38]Julho!$H$23</f>
        <v>32.4</v>
      </c>
      <c r="U42" s="11">
        <f>[38]Julho!$H$24</f>
        <v>15.120000000000001</v>
      </c>
      <c r="V42" s="11">
        <f>[38]Julho!$H$25</f>
        <v>13.32</v>
      </c>
      <c r="W42" s="11">
        <f>[38]Julho!$H$26</f>
        <v>10.44</v>
      </c>
      <c r="X42" s="11">
        <f>[38]Julho!$H$27</f>
        <v>13.32</v>
      </c>
      <c r="Y42" s="11">
        <f>[38]Julho!$H$28</f>
        <v>21.96</v>
      </c>
      <c r="Z42" s="11">
        <f>[38]Julho!$H$29</f>
        <v>16.920000000000002</v>
      </c>
      <c r="AA42" s="11">
        <f>[38]Julho!$H$30</f>
        <v>3.9600000000000004</v>
      </c>
      <c r="AB42" s="11">
        <f>[38]Julho!$H$31</f>
        <v>13.68</v>
      </c>
      <c r="AC42" s="11">
        <f>[38]Julho!$H$32</f>
        <v>23.759999999999998</v>
      </c>
      <c r="AD42" s="11">
        <f>[38]Julho!$H$33</f>
        <v>13.32</v>
      </c>
      <c r="AE42" s="11">
        <f>[38]Julho!$H$34</f>
        <v>11.520000000000001</v>
      </c>
      <c r="AF42" s="11">
        <f>[38]Julho!$H$35</f>
        <v>10.44</v>
      </c>
      <c r="AG42" s="15">
        <f>MAX(B42:AF42)</f>
        <v>32.4</v>
      </c>
      <c r="AH42" s="126">
        <f>AVERAGE(B42:AF42)</f>
        <v>15.34064516129032</v>
      </c>
      <c r="AK42" t="s">
        <v>47</v>
      </c>
      <c r="AL42" t="s">
        <v>47</v>
      </c>
    </row>
    <row r="43" spans="1:38" x14ac:dyDescent="0.2">
      <c r="A43" s="58" t="s">
        <v>157</v>
      </c>
      <c r="B43" s="11" t="str">
        <f>[39]Julho!$H$5</f>
        <v>*</v>
      </c>
      <c r="C43" s="11" t="str">
        <f>[39]Julho!$H$6</f>
        <v>*</v>
      </c>
      <c r="D43" s="11" t="str">
        <f>[39]Julho!$H$7</f>
        <v>*</v>
      </c>
      <c r="E43" s="11" t="str">
        <f>[39]Julho!$H$8</f>
        <v>*</v>
      </c>
      <c r="F43" s="11" t="str">
        <f>[39]Julho!$H$9</f>
        <v>*</v>
      </c>
      <c r="G43" s="11" t="str">
        <f>[39]Julho!$H$10</f>
        <v>*</v>
      </c>
      <c r="H43" s="11" t="str">
        <f>[39]Julho!$H$11</f>
        <v>*</v>
      </c>
      <c r="I43" s="11" t="str">
        <f>[39]Julho!$H$12</f>
        <v>*</v>
      </c>
      <c r="J43" s="11" t="str">
        <f>[39]Julho!$H$13</f>
        <v>*</v>
      </c>
      <c r="K43" s="11" t="str">
        <f>[39]Julho!$H$14</f>
        <v>*</v>
      </c>
      <c r="L43" s="11" t="str">
        <f>[39]Julho!$H$15</f>
        <v>*</v>
      </c>
      <c r="M43" s="11" t="str">
        <f>[39]Julho!$H$16</f>
        <v>*</v>
      </c>
      <c r="N43" s="11" t="str">
        <f>[39]Julho!$H$17</f>
        <v>*</v>
      </c>
      <c r="O43" s="11" t="str">
        <f>[39]Julho!$H$18</f>
        <v>*</v>
      </c>
      <c r="P43" s="11" t="str">
        <f>[39]Julho!$H$19</f>
        <v>*</v>
      </c>
      <c r="Q43" s="11" t="str">
        <f>[39]Julho!$H$20</f>
        <v>*</v>
      </c>
      <c r="R43" s="11" t="str">
        <f>[39]Julho!$H$21</f>
        <v>*</v>
      </c>
      <c r="S43" s="11" t="str">
        <f>[39]Julho!$H$22</f>
        <v>*</v>
      </c>
      <c r="T43" s="11" t="str">
        <f>[39]Julho!$H$23</f>
        <v>*</v>
      </c>
      <c r="U43" s="11" t="str">
        <f>[39]Julho!$H$24</f>
        <v>*</v>
      </c>
      <c r="V43" s="11" t="str">
        <f>[39]Julho!$H$25</f>
        <v>*</v>
      </c>
      <c r="W43" s="11" t="str">
        <f>[39]Julho!$H$26</f>
        <v>*</v>
      </c>
      <c r="X43" s="11" t="str">
        <f>[39]Julho!$H$27</f>
        <v>*</v>
      </c>
      <c r="Y43" s="11" t="str">
        <f>[39]Julho!$H$28</f>
        <v>*</v>
      </c>
      <c r="Z43" s="11" t="str">
        <f>[39]Julho!$H$29</f>
        <v>*</v>
      </c>
      <c r="AA43" s="11" t="str">
        <f>[39]Julho!$H$30</f>
        <v>*</v>
      </c>
      <c r="AB43" s="11" t="str">
        <f>[39]Julho!$H$31</f>
        <v>*</v>
      </c>
      <c r="AC43" s="11" t="str">
        <f>[39]Julho!$H$32</f>
        <v>*</v>
      </c>
      <c r="AD43" s="11" t="str">
        <f>[39]Julho!$H$33</f>
        <v>*</v>
      </c>
      <c r="AE43" s="11" t="str">
        <f>[39]Julho!$H$34</f>
        <v>*</v>
      </c>
      <c r="AF43" s="11" t="str">
        <f>[39]Julho!$H$35</f>
        <v>*</v>
      </c>
      <c r="AG43" s="93" t="s">
        <v>226</v>
      </c>
      <c r="AH43" s="116" t="s">
        <v>226</v>
      </c>
      <c r="AL43" t="s">
        <v>47</v>
      </c>
    </row>
    <row r="44" spans="1:38" x14ac:dyDescent="0.2">
      <c r="A44" s="58" t="s">
        <v>18</v>
      </c>
      <c r="B44" s="11">
        <f>[40]Julho!$H$5</f>
        <v>11.520000000000001</v>
      </c>
      <c r="C44" s="11">
        <f>[40]Julho!$H$6</f>
        <v>13.32</v>
      </c>
      <c r="D44" s="11">
        <f>[40]Julho!$H$7</f>
        <v>10.08</v>
      </c>
      <c r="E44" s="11">
        <f>[40]Julho!$H$8</f>
        <v>16.559999999999999</v>
      </c>
      <c r="F44" s="11">
        <f>[40]Julho!$H$9</f>
        <v>22.32</v>
      </c>
      <c r="G44" s="11">
        <f>[40]Julho!$H$10</f>
        <v>20.52</v>
      </c>
      <c r="H44" s="11">
        <f>[40]Julho!$H$11</f>
        <v>17.64</v>
      </c>
      <c r="I44" s="11">
        <f>[40]Julho!$H$12</f>
        <v>18.720000000000002</v>
      </c>
      <c r="J44" s="11">
        <f>[40]Julho!$H$13</f>
        <v>9.3600000000000012</v>
      </c>
      <c r="K44" s="11">
        <f>[40]Julho!$H$14</f>
        <v>15.48</v>
      </c>
      <c r="L44" s="11">
        <f>[40]Julho!$H$15</f>
        <v>18.720000000000002</v>
      </c>
      <c r="M44" s="11">
        <f>[40]Julho!$H$16</f>
        <v>23.040000000000003</v>
      </c>
      <c r="N44" s="11">
        <f>[40]Julho!$H$17</f>
        <v>14.4</v>
      </c>
      <c r="O44" s="11">
        <f>[40]Julho!$H$18</f>
        <v>15.48</v>
      </c>
      <c r="P44" s="11">
        <f>[40]Julho!$H$19</f>
        <v>15.120000000000001</v>
      </c>
      <c r="Q44" s="11">
        <f>[40]Julho!$H$20</f>
        <v>12.96</v>
      </c>
      <c r="R44" s="11">
        <f>[40]Julho!$H$21</f>
        <v>13.68</v>
      </c>
      <c r="S44" s="11">
        <f>[40]Julho!$H$22</f>
        <v>20.16</v>
      </c>
      <c r="T44" s="11">
        <f>[40]Julho!$H$23</f>
        <v>20.88</v>
      </c>
      <c r="U44" s="11">
        <f>[40]Julho!$H$24</f>
        <v>16.2</v>
      </c>
      <c r="V44" s="11">
        <f>[40]Julho!$H$25</f>
        <v>16.2</v>
      </c>
      <c r="W44" s="11">
        <f>[40]Julho!$H$26</f>
        <v>12.24</v>
      </c>
      <c r="X44" s="11">
        <f>[40]Julho!$H$27</f>
        <v>12.6</v>
      </c>
      <c r="Y44" s="11">
        <f>[40]Julho!$H$28</f>
        <v>17.64</v>
      </c>
      <c r="Z44" s="11">
        <f>[40]Julho!$H$29</f>
        <v>21.240000000000002</v>
      </c>
      <c r="AA44" s="11">
        <f>[40]Julho!$H$30</f>
        <v>14.04</v>
      </c>
      <c r="AB44" s="11">
        <f>[40]Julho!$H$31</f>
        <v>17.64</v>
      </c>
      <c r="AC44" s="11">
        <f>[40]Julho!$H$32</f>
        <v>20.52</v>
      </c>
      <c r="AD44" s="11">
        <f>[40]Julho!$H$33</f>
        <v>17.28</v>
      </c>
      <c r="AE44" s="11">
        <f>[40]Julho!$H$34</f>
        <v>11.520000000000001</v>
      </c>
      <c r="AF44" s="11">
        <f>[40]Julho!$H$35</f>
        <v>17.64</v>
      </c>
      <c r="AG44" s="15">
        <f>MAX(B44:AF44)</f>
        <v>23.040000000000003</v>
      </c>
      <c r="AH44" s="126">
        <f>AVERAGE(B44:AF44)</f>
        <v>16.281290322580645</v>
      </c>
      <c r="AJ44" t="s">
        <v>47</v>
      </c>
      <c r="AK44" t="s">
        <v>47</v>
      </c>
      <c r="AL44" t="s">
        <v>47</v>
      </c>
    </row>
    <row r="45" spans="1:38" x14ac:dyDescent="0.2">
      <c r="A45" s="58" t="s">
        <v>162</v>
      </c>
      <c r="B45" s="11" t="str">
        <f>[41]Julho!$H$5</f>
        <v>*</v>
      </c>
      <c r="C45" s="11" t="str">
        <f>[41]Julho!$H$6</f>
        <v>*</v>
      </c>
      <c r="D45" s="11" t="str">
        <f>[41]Julho!$H$7</f>
        <v>*</v>
      </c>
      <c r="E45" s="11" t="str">
        <f>[41]Julho!$H$8</f>
        <v>*</v>
      </c>
      <c r="F45" s="11" t="str">
        <f>[41]Julho!$H$9</f>
        <v>*</v>
      </c>
      <c r="G45" s="11" t="str">
        <f>[41]Julho!$H$10</f>
        <v>*</v>
      </c>
      <c r="H45" s="11" t="str">
        <f>[41]Julho!$H$11</f>
        <v>*</v>
      </c>
      <c r="I45" s="11" t="str">
        <f>[41]Julho!$H$12</f>
        <v>*</v>
      </c>
      <c r="J45" s="11" t="str">
        <f>[41]Julho!$H$13</f>
        <v>*</v>
      </c>
      <c r="K45" s="11" t="str">
        <f>[41]Julho!$H$14</f>
        <v>*</v>
      </c>
      <c r="L45" s="11" t="str">
        <f>[41]Julho!$H$15</f>
        <v>*</v>
      </c>
      <c r="M45" s="11" t="str">
        <f>[41]Julho!$H$16</f>
        <v>*</v>
      </c>
      <c r="N45" s="11" t="str">
        <f>[41]Julho!$H$17</f>
        <v>*</v>
      </c>
      <c r="O45" s="11" t="str">
        <f>[41]Julho!$H$18</f>
        <v>*</v>
      </c>
      <c r="P45" s="11" t="str">
        <f>[41]Julho!$H$19</f>
        <v>*</v>
      </c>
      <c r="Q45" s="11" t="str">
        <f>[41]Julho!$H$20</f>
        <v>*</v>
      </c>
      <c r="R45" s="11" t="str">
        <f>[41]Julho!$H$21</f>
        <v>*</v>
      </c>
      <c r="S45" s="11" t="str">
        <f>[41]Julho!$H$22</f>
        <v>*</v>
      </c>
      <c r="T45" s="11" t="str">
        <f>[41]Julho!$H$23</f>
        <v>*</v>
      </c>
      <c r="U45" s="11" t="str">
        <f>[41]Julho!$H$24</f>
        <v>*</v>
      </c>
      <c r="V45" s="11" t="str">
        <f>[41]Julho!$H$25</f>
        <v>*</v>
      </c>
      <c r="W45" s="11" t="str">
        <f>[41]Julho!$H$26</f>
        <v>*</v>
      </c>
      <c r="X45" s="11" t="str">
        <f>[41]Julho!$H$27</f>
        <v>*</v>
      </c>
      <c r="Y45" s="11" t="str">
        <f>[41]Julho!$H$28</f>
        <v>*</v>
      </c>
      <c r="Z45" s="11" t="str">
        <f>[41]Julho!$H$29</f>
        <v>*</v>
      </c>
      <c r="AA45" s="11" t="str">
        <f>[41]Julho!$H$30</f>
        <v>*</v>
      </c>
      <c r="AB45" s="11" t="str">
        <f>[41]Julho!$H$31</f>
        <v>*</v>
      </c>
      <c r="AC45" s="11" t="str">
        <f>[41]Julho!$H$32</f>
        <v>*</v>
      </c>
      <c r="AD45" s="11" t="str">
        <f>[41]Julho!$H$33</f>
        <v>*</v>
      </c>
      <c r="AE45" s="11" t="str">
        <f>[41]Julho!$H$34</f>
        <v>*</v>
      </c>
      <c r="AF45" s="11" t="str">
        <f>[41]Julho!$H$35</f>
        <v>*</v>
      </c>
      <c r="AG45" s="93" t="s">
        <v>226</v>
      </c>
      <c r="AH45" s="116" t="s">
        <v>226</v>
      </c>
    </row>
    <row r="46" spans="1:38" x14ac:dyDescent="0.2">
      <c r="A46" s="58" t="s">
        <v>19</v>
      </c>
      <c r="B46" s="11">
        <f>[42]Julho!$H$5</f>
        <v>10.08</v>
      </c>
      <c r="C46" s="11">
        <f>[42]Julho!$H$6</f>
        <v>0</v>
      </c>
      <c r="D46" s="11">
        <f>[42]Julho!$H$7</f>
        <v>0</v>
      </c>
      <c r="E46" s="11">
        <f>[42]Julho!$H$8</f>
        <v>16.920000000000002</v>
      </c>
      <c r="F46" s="11">
        <f>[42]Julho!$H$9</f>
        <v>3.9600000000000004</v>
      </c>
      <c r="G46" s="11">
        <f>[42]Julho!$H$10</f>
        <v>0.72000000000000008</v>
      </c>
      <c r="H46" s="11">
        <f>[42]Julho!$H$11</f>
        <v>7.9200000000000008</v>
      </c>
      <c r="I46" s="11">
        <f>[42]Julho!$H$12</f>
        <v>1.08</v>
      </c>
      <c r="J46" s="11">
        <f>[42]Julho!$H$13</f>
        <v>1.4400000000000002</v>
      </c>
      <c r="K46" s="11">
        <f>[42]Julho!$H$14</f>
        <v>22.68</v>
      </c>
      <c r="L46" s="11">
        <f>[42]Julho!$H$15</f>
        <v>6.48</v>
      </c>
      <c r="M46" s="11">
        <f>[42]Julho!$H$16</f>
        <v>2.16</v>
      </c>
      <c r="N46" s="11">
        <f>[42]Julho!$H$17</f>
        <v>5.4</v>
      </c>
      <c r="O46" s="11">
        <f>[42]Julho!$H$18</f>
        <v>7.2</v>
      </c>
      <c r="P46" s="11">
        <f>[42]Julho!$H$19</f>
        <v>7.2</v>
      </c>
      <c r="Q46" s="11">
        <f>[42]Julho!$H$20</f>
        <v>18.720000000000002</v>
      </c>
      <c r="R46" s="11">
        <f>[42]Julho!$H$21</f>
        <v>1.4400000000000002</v>
      </c>
      <c r="S46" s="11">
        <f>[42]Julho!$H$22</f>
        <v>21.6</v>
      </c>
      <c r="T46" s="11">
        <f>[42]Julho!$H$23</f>
        <v>20.16</v>
      </c>
      <c r="U46" s="11">
        <f>[42]Julho!$H$24</f>
        <v>8.64</v>
      </c>
      <c r="V46" s="11">
        <f>[42]Julho!$H$25</f>
        <v>9.3600000000000012</v>
      </c>
      <c r="W46" s="11">
        <f>[42]Julho!$H$26</f>
        <v>7.2</v>
      </c>
      <c r="X46" s="11">
        <f>[42]Julho!$H$27</f>
        <v>7.5600000000000005</v>
      </c>
      <c r="Y46" s="11">
        <f>[42]Julho!$H$28</f>
        <v>18</v>
      </c>
      <c r="Z46" s="11">
        <f>[42]Julho!$H$29</f>
        <v>10.8</v>
      </c>
      <c r="AA46" s="11">
        <f>[42]Julho!$H$30</f>
        <v>1.8</v>
      </c>
      <c r="AB46" s="11">
        <f>[42]Julho!$H$31</f>
        <v>15.48</v>
      </c>
      <c r="AC46" s="11">
        <f>[42]Julho!$H$32</f>
        <v>7.9200000000000008</v>
      </c>
      <c r="AD46" s="11">
        <f>[42]Julho!$H$33</f>
        <v>7.5600000000000005</v>
      </c>
      <c r="AE46" s="11">
        <f>[42]Julho!$H$34</f>
        <v>1.8</v>
      </c>
      <c r="AF46" s="11">
        <f>[42]Julho!$H$35</f>
        <v>17.28</v>
      </c>
      <c r="AG46" s="15">
        <f>MAX(B46:AF46)</f>
        <v>22.68</v>
      </c>
      <c r="AH46" s="126">
        <f>AVERAGE(B46:AF46)</f>
        <v>8.6632258064516154</v>
      </c>
      <c r="AI46" s="12" t="s">
        <v>47</v>
      </c>
    </row>
    <row r="47" spans="1:38" x14ac:dyDescent="0.2">
      <c r="A47" s="58" t="s">
        <v>31</v>
      </c>
      <c r="B47" s="11">
        <f>[43]Julho!$H$5</f>
        <v>16.559999999999999</v>
      </c>
      <c r="C47" s="11">
        <f>[43]Julho!$H$6</f>
        <v>14.04</v>
      </c>
      <c r="D47" s="11">
        <f>[43]Julho!$H$7</f>
        <v>11.16</v>
      </c>
      <c r="E47" s="11">
        <f>[43]Julho!$H$8</f>
        <v>11.520000000000001</v>
      </c>
      <c r="F47" s="11">
        <f>[43]Julho!$H$9</f>
        <v>10.44</v>
      </c>
      <c r="G47" s="11">
        <f>[43]Julho!$H$10</f>
        <v>12.96</v>
      </c>
      <c r="H47" s="11">
        <f>[43]Julho!$H$11</f>
        <v>14.76</v>
      </c>
      <c r="I47" s="11">
        <f>[43]Julho!$H$12</f>
        <v>11.16</v>
      </c>
      <c r="J47" s="11">
        <f>[43]Julho!$H$13</f>
        <v>15.840000000000002</v>
      </c>
      <c r="K47" s="11">
        <f>[43]Julho!$H$14</f>
        <v>14.76</v>
      </c>
      <c r="L47" s="11">
        <f>[43]Julho!$H$15</f>
        <v>18</v>
      </c>
      <c r="M47" s="11">
        <f>[43]Julho!$H$16</f>
        <v>12.24</v>
      </c>
      <c r="N47" s="11">
        <f>[43]Julho!$H$17</f>
        <v>10.44</v>
      </c>
      <c r="O47" s="11">
        <f>[43]Julho!$H$18</f>
        <v>12.6</v>
      </c>
      <c r="P47" s="11">
        <f>[43]Julho!$H$19</f>
        <v>13.32</v>
      </c>
      <c r="Q47" s="11">
        <f>[43]Julho!$H$20</f>
        <v>15.120000000000001</v>
      </c>
      <c r="R47" s="11">
        <f>[43]Julho!$H$21</f>
        <v>10.08</v>
      </c>
      <c r="S47" s="11">
        <f>[43]Julho!$H$22</f>
        <v>18.36</v>
      </c>
      <c r="T47" s="11">
        <f>[43]Julho!$H$23</f>
        <v>14.76</v>
      </c>
      <c r="U47" s="11">
        <f>[43]Julho!$H$24</f>
        <v>16.2</v>
      </c>
      <c r="V47" s="11">
        <f>[43]Julho!$H$25</f>
        <v>13.32</v>
      </c>
      <c r="W47" s="11">
        <f>[43]Julho!$H$26</f>
        <v>10.8</v>
      </c>
      <c r="X47" s="11">
        <f>[43]Julho!$H$27</f>
        <v>11.879999999999999</v>
      </c>
      <c r="Y47" s="11">
        <f>[43]Julho!$H$28</f>
        <v>17.64</v>
      </c>
      <c r="Z47" s="11">
        <f>[43]Julho!$H$29</f>
        <v>19.440000000000001</v>
      </c>
      <c r="AA47" s="11">
        <f>[43]Julho!$H$30</f>
        <v>13.68</v>
      </c>
      <c r="AB47" s="11">
        <f>[43]Julho!$H$31</f>
        <v>12.6</v>
      </c>
      <c r="AC47" s="11">
        <f>[43]Julho!$H$32</f>
        <v>15.48</v>
      </c>
      <c r="AD47" s="11">
        <f>[43]Julho!$H$33</f>
        <v>15.120000000000001</v>
      </c>
      <c r="AE47" s="11">
        <f>[43]Julho!$H$34</f>
        <v>13.68</v>
      </c>
      <c r="AF47" s="11">
        <f>[43]Julho!$H$35</f>
        <v>13.68</v>
      </c>
      <c r="AG47" s="15">
        <f>MAX(B47:AF47)</f>
        <v>19.440000000000001</v>
      </c>
      <c r="AH47" s="126">
        <f>AVERAGE(B47:AF47)</f>
        <v>13.923870967741937</v>
      </c>
    </row>
    <row r="48" spans="1:38" x14ac:dyDescent="0.2">
      <c r="A48" s="58" t="s">
        <v>44</v>
      </c>
      <c r="B48" s="11">
        <f>[44]Julho!$H$5</f>
        <v>31.319999999999997</v>
      </c>
      <c r="C48" s="11">
        <f>[44]Julho!$H$6</f>
        <v>19.8</v>
      </c>
      <c r="D48" s="11">
        <f>[44]Julho!$H$7</f>
        <v>19.8</v>
      </c>
      <c r="E48" s="11">
        <f>[44]Julho!$H$8</f>
        <v>23.759999999999998</v>
      </c>
      <c r="F48" s="11">
        <f>[44]Julho!$H$9</f>
        <v>19.8</v>
      </c>
      <c r="G48" s="11">
        <f>[44]Julho!$H$10</f>
        <v>19.440000000000001</v>
      </c>
      <c r="H48" s="11">
        <f>[44]Julho!$H$11</f>
        <v>22.68</v>
      </c>
      <c r="I48" s="11">
        <f>[44]Julho!$H$12</f>
        <v>15.48</v>
      </c>
      <c r="J48" s="11">
        <f>[44]Julho!$H$13</f>
        <v>18.720000000000002</v>
      </c>
      <c r="K48" s="11">
        <f>[44]Julho!$H$14</f>
        <v>23.040000000000003</v>
      </c>
      <c r="L48" s="11">
        <f>[44]Julho!$H$15</f>
        <v>21.240000000000002</v>
      </c>
      <c r="M48" s="11">
        <f>[44]Julho!$H$16</f>
        <v>20.88</v>
      </c>
      <c r="N48" s="11">
        <f>[44]Julho!$H$17</f>
        <v>15.48</v>
      </c>
      <c r="O48" s="11">
        <f>[44]Julho!$H$18</f>
        <v>17.64</v>
      </c>
      <c r="P48" s="11">
        <f>[44]Julho!$H$19</f>
        <v>24.840000000000003</v>
      </c>
      <c r="Q48" s="11">
        <f>[44]Julho!$H$20</f>
        <v>20.88</v>
      </c>
      <c r="R48" s="11">
        <f>[44]Julho!$H$21</f>
        <v>14.4</v>
      </c>
      <c r="S48" s="11">
        <f>[44]Julho!$H$22</f>
        <v>28.44</v>
      </c>
      <c r="T48" s="11">
        <f>[44]Julho!$H$23</f>
        <v>23.040000000000003</v>
      </c>
      <c r="U48" s="11">
        <f>[44]Julho!$H$24</f>
        <v>23.400000000000002</v>
      </c>
      <c r="V48" s="11">
        <f>[44]Julho!$H$25</f>
        <v>22.32</v>
      </c>
      <c r="W48" s="11">
        <f>[44]Julho!$H$26</f>
        <v>15.48</v>
      </c>
      <c r="X48" s="11">
        <f>[44]Julho!$H$27</f>
        <v>17.28</v>
      </c>
      <c r="Y48" s="11">
        <f>[44]Julho!$H$28</f>
        <v>25.56</v>
      </c>
      <c r="Z48" s="11">
        <f>[44]Julho!$H$29</f>
        <v>23.400000000000002</v>
      </c>
      <c r="AA48" s="11">
        <f>[44]Julho!$H$30</f>
        <v>16.920000000000002</v>
      </c>
      <c r="AB48" s="11">
        <f>[44]Julho!$H$31</f>
        <v>18.720000000000002</v>
      </c>
      <c r="AC48" s="11">
        <f>[44]Julho!$H$32</f>
        <v>22.32</v>
      </c>
      <c r="AD48" s="11">
        <f>[44]Julho!$H$33</f>
        <v>25.2</v>
      </c>
      <c r="AE48" s="11">
        <f>[44]Julho!$H$34</f>
        <v>24.12</v>
      </c>
      <c r="AF48" s="11">
        <f>[44]Julho!$H$35</f>
        <v>23.400000000000002</v>
      </c>
      <c r="AG48" s="15">
        <f>MAX(B48:AF48)</f>
        <v>31.319999999999997</v>
      </c>
      <c r="AH48" s="126">
        <f>AVERAGE(B48:AF48)</f>
        <v>21.251612903225809</v>
      </c>
      <c r="AI48" s="12" t="s">
        <v>47</v>
      </c>
    </row>
    <row r="49" spans="1:38" x14ac:dyDescent="0.2">
      <c r="A49" s="58" t="s">
        <v>20</v>
      </c>
      <c r="B49" s="11" t="str">
        <f>[45]Julho!$H$5</f>
        <v>*</v>
      </c>
      <c r="C49" s="11" t="str">
        <f>[45]Julho!$H$6</f>
        <v>*</v>
      </c>
      <c r="D49" s="11" t="str">
        <f>[45]Julho!$H$7</f>
        <v>*</v>
      </c>
      <c r="E49" s="11" t="str">
        <f>[45]Julho!$H$8</f>
        <v>*</v>
      </c>
      <c r="F49" s="11" t="str">
        <f>[45]Julho!$H$9</f>
        <v>*</v>
      </c>
      <c r="G49" s="11" t="str">
        <f>[45]Julho!$H$10</f>
        <v>*</v>
      </c>
      <c r="H49" s="11" t="str">
        <f>[45]Julho!$H$11</f>
        <v>*</v>
      </c>
      <c r="I49" s="11" t="str">
        <f>[45]Julho!$H$12</f>
        <v>*</v>
      </c>
      <c r="J49" s="11" t="str">
        <f>[45]Julho!$H$13</f>
        <v>*</v>
      </c>
      <c r="K49" s="11" t="str">
        <f>[45]Julho!$H$14</f>
        <v>*</v>
      </c>
      <c r="L49" s="11" t="str">
        <f>[45]Julho!$H$15</f>
        <v>*</v>
      </c>
      <c r="M49" s="11" t="str">
        <f>[45]Julho!$H$16</f>
        <v>*</v>
      </c>
      <c r="N49" s="11" t="str">
        <f>[45]Julho!$H$17</f>
        <v>*</v>
      </c>
      <c r="O49" s="11" t="str">
        <f>[45]Julho!$H$18</f>
        <v>*</v>
      </c>
      <c r="P49" s="11" t="str">
        <f>[45]Julho!$H$19</f>
        <v>*</v>
      </c>
      <c r="Q49" s="11" t="str">
        <f>[45]Julho!$H$20</f>
        <v>*</v>
      </c>
      <c r="R49" s="11" t="str">
        <f>[45]Julho!$H$21</f>
        <v>*</v>
      </c>
      <c r="S49" s="11" t="str">
        <f>[45]Julho!$H$22</f>
        <v>*</v>
      </c>
      <c r="T49" s="11" t="str">
        <f>[45]Julho!$H$23</f>
        <v>*</v>
      </c>
      <c r="U49" s="11" t="str">
        <f>[45]Julho!$H$24</f>
        <v>*</v>
      </c>
      <c r="V49" s="11" t="str">
        <f>[45]Julho!$H$25</f>
        <v>*</v>
      </c>
      <c r="W49" s="11" t="str">
        <f>[45]Julho!$H$26</f>
        <v>*</v>
      </c>
      <c r="X49" s="11" t="str">
        <f>[45]Julho!$H$27</f>
        <v>*</v>
      </c>
      <c r="Y49" s="11" t="str">
        <f>[45]Julho!$H$28</f>
        <v>*</v>
      </c>
      <c r="Z49" s="11" t="str">
        <f>[45]Julho!$H$29</f>
        <v>*</v>
      </c>
      <c r="AA49" s="11" t="str">
        <f>[45]Julho!$H$30</f>
        <v>*</v>
      </c>
      <c r="AB49" s="11" t="str">
        <f>[45]Julho!$H$31</f>
        <v>*</v>
      </c>
      <c r="AC49" s="11" t="str">
        <f>[45]Julho!$H$32</f>
        <v>*</v>
      </c>
      <c r="AD49" s="11" t="str">
        <f>[45]Julho!$H$33</f>
        <v>*</v>
      </c>
      <c r="AE49" s="11" t="str">
        <f>[45]Julho!$H$34</f>
        <v>*</v>
      </c>
      <c r="AF49" s="11" t="str">
        <f>[45]Julho!$H$35</f>
        <v>*</v>
      </c>
      <c r="AG49" s="93" t="s">
        <v>226</v>
      </c>
      <c r="AH49" s="116" t="s">
        <v>226</v>
      </c>
    </row>
    <row r="50" spans="1:38" s="5" customFormat="1" ht="17.100000000000001" customHeight="1" x14ac:dyDescent="0.2">
      <c r="A50" s="59" t="s">
        <v>33</v>
      </c>
      <c r="B50" s="13">
        <f t="shared" ref="B50:AG50" si="6">MAX(B5:B49)</f>
        <v>31.680000000000003</v>
      </c>
      <c r="C50" s="13">
        <f t="shared" si="6"/>
        <v>21.240000000000002</v>
      </c>
      <c r="D50" s="13">
        <f t="shared" si="6"/>
        <v>19.8</v>
      </c>
      <c r="E50" s="13">
        <f t="shared" si="6"/>
        <v>27</v>
      </c>
      <c r="F50" s="13">
        <f t="shared" si="6"/>
        <v>28.8</v>
      </c>
      <c r="G50" s="13">
        <f t="shared" si="6"/>
        <v>22.68</v>
      </c>
      <c r="H50" s="13">
        <f t="shared" si="6"/>
        <v>34.92</v>
      </c>
      <c r="I50" s="13">
        <f t="shared" si="6"/>
        <v>28.44</v>
      </c>
      <c r="J50" s="13">
        <f t="shared" si="6"/>
        <v>20.88</v>
      </c>
      <c r="K50" s="13">
        <f t="shared" si="6"/>
        <v>28.8</v>
      </c>
      <c r="L50" s="13">
        <f t="shared" si="6"/>
        <v>28.08</v>
      </c>
      <c r="M50" s="13">
        <f t="shared" si="6"/>
        <v>25.56</v>
      </c>
      <c r="N50" s="13">
        <f t="shared" si="6"/>
        <v>21.240000000000002</v>
      </c>
      <c r="O50" s="13">
        <f t="shared" si="6"/>
        <v>18</v>
      </c>
      <c r="P50" s="13">
        <f t="shared" si="6"/>
        <v>24.840000000000003</v>
      </c>
      <c r="Q50" s="13">
        <f t="shared" si="6"/>
        <v>25.2</v>
      </c>
      <c r="R50" s="13">
        <f t="shared" si="6"/>
        <v>22.32</v>
      </c>
      <c r="S50" s="13">
        <f t="shared" si="6"/>
        <v>33.480000000000004</v>
      </c>
      <c r="T50" s="13">
        <f t="shared" si="6"/>
        <v>32.4</v>
      </c>
      <c r="U50" s="13">
        <f t="shared" si="6"/>
        <v>25.2</v>
      </c>
      <c r="V50" s="13">
        <f t="shared" si="6"/>
        <v>23.040000000000003</v>
      </c>
      <c r="W50" s="13">
        <f t="shared" si="6"/>
        <v>21.96</v>
      </c>
      <c r="X50" s="13">
        <f t="shared" si="6"/>
        <v>22.68</v>
      </c>
      <c r="Y50" s="13">
        <f t="shared" si="6"/>
        <v>30.240000000000002</v>
      </c>
      <c r="Z50" s="13">
        <f t="shared" si="6"/>
        <v>31.680000000000003</v>
      </c>
      <c r="AA50" s="13">
        <f t="shared" si="6"/>
        <v>20.88</v>
      </c>
      <c r="AB50" s="13">
        <f t="shared" si="6"/>
        <v>23.400000000000002</v>
      </c>
      <c r="AC50" s="13">
        <f t="shared" si="6"/>
        <v>25.2</v>
      </c>
      <c r="AD50" s="13">
        <f t="shared" si="6"/>
        <v>25.2</v>
      </c>
      <c r="AE50" s="13">
        <f t="shared" si="6"/>
        <v>24.12</v>
      </c>
      <c r="AF50" s="13">
        <f>MAX(AF5:AF49)</f>
        <v>25.92</v>
      </c>
      <c r="AG50" s="15">
        <f t="shared" si="6"/>
        <v>34.92</v>
      </c>
      <c r="AH50" s="94">
        <f>AVERAGE(AH5:AH49)</f>
        <v>14.738240134475308</v>
      </c>
      <c r="AK50" s="5" t="s">
        <v>47</v>
      </c>
      <c r="AL50" s="5" t="s">
        <v>47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9" t="s">
        <v>97</v>
      </c>
      <c r="U52" s="159"/>
      <c r="V52" s="159"/>
      <c r="W52" s="159"/>
      <c r="X52" s="159"/>
      <c r="Y52" s="90"/>
      <c r="Z52" s="90"/>
      <c r="AA52" s="90"/>
      <c r="AB52" s="90"/>
      <c r="AC52" s="90"/>
      <c r="AD52" s="90"/>
      <c r="AE52" s="90"/>
      <c r="AF52" s="117"/>
      <c r="AG52" s="52"/>
      <c r="AH52" s="51"/>
      <c r="AJ52" t="s">
        <v>47</v>
      </c>
      <c r="AK52" t="s">
        <v>47</v>
      </c>
      <c r="AL52" t="s">
        <v>47</v>
      </c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60" t="s">
        <v>98</v>
      </c>
      <c r="U53" s="160"/>
      <c r="V53" s="160"/>
      <c r="W53" s="160"/>
      <c r="X53" s="160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  <c r="AL54" t="s">
        <v>47</v>
      </c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60" spans="1:38" x14ac:dyDescent="0.2">
      <c r="AA60" s="3" t="s">
        <v>47</v>
      </c>
      <c r="AH60" t="s">
        <v>47</v>
      </c>
      <c r="AK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8" x14ac:dyDescent="0.2">
      <c r="W65" s="3" t="s">
        <v>47</v>
      </c>
      <c r="Z65" s="3" t="s">
        <v>47</v>
      </c>
    </row>
    <row r="66" spans="7:38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8" x14ac:dyDescent="0.2">
      <c r="K68" s="3" t="s">
        <v>47</v>
      </c>
      <c r="M68" s="3" t="s">
        <v>47</v>
      </c>
    </row>
    <row r="69" spans="7:38" x14ac:dyDescent="0.2">
      <c r="G69" s="3" t="s">
        <v>47</v>
      </c>
    </row>
    <row r="70" spans="7:38" x14ac:dyDescent="0.2">
      <c r="M70" s="3" t="s">
        <v>47</v>
      </c>
    </row>
    <row r="71" spans="7:38" x14ac:dyDescent="0.2">
      <c r="AL71" t="s">
        <v>47</v>
      </c>
    </row>
    <row r="72" spans="7:38" x14ac:dyDescent="0.2">
      <c r="R72" s="3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activeCell="AN82" sqref="AN82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7" ht="20.100000000000001" customHeight="1" thickBot="1" x14ac:dyDescent="0.25">
      <c r="A1" s="152" t="s">
        <v>29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4"/>
    </row>
    <row r="2" spans="1:37" s="4" customFormat="1" ht="16.5" customHeight="1" thickBot="1" x14ac:dyDescent="0.25">
      <c r="A2" s="186" t="s">
        <v>21</v>
      </c>
      <c r="B2" s="183" t="s">
        <v>230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5"/>
    </row>
    <row r="3" spans="1:37" s="5" customFormat="1" ht="12" customHeight="1" x14ac:dyDescent="0.2">
      <c r="A3" s="187"/>
      <c r="B3" s="188">
        <v>1</v>
      </c>
      <c r="C3" s="181">
        <f>SUM(B3+1)</f>
        <v>2</v>
      </c>
      <c r="D3" s="181">
        <f t="shared" ref="D3:AD3" si="0">SUM(C3+1)</f>
        <v>3</v>
      </c>
      <c r="E3" s="181">
        <f t="shared" si="0"/>
        <v>4</v>
      </c>
      <c r="F3" s="181">
        <f t="shared" si="0"/>
        <v>5</v>
      </c>
      <c r="G3" s="181">
        <f t="shared" si="0"/>
        <v>6</v>
      </c>
      <c r="H3" s="181">
        <f t="shared" si="0"/>
        <v>7</v>
      </c>
      <c r="I3" s="181">
        <f t="shared" si="0"/>
        <v>8</v>
      </c>
      <c r="J3" s="181">
        <f t="shared" si="0"/>
        <v>9</v>
      </c>
      <c r="K3" s="181">
        <f t="shared" si="0"/>
        <v>10</v>
      </c>
      <c r="L3" s="181">
        <f t="shared" si="0"/>
        <v>11</v>
      </c>
      <c r="M3" s="181">
        <f t="shared" si="0"/>
        <v>12</v>
      </c>
      <c r="N3" s="181">
        <f t="shared" si="0"/>
        <v>13</v>
      </c>
      <c r="O3" s="181">
        <f t="shared" si="0"/>
        <v>14</v>
      </c>
      <c r="P3" s="181">
        <f t="shared" si="0"/>
        <v>15</v>
      </c>
      <c r="Q3" s="181">
        <f t="shared" si="0"/>
        <v>16</v>
      </c>
      <c r="R3" s="181">
        <f t="shared" si="0"/>
        <v>17</v>
      </c>
      <c r="S3" s="181">
        <f t="shared" si="0"/>
        <v>18</v>
      </c>
      <c r="T3" s="181">
        <f t="shared" si="0"/>
        <v>19</v>
      </c>
      <c r="U3" s="181">
        <f t="shared" si="0"/>
        <v>20</v>
      </c>
      <c r="V3" s="181">
        <f t="shared" si="0"/>
        <v>21</v>
      </c>
      <c r="W3" s="181">
        <f t="shared" si="0"/>
        <v>22</v>
      </c>
      <c r="X3" s="181">
        <f t="shared" si="0"/>
        <v>23</v>
      </c>
      <c r="Y3" s="181">
        <f t="shared" si="0"/>
        <v>24</v>
      </c>
      <c r="Z3" s="181">
        <f t="shared" si="0"/>
        <v>25</v>
      </c>
      <c r="AA3" s="181">
        <f t="shared" si="0"/>
        <v>26</v>
      </c>
      <c r="AB3" s="181">
        <f t="shared" si="0"/>
        <v>27</v>
      </c>
      <c r="AC3" s="181">
        <f t="shared" si="0"/>
        <v>28</v>
      </c>
      <c r="AD3" s="181">
        <f t="shared" si="0"/>
        <v>29</v>
      </c>
      <c r="AE3" s="193">
        <v>30</v>
      </c>
      <c r="AF3" s="182">
        <v>31</v>
      </c>
      <c r="AG3" s="121" t="s">
        <v>222</v>
      </c>
    </row>
    <row r="4" spans="1:37" s="5" customFormat="1" ht="13.5" customHeight="1" x14ac:dyDescent="0.2">
      <c r="A4" s="187"/>
      <c r="B4" s="189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94"/>
      <c r="AF4" s="162"/>
      <c r="AG4" s="122" t="s">
        <v>35</v>
      </c>
    </row>
    <row r="5" spans="1:37" s="5" customFormat="1" x14ac:dyDescent="0.2">
      <c r="A5" s="98" t="s">
        <v>40</v>
      </c>
      <c r="B5" s="134" t="str">
        <f>[1]Julho!$I$5</f>
        <v>NO</v>
      </c>
      <c r="C5" s="134" t="str">
        <f>[1]Julho!$I$6</f>
        <v>O</v>
      </c>
      <c r="D5" s="134" t="str">
        <f>[1]Julho!$I$7</f>
        <v>O</v>
      </c>
      <c r="E5" s="134" t="str">
        <f>[1]Julho!$I$8</f>
        <v>O</v>
      </c>
      <c r="F5" s="134" t="str">
        <f>[1]Julho!$I$9</f>
        <v>O</v>
      </c>
      <c r="G5" s="134" t="str">
        <f>[1]Julho!$I$10</f>
        <v>N</v>
      </c>
      <c r="H5" s="134" t="str">
        <f>[1]Julho!$I$11</f>
        <v>SE</v>
      </c>
      <c r="I5" s="134" t="str">
        <f>[1]Julho!$I$12</f>
        <v>N</v>
      </c>
      <c r="J5" s="134" t="str">
        <f>[1]Julho!$I$13</f>
        <v>NO</v>
      </c>
      <c r="K5" s="134" t="str">
        <f>[1]Julho!$I$14</f>
        <v>S</v>
      </c>
      <c r="L5" s="134" t="str">
        <f>[1]Julho!$I$15</f>
        <v>L</v>
      </c>
      <c r="M5" s="134" t="str">
        <f>[1]Julho!$I$16</f>
        <v>NE</v>
      </c>
      <c r="N5" s="134" t="str">
        <f>[1]Julho!$I$17</f>
        <v>NE</v>
      </c>
      <c r="O5" s="134" t="str">
        <f>[1]Julho!$I$18</f>
        <v>O</v>
      </c>
      <c r="P5" s="134" t="str">
        <f>[1]Julho!$I$19</f>
        <v>SO</v>
      </c>
      <c r="Q5" s="134" t="str">
        <f>[1]Julho!$I$20</f>
        <v>O</v>
      </c>
      <c r="R5" s="134" t="str">
        <f>[1]Julho!$I$21</f>
        <v>NO</v>
      </c>
      <c r="S5" s="134" t="str">
        <f>[1]Julho!$I$22</f>
        <v>NO</v>
      </c>
      <c r="T5" s="134" t="str">
        <f>[1]Julho!$I$23</f>
        <v>S</v>
      </c>
      <c r="U5" s="134" t="str">
        <f>[1]Julho!$I$24</f>
        <v>SE</v>
      </c>
      <c r="V5" s="134" t="str">
        <f>[1]Julho!$I$25</f>
        <v>O</v>
      </c>
      <c r="W5" s="134" t="str">
        <f>[1]Julho!$I$26</f>
        <v>SE</v>
      </c>
      <c r="X5" s="134" t="str">
        <f>[1]Julho!$I$27</f>
        <v>NO</v>
      </c>
      <c r="Y5" s="134" t="str">
        <f>[1]Julho!$I$28</f>
        <v>SE</v>
      </c>
      <c r="Z5" s="134" t="str">
        <f>[1]Julho!$I$29</f>
        <v>NO</v>
      </c>
      <c r="AA5" s="134" t="str">
        <f>[1]Julho!$I$30</f>
        <v>O</v>
      </c>
      <c r="AB5" s="134" t="str">
        <f>[1]Julho!$I$31</f>
        <v>O</v>
      </c>
      <c r="AC5" s="134" t="str">
        <f>[1]Julho!$I$32</f>
        <v>L</v>
      </c>
      <c r="AD5" s="134" t="str">
        <f>[1]Julho!$I$33</f>
        <v>NO</v>
      </c>
      <c r="AE5" s="134" t="str">
        <f>[1]Julho!$I$34</f>
        <v>O</v>
      </c>
      <c r="AF5" s="134" t="str">
        <f>[1]Julho!$I$35</f>
        <v>SO</v>
      </c>
      <c r="AG5" s="135" t="str">
        <f>[1]Julho!$I$36</f>
        <v>O</v>
      </c>
    </row>
    <row r="6" spans="1:37" x14ac:dyDescent="0.2">
      <c r="A6" s="98" t="s">
        <v>0</v>
      </c>
      <c r="B6" s="11" t="str">
        <f>[2]Julho!$I$5</f>
        <v>SO</v>
      </c>
      <c r="C6" s="11" t="str">
        <f>[2]Julho!$I$6</f>
        <v>SO</v>
      </c>
      <c r="D6" s="11" t="str">
        <f>[2]Julho!$I$7</f>
        <v>SO</v>
      </c>
      <c r="E6" s="11" t="str">
        <f>[2]Julho!$I$8</f>
        <v>SO</v>
      </c>
      <c r="F6" s="11" t="str">
        <f>[2]Julho!$I$9</f>
        <v>SO</v>
      </c>
      <c r="G6" s="11" t="str">
        <f>[2]Julho!$I$10</f>
        <v>SO</v>
      </c>
      <c r="H6" s="11" t="str">
        <f>[2]Julho!$I$11</f>
        <v>SO</v>
      </c>
      <c r="I6" s="11" t="str">
        <f>[2]Julho!$I$12</f>
        <v>SO</v>
      </c>
      <c r="J6" s="11" t="str">
        <f>[2]Julho!$I$13</f>
        <v>SO</v>
      </c>
      <c r="K6" s="11" t="str">
        <f>[2]Julho!$I$14</f>
        <v>SO</v>
      </c>
      <c r="L6" s="11" t="str">
        <f>[2]Julho!$I$15</f>
        <v>SO</v>
      </c>
      <c r="M6" s="11" t="str">
        <f>[2]Julho!$I$16</f>
        <v>SO</v>
      </c>
      <c r="N6" s="11" t="str">
        <f>[2]Julho!$I$17</f>
        <v>SO</v>
      </c>
      <c r="O6" s="11" t="str">
        <f>[2]Julho!$I$18</f>
        <v>SO</v>
      </c>
      <c r="P6" s="11" t="str">
        <f>[2]Julho!$I$19</f>
        <v>SO</v>
      </c>
      <c r="Q6" s="11" t="str">
        <f>[2]Julho!$I$20</f>
        <v>SO</v>
      </c>
      <c r="R6" s="11" t="str">
        <f>[2]Julho!$I$21</f>
        <v>SO</v>
      </c>
      <c r="S6" s="11" t="str">
        <f>[2]Julho!$I$22</f>
        <v>SO</v>
      </c>
      <c r="T6" s="131" t="str">
        <f>[2]Julho!$I$23</f>
        <v>SO</v>
      </c>
      <c r="U6" s="131" t="str">
        <f>[2]Julho!$I$24</f>
        <v>SO</v>
      </c>
      <c r="V6" s="131" t="str">
        <f>[2]Julho!$I$25</f>
        <v>SO</v>
      </c>
      <c r="W6" s="131" t="str">
        <f>[2]Julho!$I$26</f>
        <v>SO</v>
      </c>
      <c r="X6" s="131" t="str">
        <f>[2]Julho!$I$27</f>
        <v>SO</v>
      </c>
      <c r="Y6" s="131" t="str">
        <f>[2]Julho!$I$28</f>
        <v>SO</v>
      </c>
      <c r="Z6" s="131" t="str">
        <f>[2]Julho!$I$29</f>
        <v>SO</v>
      </c>
      <c r="AA6" s="131" t="str">
        <f>[2]Julho!$I$30</f>
        <v>SO</v>
      </c>
      <c r="AB6" s="131" t="str">
        <f>[2]Julho!$I$31</f>
        <v>SO</v>
      </c>
      <c r="AC6" s="131" t="str">
        <f>[2]Julho!$I$32</f>
        <v>SO</v>
      </c>
      <c r="AD6" s="131" t="str">
        <f>[2]Julho!$I$33</f>
        <v>SO</v>
      </c>
      <c r="AE6" s="131" t="str">
        <f>[2]Julho!$I$34</f>
        <v>SO</v>
      </c>
      <c r="AF6" s="131" t="str">
        <f>[2]Julho!$I$35</f>
        <v>SO</v>
      </c>
      <c r="AG6" s="127" t="str">
        <f>[2]Julho!$I$36</f>
        <v>SO</v>
      </c>
    </row>
    <row r="7" spans="1:37" x14ac:dyDescent="0.2">
      <c r="A7" s="98" t="s">
        <v>104</v>
      </c>
      <c r="B7" s="131" t="str">
        <f>[3]Julho!$I$5</f>
        <v>SO</v>
      </c>
      <c r="C7" s="131" t="str">
        <f>[3]Julho!$I$6</f>
        <v>S</v>
      </c>
      <c r="D7" s="131" t="str">
        <f>[3]Julho!$I$7</f>
        <v>S</v>
      </c>
      <c r="E7" s="131" t="str">
        <f>[3]Julho!$I$8</f>
        <v>SE</v>
      </c>
      <c r="F7" s="131" t="str">
        <f>[3]Julho!$I$9</f>
        <v>L</v>
      </c>
      <c r="G7" s="131" t="str">
        <f>[3]Julho!$I$10</f>
        <v>L</v>
      </c>
      <c r="H7" s="131" t="str">
        <f>[3]Julho!$I$11</f>
        <v>N</v>
      </c>
      <c r="I7" s="131" t="str">
        <f>[3]Julho!$I$12</f>
        <v>SO</v>
      </c>
      <c r="J7" s="131" t="str">
        <f>[3]Julho!$I$13</f>
        <v>S</v>
      </c>
      <c r="K7" s="131" t="str">
        <f>[3]Julho!$I$14</f>
        <v>SE</v>
      </c>
      <c r="L7" s="131" t="str">
        <f>[3]Julho!$I$15</f>
        <v>N</v>
      </c>
      <c r="M7" s="131" t="str">
        <f>[3]Julho!$I$16</f>
        <v>O</v>
      </c>
      <c r="N7" s="131" t="str">
        <f>[3]Julho!$I$17</f>
        <v>O</v>
      </c>
      <c r="O7" s="131" t="str">
        <f>[3]Julho!$I$18</f>
        <v>S</v>
      </c>
      <c r="P7" s="131" t="str">
        <f>[3]Julho!$I$19</f>
        <v>SE</v>
      </c>
      <c r="Q7" s="131" t="str">
        <f>[3]Julho!$I$20</f>
        <v>SE</v>
      </c>
      <c r="R7" s="131" t="str">
        <f>[3]Julho!$I$21</f>
        <v>SE</v>
      </c>
      <c r="S7" s="131" t="str">
        <f>[3]Julho!$I$22</f>
        <v>L</v>
      </c>
      <c r="T7" s="131" t="str">
        <f>[3]Julho!$I$23</f>
        <v>NE</v>
      </c>
      <c r="U7" s="131" t="str">
        <f>[3]Julho!$I$24</f>
        <v>L</v>
      </c>
      <c r="V7" s="131" t="str">
        <f>[3]Julho!$I$25</f>
        <v>N</v>
      </c>
      <c r="W7" s="131" t="str">
        <f>[3]Julho!$I$26</f>
        <v>L</v>
      </c>
      <c r="X7" s="131" t="str">
        <f>[3]Julho!$I$27</f>
        <v>L</v>
      </c>
      <c r="Y7" s="131" t="str">
        <f>[3]Julho!$I$28</f>
        <v>NE</v>
      </c>
      <c r="Z7" s="131" t="str">
        <f>[3]Julho!$I$29</f>
        <v>SO</v>
      </c>
      <c r="AA7" s="131" t="str">
        <f>[3]Julho!$I$30</f>
        <v>S</v>
      </c>
      <c r="AB7" s="131" t="str">
        <f>[3]Julho!$I$31</f>
        <v>SE</v>
      </c>
      <c r="AC7" s="131" t="str">
        <f>[3]Julho!$I$32</f>
        <v>L</v>
      </c>
      <c r="AD7" s="131" t="str">
        <f>[3]Julho!$I$33</f>
        <v>SO</v>
      </c>
      <c r="AE7" s="131" t="str">
        <f>[3]Julho!$I$34</f>
        <v>SE</v>
      </c>
      <c r="AF7" s="131" t="str">
        <f>[3]Julho!$I$35</f>
        <v>SE</v>
      </c>
      <c r="AG7" s="127" t="str">
        <f>[3]Julho!$I$36</f>
        <v>SE</v>
      </c>
    </row>
    <row r="8" spans="1:37" x14ac:dyDescent="0.2">
      <c r="A8" s="98" t="s">
        <v>1</v>
      </c>
      <c r="B8" s="11" t="str">
        <f>[4]Julho!$I$5</f>
        <v>*</v>
      </c>
      <c r="C8" s="11" t="str">
        <f>[4]Julho!$I$6</f>
        <v>*</v>
      </c>
      <c r="D8" s="11" t="str">
        <f>[4]Julho!$I$7</f>
        <v>SE</v>
      </c>
      <c r="E8" s="11" t="str">
        <f>[4]Julho!$I$8</f>
        <v>SE</v>
      </c>
      <c r="F8" s="11" t="str">
        <f>[4]Julho!$I$9</f>
        <v>S</v>
      </c>
      <c r="G8" s="11" t="str">
        <f>[4]Julho!$I$10</f>
        <v>SE</v>
      </c>
      <c r="H8" s="11" t="str">
        <f>[4]Julho!$I$11</f>
        <v>*</v>
      </c>
      <c r="I8" s="11" t="str">
        <f>[4]Julho!$I$12</f>
        <v>*</v>
      </c>
      <c r="J8" s="11" t="str">
        <f>[4]Julho!$I$13</f>
        <v>*</v>
      </c>
      <c r="K8" s="11" t="str">
        <f>[4]Julho!$I$14</f>
        <v>*</v>
      </c>
      <c r="L8" s="11" t="str">
        <f>[4]Julho!$I$15</f>
        <v>*</v>
      </c>
      <c r="M8" s="11" t="str">
        <f>[4]Julho!$I$16</f>
        <v>*</v>
      </c>
      <c r="N8" s="11" t="str">
        <f>[4]Julho!$I$17</f>
        <v>*</v>
      </c>
      <c r="O8" s="11" t="str">
        <f>[4]Julho!$I$18</f>
        <v>*</v>
      </c>
      <c r="P8" s="11" t="str">
        <f>[4]Julho!$I$19</f>
        <v>SE</v>
      </c>
      <c r="Q8" s="11" t="str">
        <f>[4]Julho!$I$20</f>
        <v>SE</v>
      </c>
      <c r="R8" s="11" t="str">
        <f>[4]Julho!$I$21</f>
        <v>SE</v>
      </c>
      <c r="S8" s="11" t="str">
        <f>[4]Julho!$I$22</f>
        <v>SE</v>
      </c>
      <c r="T8" s="131" t="str">
        <f>[4]Julho!$I$23</f>
        <v>SE</v>
      </c>
      <c r="U8" s="131" t="str">
        <f>[4]Julho!$I$24</f>
        <v>*</v>
      </c>
      <c r="V8" s="131" t="str">
        <f>[4]Julho!$I$25</f>
        <v>*</v>
      </c>
      <c r="W8" s="131" t="str">
        <f>[4]Julho!$I$26</f>
        <v>*</v>
      </c>
      <c r="X8" s="131" t="str">
        <f>[4]Julho!$I$27</f>
        <v>*</v>
      </c>
      <c r="Y8" s="131" t="str">
        <f>[4]Julho!$I$28</f>
        <v>*</v>
      </c>
      <c r="Z8" s="131" t="str">
        <f>[4]Julho!$I$29</f>
        <v>*</v>
      </c>
      <c r="AA8" s="131" t="str">
        <f>[4]Julho!$I$30</f>
        <v>*</v>
      </c>
      <c r="AB8" s="131" t="str">
        <f>[4]Julho!$I$31</f>
        <v>*</v>
      </c>
      <c r="AC8" s="131" t="str">
        <f>[4]Julho!$I$32</f>
        <v>*</v>
      </c>
      <c r="AD8" s="131" t="str">
        <f>[4]Julho!$I$33</f>
        <v>*</v>
      </c>
      <c r="AE8" s="131" t="str">
        <f>[4]Julho!$I$34</f>
        <v>*</v>
      </c>
      <c r="AF8" s="131" t="str">
        <f>[4]Julho!$I$35</f>
        <v>*</v>
      </c>
      <c r="AG8" s="127" t="str">
        <f>[4]Julho!$I$36</f>
        <v>SE</v>
      </c>
    </row>
    <row r="9" spans="1:37" x14ac:dyDescent="0.2">
      <c r="A9" s="98" t="s">
        <v>167</v>
      </c>
      <c r="B9" s="11" t="str">
        <f>[5]Julho!$I$5</f>
        <v>SO</v>
      </c>
      <c r="C9" s="11" t="str">
        <f>[5]Julho!$I$6</f>
        <v>L</v>
      </c>
      <c r="D9" s="11" t="str">
        <f>[5]Julho!$I$7</f>
        <v>L</v>
      </c>
      <c r="E9" s="11" t="str">
        <f>[5]Julho!$I$8</f>
        <v>NE</v>
      </c>
      <c r="F9" s="11" t="str">
        <f>[5]Julho!$I$9</f>
        <v>N</v>
      </c>
      <c r="G9" s="11" t="str">
        <f>[5]Julho!$I$10</f>
        <v>NO</v>
      </c>
      <c r="H9" s="11" t="str">
        <f>[5]Julho!$I$11</f>
        <v>N</v>
      </c>
      <c r="I9" s="11" t="str">
        <f>[5]Julho!$I$12</f>
        <v>SO</v>
      </c>
      <c r="J9" s="11" t="str">
        <f>[5]Julho!$I$13</f>
        <v>L</v>
      </c>
      <c r="K9" s="11" t="str">
        <f>[5]Julho!$I$14</f>
        <v>NE</v>
      </c>
      <c r="L9" s="11" t="str">
        <f>[5]Julho!$I$15</f>
        <v>NE</v>
      </c>
      <c r="M9" s="11" t="str">
        <f>[5]Julho!$I$16</f>
        <v>NO</v>
      </c>
      <c r="N9" s="11" t="str">
        <f>[5]Julho!$I$17</f>
        <v>NO</v>
      </c>
      <c r="O9" s="11" t="str">
        <f>[5]Julho!$I$18</f>
        <v>SE</v>
      </c>
      <c r="P9" s="11" t="str">
        <f>[5]Julho!$I$19</f>
        <v>L</v>
      </c>
      <c r="Q9" s="11" t="str">
        <f>[5]Julho!$I$20</f>
        <v>NE</v>
      </c>
      <c r="R9" s="11" t="str">
        <f>[5]Julho!$I$21</f>
        <v>NE</v>
      </c>
      <c r="S9" s="11" t="str">
        <f>[5]Julho!$I$22</f>
        <v>NE</v>
      </c>
      <c r="T9" s="131" t="str">
        <f>[5]Julho!$I$23</f>
        <v>NE</v>
      </c>
      <c r="U9" s="131" t="str">
        <f>[5]Julho!$I$24</f>
        <v>NE</v>
      </c>
      <c r="V9" s="131" t="str">
        <f>[5]Julho!$I$25</f>
        <v>N</v>
      </c>
      <c r="W9" s="131" t="str">
        <f>[5]Julho!$I$26</f>
        <v>N</v>
      </c>
      <c r="X9" s="131" t="str">
        <f>[5]Julho!$I$27</f>
        <v>N</v>
      </c>
      <c r="Y9" s="131" t="str">
        <f>[5]Julho!$I$28</f>
        <v>N</v>
      </c>
      <c r="Z9" s="131" t="str">
        <f>[5]Julho!$I$29</f>
        <v>SO</v>
      </c>
      <c r="AA9" s="131" t="str">
        <f>[5]Julho!$I$30</f>
        <v>L</v>
      </c>
      <c r="AB9" s="131" t="str">
        <f>[5]Julho!$I$31</f>
        <v>NE</v>
      </c>
      <c r="AC9" s="131" t="str">
        <f>[5]Julho!$I$32</f>
        <v>N</v>
      </c>
      <c r="AD9" s="131" t="str">
        <f>[5]Julho!$I$33</f>
        <v>S</v>
      </c>
      <c r="AE9" s="131" t="str">
        <f>[5]Julho!$I$34</f>
        <v>NE</v>
      </c>
      <c r="AF9" s="131" t="str">
        <f>[5]Julho!$I$35</f>
        <v>L</v>
      </c>
      <c r="AG9" s="140" t="str">
        <f>[5]Julho!$I$36</f>
        <v>NE</v>
      </c>
    </row>
    <row r="10" spans="1:37" x14ac:dyDescent="0.2">
      <c r="A10" s="98" t="s">
        <v>111</v>
      </c>
      <c r="B10" s="11" t="str">
        <f>[6]Julho!$I$5</f>
        <v>*</v>
      </c>
      <c r="C10" s="11" t="str">
        <f>[6]Julho!$I$6</f>
        <v>*</v>
      </c>
      <c r="D10" s="11" t="str">
        <f>[6]Julho!$I$7</f>
        <v>*</v>
      </c>
      <c r="E10" s="11" t="str">
        <f>[6]Julho!$I$8</f>
        <v>*</v>
      </c>
      <c r="F10" s="11" t="str">
        <f>[6]Julho!$I$9</f>
        <v>*</v>
      </c>
      <c r="G10" s="11" t="str">
        <f>[6]Julho!$I$10</f>
        <v>*</v>
      </c>
      <c r="H10" s="11" t="str">
        <f>[6]Julho!$I$11</f>
        <v>*</v>
      </c>
      <c r="I10" s="11" t="str">
        <f>[6]Julho!$I$12</f>
        <v>*</v>
      </c>
      <c r="J10" s="11" t="str">
        <f>[6]Julho!$I$13</f>
        <v>*</v>
      </c>
      <c r="K10" s="11" t="str">
        <f>[6]Julho!$I$14</f>
        <v>*</v>
      </c>
      <c r="L10" s="11" t="str">
        <f>[6]Julho!$I$15</f>
        <v>*</v>
      </c>
      <c r="M10" s="11" t="str">
        <f>[6]Julho!$I$16</f>
        <v>*</v>
      </c>
      <c r="N10" s="11" t="str">
        <f>[6]Julho!$I$17</f>
        <v>*</v>
      </c>
      <c r="O10" s="11" t="str">
        <f>[6]Julho!$I$18</f>
        <v>*</v>
      </c>
      <c r="P10" s="11" t="str">
        <f>[6]Julho!$I$19</f>
        <v>*</v>
      </c>
      <c r="Q10" s="11" t="str">
        <f>[6]Julho!$I$20</f>
        <v>*</v>
      </c>
      <c r="R10" s="11" t="str">
        <f>[6]Julho!$I$21</f>
        <v>*</v>
      </c>
      <c r="S10" s="11" t="str">
        <f>[6]Julho!$I$22</f>
        <v>*</v>
      </c>
      <c r="T10" s="131" t="str">
        <f>[6]Julho!$I$23</f>
        <v>*</v>
      </c>
      <c r="U10" s="131" t="str">
        <f>[6]Julho!$I$24</f>
        <v>*</v>
      </c>
      <c r="V10" s="131" t="str">
        <f>[6]Julho!$I$25</f>
        <v>*</v>
      </c>
      <c r="W10" s="131" t="str">
        <f>[6]Julho!$I$26</f>
        <v>*</v>
      </c>
      <c r="X10" s="131" t="str">
        <f>[6]Julho!$I$27</f>
        <v>*</v>
      </c>
      <c r="Y10" s="131" t="str">
        <f>[6]Julho!$I$28</f>
        <v>*</v>
      </c>
      <c r="Z10" s="131" t="str">
        <f>[6]Julho!$I$29</f>
        <v>*</v>
      </c>
      <c r="AA10" s="131" t="str">
        <f>[6]Julho!$I$30</f>
        <v>*</v>
      </c>
      <c r="AB10" s="131" t="str">
        <f>[6]Julho!$I$31</f>
        <v>*</v>
      </c>
      <c r="AC10" s="131" t="str">
        <f>[6]Julho!$I$32</f>
        <v>*</v>
      </c>
      <c r="AD10" s="131" t="str">
        <f>[6]Julho!$I$33</f>
        <v>*</v>
      </c>
      <c r="AE10" s="131" t="str">
        <f>[6]Julho!$I$34</f>
        <v>*</v>
      </c>
      <c r="AF10" s="131" t="str">
        <f>[6]Julho!$I$35</f>
        <v>*</v>
      </c>
      <c r="AG10" s="140" t="str">
        <f>[6]Julho!$I$36</f>
        <v>*</v>
      </c>
    </row>
    <row r="11" spans="1:37" x14ac:dyDescent="0.2">
      <c r="A11" s="98" t="s">
        <v>64</v>
      </c>
      <c r="B11" s="11" t="str">
        <f>[7]Julho!$I$5</f>
        <v>SO</v>
      </c>
      <c r="C11" s="11" t="str">
        <f>[7]Julho!$I$6</f>
        <v>S</v>
      </c>
      <c r="D11" s="11" t="str">
        <f>[7]Julho!$I$7</f>
        <v>S</v>
      </c>
      <c r="E11" s="11" t="str">
        <f>[7]Julho!$I$8</f>
        <v>*</v>
      </c>
      <c r="F11" s="11" t="str">
        <f>[7]Julho!$I$9</f>
        <v>*</v>
      </c>
      <c r="G11" s="11" t="str">
        <f>[7]Julho!$I$10</f>
        <v>*</v>
      </c>
      <c r="H11" s="11" t="str">
        <f>[7]Julho!$I$11</f>
        <v>*</v>
      </c>
      <c r="I11" s="11" t="str">
        <f>[7]Julho!$I$12</f>
        <v>*</v>
      </c>
      <c r="J11" s="11" t="str">
        <f>[7]Julho!$I$13</f>
        <v>*</v>
      </c>
      <c r="K11" s="11" t="str">
        <f>[7]Julho!$I$14</f>
        <v>*</v>
      </c>
      <c r="L11" s="11" t="str">
        <f>[7]Julho!$I$15</f>
        <v>*</v>
      </c>
      <c r="M11" s="11" t="str">
        <f>[7]Julho!$I$16</f>
        <v>*</v>
      </c>
      <c r="N11" s="11" t="str">
        <f>[7]Julho!$I$17</f>
        <v>*</v>
      </c>
      <c r="O11" s="11" t="str">
        <f>[7]Julho!$I$18</f>
        <v>*</v>
      </c>
      <c r="P11" s="11" t="str">
        <f>[7]Julho!$I$19</f>
        <v>*</v>
      </c>
      <c r="Q11" s="11" t="str">
        <f>[7]Julho!$I$20</f>
        <v>*</v>
      </c>
      <c r="R11" s="11" t="str">
        <f>[7]Julho!$I$21</f>
        <v>*</v>
      </c>
      <c r="S11" s="11" t="str">
        <f>[7]Julho!$I$22</f>
        <v>*</v>
      </c>
      <c r="T11" s="131" t="str">
        <f>[7]Julho!$I$23</f>
        <v>*</v>
      </c>
      <c r="U11" s="131" t="str">
        <f>[7]Julho!$I$24</f>
        <v>*</v>
      </c>
      <c r="V11" s="131" t="str">
        <f>[7]Julho!$I$25</f>
        <v>*</v>
      </c>
      <c r="W11" s="131" t="str">
        <f>[7]Julho!$I$26</f>
        <v>*</v>
      </c>
      <c r="X11" s="131" t="str">
        <f>[7]Julho!$I$27</f>
        <v>*</v>
      </c>
      <c r="Y11" s="131" t="str">
        <f>[7]Julho!$I$28</f>
        <v>*</v>
      </c>
      <c r="Z11" s="131" t="str">
        <f>[7]Julho!$I$29</f>
        <v>*</v>
      </c>
      <c r="AA11" s="131" t="str">
        <f>[7]Julho!$I$30</f>
        <v>*</v>
      </c>
      <c r="AB11" s="131" t="str">
        <f>[7]Julho!$I$31</f>
        <v>*</v>
      </c>
      <c r="AC11" s="131" t="str">
        <f>[7]Julho!$I$32</f>
        <v>*</v>
      </c>
      <c r="AD11" s="131" t="str">
        <f>[7]Julho!$I$33</f>
        <v>*</v>
      </c>
      <c r="AE11" s="131" t="str">
        <f>[7]Julho!$I$34</f>
        <v>*</v>
      </c>
      <c r="AF11" s="131" t="str">
        <f>[7]Julho!$I$35</f>
        <v>*</v>
      </c>
      <c r="AG11" s="127" t="s">
        <v>232</v>
      </c>
    </row>
    <row r="12" spans="1:37" x14ac:dyDescent="0.2">
      <c r="A12" s="98" t="s">
        <v>41</v>
      </c>
      <c r="B12" s="136" t="str">
        <f>[8]Julho!$I$5</f>
        <v>*</v>
      </c>
      <c r="C12" s="136" t="str">
        <f>[8]Julho!$I$6</f>
        <v>*</v>
      </c>
      <c r="D12" s="136" t="str">
        <f>[8]Julho!$I$7</f>
        <v>*</v>
      </c>
      <c r="E12" s="136" t="str">
        <f>[8]Julho!$I$8</f>
        <v>*</v>
      </c>
      <c r="F12" s="136" t="str">
        <f>[8]Julho!$I$9</f>
        <v>*</v>
      </c>
      <c r="G12" s="136" t="str">
        <f>[8]Julho!$I$10</f>
        <v>*</v>
      </c>
      <c r="H12" s="136" t="str">
        <f>[8]Julho!$I$11</f>
        <v>*</v>
      </c>
      <c r="I12" s="136" t="str">
        <f>[8]Julho!$I$12</f>
        <v>*</v>
      </c>
      <c r="J12" s="136" t="str">
        <f>[8]Julho!$I$13</f>
        <v>*</v>
      </c>
      <c r="K12" s="136" t="str">
        <f>[8]Julho!$I$14</f>
        <v>*</v>
      </c>
      <c r="L12" s="136" t="str">
        <f>[8]Julho!$I$15</f>
        <v>*</v>
      </c>
      <c r="M12" s="136" t="str">
        <f>[8]Julho!$I$16</f>
        <v>*</v>
      </c>
      <c r="N12" s="136" t="str">
        <f>[8]Julho!$I$17</f>
        <v>*</v>
      </c>
      <c r="O12" s="136" t="str">
        <f>[8]Julho!$I$18</f>
        <v>*</v>
      </c>
      <c r="P12" s="136" t="str">
        <f>[8]Julho!$I$19</f>
        <v>*</v>
      </c>
      <c r="Q12" s="136" t="str">
        <f>[8]Julho!$I$20</f>
        <v>*</v>
      </c>
      <c r="R12" s="136" t="str">
        <f>[8]Julho!$I$21</f>
        <v>*</v>
      </c>
      <c r="S12" s="136" t="str">
        <f>[8]Julho!$I$22</f>
        <v>*</v>
      </c>
      <c r="T12" s="131" t="str">
        <f>[8]Julho!$I$23</f>
        <v>*</v>
      </c>
      <c r="U12" s="131" t="str">
        <f>[8]Julho!$I$24</f>
        <v>*</v>
      </c>
      <c r="V12" s="131" t="str">
        <f>[8]Julho!$I$25</f>
        <v>*</v>
      </c>
      <c r="W12" s="131" t="str">
        <f>[8]Julho!$I$26</f>
        <v>*</v>
      </c>
      <c r="X12" s="131" t="str">
        <f>[8]Julho!$I$27</f>
        <v>*</v>
      </c>
      <c r="Y12" s="131" t="str">
        <f>[8]Julho!$I$28</f>
        <v>*</v>
      </c>
      <c r="Z12" s="131" t="str">
        <f>[8]Julho!$I$29</f>
        <v>*</v>
      </c>
      <c r="AA12" s="131" t="str">
        <f>[8]Julho!$I$30</f>
        <v>*</v>
      </c>
      <c r="AB12" s="131" t="str">
        <f>[8]Julho!$I$31</f>
        <v>*</v>
      </c>
      <c r="AC12" s="131" t="str">
        <f>[8]Julho!$I$32</f>
        <v>*</v>
      </c>
      <c r="AD12" s="131" t="str">
        <f>[8]Julho!$I$33</f>
        <v>*</v>
      </c>
      <c r="AE12" s="131" t="str">
        <f>[8]Julho!$I$34</f>
        <v>*</v>
      </c>
      <c r="AF12" s="131" t="str">
        <f>[8]Julho!$I$35</f>
        <v>*</v>
      </c>
      <c r="AG12" s="127" t="str">
        <f>[8]Julho!$I$36</f>
        <v>*</v>
      </c>
      <c r="AI12" t="s">
        <v>47</v>
      </c>
    </row>
    <row r="13" spans="1:37" x14ac:dyDescent="0.2">
      <c r="A13" s="98" t="s">
        <v>114</v>
      </c>
      <c r="B13" s="11" t="str">
        <f>[9]Julho!$I$5</f>
        <v>*</v>
      </c>
      <c r="C13" s="11" t="str">
        <f>[9]Julho!$I$6</f>
        <v>*</v>
      </c>
      <c r="D13" s="11" t="str">
        <f>[9]Julho!$I$7</f>
        <v>*</v>
      </c>
      <c r="E13" s="11" t="str">
        <f>[9]Julho!$I$8</f>
        <v>*</v>
      </c>
      <c r="F13" s="11" t="str">
        <f>[9]Julho!$I$9</f>
        <v>*</v>
      </c>
      <c r="G13" s="11" t="str">
        <f>[9]Julho!$I$10</f>
        <v>*</v>
      </c>
      <c r="H13" s="11" t="str">
        <f>[9]Julho!$I$11</f>
        <v>*</v>
      </c>
      <c r="I13" s="11" t="str">
        <f>[9]Julho!$I$12</f>
        <v>*</v>
      </c>
      <c r="J13" s="11" t="str">
        <f>[9]Julho!$I$13</f>
        <v>*</v>
      </c>
      <c r="K13" s="11" t="str">
        <f>[9]Julho!$I$14</f>
        <v>*</v>
      </c>
      <c r="L13" s="11" t="str">
        <f>[9]Julho!$I$15</f>
        <v>*</v>
      </c>
      <c r="M13" s="11" t="str">
        <f>[9]Julho!$I$16</f>
        <v>*</v>
      </c>
      <c r="N13" s="11" t="str">
        <f>[9]Julho!$I$17</f>
        <v>*</v>
      </c>
      <c r="O13" s="11" t="str">
        <f>[9]Julho!$I$18</f>
        <v>*</v>
      </c>
      <c r="P13" s="11" t="str">
        <f>[9]Julho!$I$19</f>
        <v>*</v>
      </c>
      <c r="Q13" s="11" t="str">
        <f>[9]Julho!$I$20</f>
        <v>*</v>
      </c>
      <c r="R13" s="11" t="str">
        <f>[9]Julho!$I$21</f>
        <v>*</v>
      </c>
      <c r="S13" s="11" t="str">
        <f>[9]Julho!$I$22</f>
        <v>*</v>
      </c>
      <c r="T13" s="11" t="str">
        <f>[9]Julho!$I$23</f>
        <v>*</v>
      </c>
      <c r="U13" s="11" t="str">
        <f>[9]Julho!$I$24</f>
        <v>*</v>
      </c>
      <c r="V13" s="11" t="str">
        <f>[9]Julho!$I$25</f>
        <v>*</v>
      </c>
      <c r="W13" s="11" t="str">
        <f>[9]Julho!$I$26</f>
        <v>*</v>
      </c>
      <c r="X13" s="11" t="str">
        <f>[9]Julho!$I$27</f>
        <v>*</v>
      </c>
      <c r="Y13" s="11" t="str">
        <f>[9]Julho!$I$28</f>
        <v>*</v>
      </c>
      <c r="Z13" s="11" t="str">
        <f>[9]Julho!$I$29</f>
        <v>*</v>
      </c>
      <c r="AA13" s="11" t="str">
        <f>[9]Julho!$I$30</f>
        <v>*</v>
      </c>
      <c r="AB13" s="11" t="str">
        <f>[9]Julho!$I$31</f>
        <v>*</v>
      </c>
      <c r="AC13" s="11" t="str">
        <f>[9]Julho!$I$32</f>
        <v>*</v>
      </c>
      <c r="AD13" s="11" t="str">
        <f>[9]Julho!$I$33</f>
        <v>*</v>
      </c>
      <c r="AE13" s="11" t="str">
        <f>[9]Julho!$I$34</f>
        <v>*</v>
      </c>
      <c r="AF13" s="11" t="str">
        <f>[9]Julho!$I$35</f>
        <v>*</v>
      </c>
      <c r="AG13" s="140" t="str">
        <f>[9]Julho!$I$36</f>
        <v>*</v>
      </c>
      <c r="AK13" t="s">
        <v>47</v>
      </c>
    </row>
    <row r="14" spans="1:37" x14ac:dyDescent="0.2">
      <c r="A14" s="98" t="s">
        <v>118</v>
      </c>
      <c r="B14" s="136" t="str">
        <f>[10]Julho!$I$5</f>
        <v>*</v>
      </c>
      <c r="C14" s="136" t="str">
        <f>[10]Julho!$I$6</f>
        <v>*</v>
      </c>
      <c r="D14" s="136" t="str">
        <f>[10]Julho!$I$7</f>
        <v>*</v>
      </c>
      <c r="E14" s="136" t="str">
        <f>[10]Julho!$I$8</f>
        <v>*</v>
      </c>
      <c r="F14" s="136" t="str">
        <f>[10]Julho!$I$9</f>
        <v>*</v>
      </c>
      <c r="G14" s="136" t="str">
        <f>[10]Julho!$I$10</f>
        <v>*</v>
      </c>
      <c r="H14" s="136" t="str">
        <f>[10]Julho!$I$11</f>
        <v>*</v>
      </c>
      <c r="I14" s="136" t="str">
        <f>[10]Julho!$I$12</f>
        <v>*</v>
      </c>
      <c r="J14" s="136" t="str">
        <f>[10]Julho!$I$13</f>
        <v>*</v>
      </c>
      <c r="K14" s="136" t="str">
        <f>[10]Julho!$I$14</f>
        <v>*</v>
      </c>
      <c r="L14" s="136" t="str">
        <f>[10]Julho!$I$15</f>
        <v>*</v>
      </c>
      <c r="M14" s="136" t="str">
        <f>[10]Julho!$I$16</f>
        <v>*</v>
      </c>
      <c r="N14" s="136" t="str">
        <f>[10]Julho!$I$17</f>
        <v>*</v>
      </c>
      <c r="O14" s="136" t="str">
        <f>[10]Julho!$I$18</f>
        <v>*</v>
      </c>
      <c r="P14" s="136" t="str">
        <f>[10]Julho!$I$19</f>
        <v>*</v>
      </c>
      <c r="Q14" s="136" t="str">
        <f>[10]Julho!$I$20</f>
        <v>*</v>
      </c>
      <c r="R14" s="136" t="str">
        <f>[10]Julho!$I$21</f>
        <v>*</v>
      </c>
      <c r="S14" s="136" t="str">
        <f>[10]Julho!$I$22</f>
        <v>*</v>
      </c>
      <c r="T14" s="131" t="str">
        <f>[10]Julho!$I$23</f>
        <v>*</v>
      </c>
      <c r="U14" s="131" t="str">
        <f>[10]Julho!$I$24</f>
        <v>*</v>
      </c>
      <c r="V14" s="131" t="str">
        <f>[10]Julho!$I$25</f>
        <v>*</v>
      </c>
      <c r="W14" s="131" t="str">
        <f>[10]Julho!$I$26</f>
        <v>*</v>
      </c>
      <c r="X14" s="131" t="str">
        <f>[10]Julho!$I$27</f>
        <v>*</v>
      </c>
      <c r="Y14" s="131" t="str">
        <f>[10]Julho!$I$28</f>
        <v>*</v>
      </c>
      <c r="Z14" s="131" t="str">
        <f>[10]Julho!$I$29</f>
        <v>*</v>
      </c>
      <c r="AA14" s="131" t="str">
        <f>[10]Julho!$I$30</f>
        <v>*</v>
      </c>
      <c r="AB14" s="131" t="str">
        <f>[10]Julho!$I$31</f>
        <v>*</v>
      </c>
      <c r="AC14" s="131" t="str">
        <f>[10]Julho!$I$32</f>
        <v>*</v>
      </c>
      <c r="AD14" s="131" t="str">
        <f>[10]Julho!$I$33</f>
        <v>*</v>
      </c>
      <c r="AE14" s="131" t="str">
        <f>[10]Julho!$I$34</f>
        <v>*</v>
      </c>
      <c r="AF14" s="131" t="str">
        <f>[10]Julho!$I$35</f>
        <v>*</v>
      </c>
      <c r="AG14" s="140" t="str">
        <f>[10]Julho!$I$36</f>
        <v>*</v>
      </c>
    </row>
    <row r="15" spans="1:37" x14ac:dyDescent="0.2">
      <c r="A15" s="98" t="s">
        <v>121</v>
      </c>
      <c r="B15" s="136" t="str">
        <f>[11]Julho!$I$5</f>
        <v>SO</v>
      </c>
      <c r="C15" s="136" t="str">
        <f>[11]Julho!$I$6</f>
        <v>S</v>
      </c>
      <c r="D15" s="136" t="str">
        <f>[11]Julho!$I$7</f>
        <v>S</v>
      </c>
      <c r="E15" s="136" t="str">
        <f>[11]Julho!$I$8</f>
        <v>NE</v>
      </c>
      <c r="F15" s="136" t="str">
        <f>[11]Julho!$I$9</f>
        <v>NE</v>
      </c>
      <c r="G15" s="136" t="str">
        <f>[11]Julho!$I$10</f>
        <v>N</v>
      </c>
      <c r="H15" s="136" t="str">
        <f>[11]Julho!$I$11</f>
        <v>N</v>
      </c>
      <c r="I15" s="136" t="str">
        <f>[11]Julho!$I$12</f>
        <v>SO</v>
      </c>
      <c r="J15" s="136" t="str">
        <f>[11]Julho!$I$13</f>
        <v>S</v>
      </c>
      <c r="K15" s="136" t="str">
        <f>[11]Julho!$I$14</f>
        <v>NE</v>
      </c>
      <c r="L15" s="136" t="str">
        <f>[11]Julho!$I$15</f>
        <v>NE</v>
      </c>
      <c r="M15" s="136" t="str">
        <f>[11]Julho!$I$16</f>
        <v>N</v>
      </c>
      <c r="N15" s="136" t="str">
        <f>[11]Julho!$I$17</f>
        <v>N</v>
      </c>
      <c r="O15" s="136" t="str">
        <f>[11]Julho!$I$18</f>
        <v>S</v>
      </c>
      <c r="P15" s="136" t="str">
        <f>[11]Julho!$I$19</f>
        <v>S</v>
      </c>
      <c r="Q15" s="136" t="str">
        <f>[11]Julho!$I$20</f>
        <v>NE</v>
      </c>
      <c r="R15" s="136" t="str">
        <f>[11]Julho!$I$21</f>
        <v>NE</v>
      </c>
      <c r="S15" s="136" t="str">
        <f>[11]Julho!$I$22</f>
        <v>NE</v>
      </c>
      <c r="T15" s="131" t="str">
        <f>[11]Julho!$I$23</f>
        <v>NE</v>
      </c>
      <c r="U15" s="131" t="str">
        <f>[11]Julho!$I$24</f>
        <v>NE</v>
      </c>
      <c r="V15" s="136" t="str">
        <f>[11]Julho!$I$25</f>
        <v>NE</v>
      </c>
      <c r="W15" s="131" t="str">
        <f>[11]Julho!$I$26</f>
        <v>NE</v>
      </c>
      <c r="X15" s="131" t="str">
        <f>[11]Julho!$I$27</f>
        <v>NE</v>
      </c>
      <c r="Y15" s="131" t="str">
        <f>[11]Julho!$I$28</f>
        <v>NE</v>
      </c>
      <c r="Z15" s="131" t="str">
        <f>[11]Julho!$I$29</f>
        <v>S</v>
      </c>
      <c r="AA15" s="131" t="str">
        <f>[11]Julho!$I$30</f>
        <v>S</v>
      </c>
      <c r="AB15" s="131" t="str">
        <f>[11]Julho!$I$31</f>
        <v>*</v>
      </c>
      <c r="AC15" s="131" t="str">
        <f>[11]Julho!$I$32</f>
        <v>*</v>
      </c>
      <c r="AD15" s="131" t="str">
        <f>[11]Julho!$I$33</f>
        <v>*</v>
      </c>
      <c r="AE15" s="131" t="str">
        <f>[11]Julho!$I$34</f>
        <v>*</v>
      </c>
      <c r="AF15" s="131" t="str">
        <f>[11]Julho!$I$35</f>
        <v>*</v>
      </c>
      <c r="AG15" s="140" t="str">
        <f>[11]Julho!$I$36</f>
        <v>NE</v>
      </c>
    </row>
    <row r="16" spans="1:37" x14ac:dyDescent="0.2">
      <c r="A16" s="98" t="s">
        <v>168</v>
      </c>
      <c r="B16" s="136" t="str">
        <f>[12]Julho!$I$5</f>
        <v>*</v>
      </c>
      <c r="C16" s="136" t="str">
        <f>[12]Julho!$I$6</f>
        <v>*</v>
      </c>
      <c r="D16" s="136" t="str">
        <f>[12]Julho!$I$7</f>
        <v>*</v>
      </c>
      <c r="E16" s="136" t="str">
        <f>[12]Julho!$I$8</f>
        <v>*</v>
      </c>
      <c r="F16" s="136" t="str">
        <f>[12]Julho!$I$9</f>
        <v>*</v>
      </c>
      <c r="G16" s="136" t="str">
        <f>[12]Julho!$I$10</f>
        <v>*</v>
      </c>
      <c r="H16" s="136" t="str">
        <f>[12]Julho!$I$11</f>
        <v>*</v>
      </c>
      <c r="I16" s="136" t="str">
        <f>[12]Julho!$I$12</f>
        <v>*</v>
      </c>
      <c r="J16" s="136" t="str">
        <f>[12]Julho!$I$13</f>
        <v>*</v>
      </c>
      <c r="K16" s="136" t="str">
        <f>[12]Julho!$I$14</f>
        <v>*</v>
      </c>
      <c r="L16" s="136" t="str">
        <f>[12]Julho!$I$15</f>
        <v>*</v>
      </c>
      <c r="M16" s="136" t="str">
        <f>[12]Julho!$I$16</f>
        <v>*</v>
      </c>
      <c r="N16" s="136" t="str">
        <f>[12]Julho!$I$17</f>
        <v>*</v>
      </c>
      <c r="O16" s="136" t="str">
        <f>[12]Julho!$I$18</f>
        <v>*</v>
      </c>
      <c r="P16" s="136" t="str">
        <f>[12]Julho!$I$19</f>
        <v>*</v>
      </c>
      <c r="Q16" s="136" t="str">
        <f>[12]Julho!$I$20</f>
        <v>*</v>
      </c>
      <c r="R16" s="136" t="str">
        <f>[12]Julho!$I$21</f>
        <v>*</v>
      </c>
      <c r="S16" s="136" t="str">
        <f>[12]Julho!$I$22</f>
        <v>*</v>
      </c>
      <c r="T16" s="131" t="str">
        <f>[12]Julho!$I$23</f>
        <v>*</v>
      </c>
      <c r="U16" s="131" t="str">
        <f>[12]Julho!$I$24</f>
        <v>*</v>
      </c>
      <c r="V16" s="131" t="str">
        <f>[12]Julho!$I$25</f>
        <v>*</v>
      </c>
      <c r="W16" s="131" t="str">
        <f>[12]Julho!$I$26</f>
        <v>*</v>
      </c>
      <c r="X16" s="131" t="str">
        <f>[12]Julho!$I$27</f>
        <v>*</v>
      </c>
      <c r="Y16" s="131" t="str">
        <f>[12]Julho!$I$28</f>
        <v>*</v>
      </c>
      <c r="Z16" s="131" t="str">
        <f>[12]Julho!$I$29</f>
        <v>*</v>
      </c>
      <c r="AA16" s="131" t="str">
        <f>[12]Julho!$I$30</f>
        <v>*</v>
      </c>
      <c r="AB16" s="131" t="str">
        <f>[12]Julho!$I$31</f>
        <v>*</v>
      </c>
      <c r="AC16" s="131" t="str">
        <f>[12]Julho!$I$32</f>
        <v>*</v>
      </c>
      <c r="AD16" s="131" t="str">
        <f>[12]Julho!$I$33</f>
        <v>*</v>
      </c>
      <c r="AE16" s="131" t="str">
        <f>[12]Julho!$I$34</f>
        <v>*</v>
      </c>
      <c r="AF16" s="131" t="str">
        <f>[12]Julho!$I$35</f>
        <v>*</v>
      </c>
      <c r="AG16" s="140" t="str">
        <f>[12]Julho!$I$36</f>
        <v>*</v>
      </c>
      <c r="AI16" t="s">
        <v>47</v>
      </c>
    </row>
    <row r="17" spans="1:39" x14ac:dyDescent="0.2">
      <c r="A17" s="98" t="s">
        <v>2</v>
      </c>
      <c r="B17" s="136" t="str">
        <f>[13]Julho!$I$5</f>
        <v>N</v>
      </c>
      <c r="C17" s="136" t="str">
        <f>[13]Julho!$I$6</f>
        <v>SE</v>
      </c>
      <c r="D17" s="136" t="str">
        <f>[13]Julho!$I$7</f>
        <v>SE</v>
      </c>
      <c r="E17" s="136" t="str">
        <f>[13]Julho!$I$8</f>
        <v>L</v>
      </c>
      <c r="F17" s="136" t="str">
        <f>[13]Julho!$I$9</f>
        <v>L</v>
      </c>
      <c r="G17" s="136" t="str">
        <f>[13]Julho!$I$10</f>
        <v>N</v>
      </c>
      <c r="H17" s="136" t="str">
        <f>[13]Julho!$I$11</f>
        <v>N</v>
      </c>
      <c r="I17" s="136" t="str">
        <f>[13]Julho!$I$12</f>
        <v>N</v>
      </c>
      <c r="J17" s="136" t="str">
        <f>[13]Julho!$I$13</f>
        <v>SE</v>
      </c>
      <c r="K17" s="136" t="str">
        <f>[13]Julho!$I$14</f>
        <v>L</v>
      </c>
      <c r="L17" s="136" t="str">
        <f>[13]Julho!$I$15</f>
        <v>NE</v>
      </c>
      <c r="M17" s="136" t="str">
        <f>[13]Julho!$I$16</f>
        <v>NE</v>
      </c>
      <c r="N17" s="136" t="str">
        <f>[13]Julho!$I$17</f>
        <v>NE</v>
      </c>
      <c r="O17" s="136" t="str">
        <f>[13]Julho!$I$18</f>
        <v>L</v>
      </c>
      <c r="P17" s="136" t="str">
        <f>[13]Julho!$I$19</f>
        <v>SE</v>
      </c>
      <c r="Q17" s="136" t="str">
        <f>[13]Julho!$I$20</f>
        <v>L</v>
      </c>
      <c r="R17" s="136" t="str">
        <f>[13]Julho!$I$21</f>
        <v>NE</v>
      </c>
      <c r="S17" s="136" t="str">
        <f>[13]Julho!$I$22</f>
        <v>L</v>
      </c>
      <c r="T17" s="131" t="str">
        <f>[13]Julho!$I$23</f>
        <v>NE</v>
      </c>
      <c r="U17" s="131" t="str">
        <f>[13]Julho!$I$24</f>
        <v>L</v>
      </c>
      <c r="V17" s="136" t="str">
        <f>[13]Julho!$I$25</f>
        <v>NE</v>
      </c>
      <c r="W17" s="131" t="str">
        <f>[13]Julho!$I$26</f>
        <v>NE</v>
      </c>
      <c r="X17" s="131" t="str">
        <f>[13]Julho!$I$27</f>
        <v>L</v>
      </c>
      <c r="Y17" s="131" t="str">
        <f>[13]Julho!$I$28</f>
        <v>L</v>
      </c>
      <c r="Z17" s="131" t="str">
        <f>[13]Julho!$I$29</f>
        <v>NE</v>
      </c>
      <c r="AA17" s="131" t="str">
        <f>[13]Julho!$I$30</f>
        <v>SE</v>
      </c>
      <c r="AB17" s="131" t="str">
        <f>[13]Julho!$I$31</f>
        <v>L</v>
      </c>
      <c r="AC17" s="131" t="str">
        <f>[13]Julho!$I$32</f>
        <v>N</v>
      </c>
      <c r="AD17" s="131" t="str">
        <f>[13]Julho!$I$33</f>
        <v>N</v>
      </c>
      <c r="AE17" s="131" t="str">
        <f>[13]Julho!$I$34</f>
        <v>SE</v>
      </c>
      <c r="AF17" s="131" t="str">
        <f>[13]Julho!$I$35</f>
        <v>SE</v>
      </c>
      <c r="AG17" s="127" t="str">
        <f>[13]Julho!$I$36</f>
        <v>L</v>
      </c>
      <c r="AH17" s="12" t="s">
        <v>47</v>
      </c>
      <c r="AI17" t="s">
        <v>47</v>
      </c>
    </row>
    <row r="18" spans="1:39" x14ac:dyDescent="0.2">
      <c r="A18" s="98" t="s">
        <v>3</v>
      </c>
      <c r="B18" s="136" t="str">
        <f>[14]Julho!$I$5</f>
        <v>SO</v>
      </c>
      <c r="C18" s="136" t="str">
        <f>[14]Julho!$I$6</f>
        <v>SO</v>
      </c>
      <c r="D18" s="136" t="str">
        <f>[14]Julho!$I$7</f>
        <v>O</v>
      </c>
      <c r="E18" s="136" t="str">
        <f>[14]Julho!$I$8</f>
        <v>SO</v>
      </c>
      <c r="F18" s="136" t="str">
        <f>[14]Julho!$I$9</f>
        <v>SO</v>
      </c>
      <c r="G18" s="136" t="str">
        <f>[14]Julho!$I$10</f>
        <v>SO</v>
      </c>
      <c r="H18" s="136" t="str">
        <f>[14]Julho!$I$11</f>
        <v>SO</v>
      </c>
      <c r="I18" s="136" t="str">
        <f>[14]Julho!$I$12</f>
        <v>SO</v>
      </c>
      <c r="J18" s="136" t="str">
        <f>[14]Julho!$I$13</f>
        <v>SO</v>
      </c>
      <c r="K18" s="136" t="str">
        <f>[14]Julho!$I$14</f>
        <v>NO</v>
      </c>
      <c r="L18" s="136" t="str">
        <f>[14]Julho!$I$15</f>
        <v>SO</v>
      </c>
      <c r="M18" s="136" t="str">
        <f>[14]Julho!$I$16</f>
        <v>SO</v>
      </c>
      <c r="N18" s="136" t="str">
        <f>[14]Julho!$I$17</f>
        <v>SO</v>
      </c>
      <c r="O18" s="136" t="str">
        <f>[14]Julho!$I$18</f>
        <v>SO</v>
      </c>
      <c r="P18" s="136" t="str">
        <f>[14]Julho!$I$19</f>
        <v>O</v>
      </c>
      <c r="Q18" s="136" t="str">
        <f>[14]Julho!$I$20</f>
        <v>SO</v>
      </c>
      <c r="R18" s="136" t="str">
        <f>[14]Julho!$I$21</f>
        <v>SO</v>
      </c>
      <c r="S18" s="136" t="str">
        <f>[14]Julho!$I$22</f>
        <v>SO</v>
      </c>
      <c r="T18" s="131" t="str">
        <f>[14]Julho!$I$23</f>
        <v>SO</v>
      </c>
      <c r="U18" s="131" t="str">
        <f>[14]Julho!$I$24</f>
        <v>SO</v>
      </c>
      <c r="V18" s="131" t="str">
        <f>[14]Julho!$I$25</f>
        <v>SO</v>
      </c>
      <c r="W18" s="131" t="str">
        <f>[14]Julho!$I$26</f>
        <v>O</v>
      </c>
      <c r="X18" s="131" t="str">
        <f>[14]Julho!$I$27</f>
        <v>SO</v>
      </c>
      <c r="Y18" s="131" t="str">
        <f>[14]Julho!$I$28</f>
        <v>NO</v>
      </c>
      <c r="Z18" s="131" t="str">
        <f>[14]Julho!$I$29</f>
        <v>SO</v>
      </c>
      <c r="AA18" s="131" t="str">
        <f>[14]Julho!$I$30</f>
        <v>O</v>
      </c>
      <c r="AB18" s="131" t="str">
        <f>[14]Julho!$I$31</f>
        <v>NO</v>
      </c>
      <c r="AC18" s="131" t="str">
        <f>[14]Julho!$I$32</f>
        <v>SO</v>
      </c>
      <c r="AD18" s="131" t="str">
        <f>[14]Julho!$I$33</f>
        <v>SO</v>
      </c>
      <c r="AE18" s="131" t="str">
        <f>[14]Julho!$I$34</f>
        <v>SO</v>
      </c>
      <c r="AF18" s="131" t="str">
        <f>[14]Julho!$I$35</f>
        <v>O</v>
      </c>
      <c r="AG18" s="127" t="s">
        <v>231</v>
      </c>
      <c r="AH18" s="12" t="s">
        <v>47</v>
      </c>
      <c r="AI18" t="s">
        <v>47</v>
      </c>
    </row>
    <row r="19" spans="1:39" x14ac:dyDescent="0.2">
      <c r="A19" s="98" t="s">
        <v>4</v>
      </c>
      <c r="B19" s="136" t="str">
        <f>[15]Julho!$I$5</f>
        <v>*</v>
      </c>
      <c r="C19" s="136" t="str">
        <f>[15]Julho!$I$6</f>
        <v>*</v>
      </c>
      <c r="D19" s="136" t="str">
        <f>[15]Julho!$I$7</f>
        <v>*</v>
      </c>
      <c r="E19" s="136" t="str">
        <f>[15]Julho!$I$8</f>
        <v>*</v>
      </c>
      <c r="F19" s="136" t="str">
        <f>[15]Julho!$I$9</f>
        <v>*</v>
      </c>
      <c r="G19" s="136" t="str">
        <f>[15]Julho!$I$10</f>
        <v>*</v>
      </c>
      <c r="H19" s="136" t="str">
        <f>[15]Julho!$I$11</f>
        <v>*</v>
      </c>
      <c r="I19" s="136" t="str">
        <f>[15]Julho!$I$12</f>
        <v>*</v>
      </c>
      <c r="J19" s="136" t="str">
        <f>[15]Julho!$I$13</f>
        <v>*</v>
      </c>
      <c r="K19" s="136" t="str">
        <f>[15]Julho!$I$14</f>
        <v>*</v>
      </c>
      <c r="L19" s="136" t="str">
        <f>[15]Julho!$I$15</f>
        <v>*</v>
      </c>
      <c r="M19" s="136" t="str">
        <f>[15]Julho!$I$16</f>
        <v>*</v>
      </c>
      <c r="N19" s="136" t="str">
        <f>[15]Julho!$I$17</f>
        <v>*</v>
      </c>
      <c r="O19" s="136" t="str">
        <f>[15]Julho!$I$18</f>
        <v>*</v>
      </c>
      <c r="P19" s="136" t="str">
        <f>[15]Julho!$I$19</f>
        <v>*</v>
      </c>
      <c r="Q19" s="136" t="str">
        <f>[15]Julho!$I$20</f>
        <v>*</v>
      </c>
      <c r="R19" s="136" t="str">
        <f>[15]Julho!$I$21</f>
        <v>*</v>
      </c>
      <c r="S19" s="136" t="str">
        <f>[15]Julho!$I$22</f>
        <v>*</v>
      </c>
      <c r="T19" s="131" t="str">
        <f>[15]Julho!$I$23</f>
        <v>*</v>
      </c>
      <c r="U19" s="131" t="str">
        <f>[15]Julho!$I$24</f>
        <v>*</v>
      </c>
      <c r="V19" s="131" t="str">
        <f>[15]Julho!$I$25</f>
        <v>*</v>
      </c>
      <c r="W19" s="131" t="str">
        <f>[15]Julho!$I$26</f>
        <v>*</v>
      </c>
      <c r="X19" s="131" t="str">
        <f>[15]Julho!$I$27</f>
        <v>*</v>
      </c>
      <c r="Y19" s="131" t="str">
        <f>[15]Julho!$I$28</f>
        <v>*</v>
      </c>
      <c r="Z19" s="131" t="str">
        <f>[15]Julho!$I$29</f>
        <v>*</v>
      </c>
      <c r="AA19" s="131" t="str">
        <f>[15]Julho!$I$30</f>
        <v>*</v>
      </c>
      <c r="AB19" s="131" t="str">
        <f>[15]Julho!$I$31</f>
        <v>*</v>
      </c>
      <c r="AC19" s="131" t="str">
        <f>[15]Julho!$I$32</f>
        <v>*</v>
      </c>
      <c r="AD19" s="131" t="str">
        <f>[15]Julho!$I$33</f>
        <v>*</v>
      </c>
      <c r="AE19" s="131" t="str">
        <f>[15]Julho!$I$34</f>
        <v>*</v>
      </c>
      <c r="AF19" s="131" t="str">
        <f>[15]Julho!$I$35</f>
        <v>*</v>
      </c>
      <c r="AG19" s="127" t="str">
        <f>[15]Julho!$I$36</f>
        <v>*</v>
      </c>
      <c r="AI19" t="s">
        <v>47</v>
      </c>
    </row>
    <row r="20" spans="1:39" x14ac:dyDescent="0.2">
      <c r="A20" s="98" t="s">
        <v>5</v>
      </c>
      <c r="B20" s="131" t="str">
        <f>[16]Julho!$I$5</f>
        <v>S</v>
      </c>
      <c r="C20" s="131" t="str">
        <f>[16]Julho!$I$6</f>
        <v>SE</v>
      </c>
      <c r="D20" s="131" t="str">
        <f>[16]Julho!$I$7</f>
        <v>L</v>
      </c>
      <c r="E20" s="131" t="str">
        <f>[16]Julho!$I$8</f>
        <v>L</v>
      </c>
      <c r="F20" s="131" t="str">
        <f>[16]Julho!$I$9</f>
        <v>L</v>
      </c>
      <c r="G20" s="131" t="str">
        <f>[16]Julho!$I$10</f>
        <v>SO</v>
      </c>
      <c r="H20" s="131" t="str">
        <f>[16]Julho!$I$11</f>
        <v>NO</v>
      </c>
      <c r="I20" s="131" t="str">
        <f>[16]Julho!$I$12</f>
        <v>SO</v>
      </c>
      <c r="J20" s="131" t="str">
        <f>[16]Julho!$I$13</f>
        <v>SO</v>
      </c>
      <c r="K20" s="131" t="str">
        <f>[16]Julho!$I$14</f>
        <v>NE</v>
      </c>
      <c r="L20" s="131" t="str">
        <f>[16]Julho!$I$15</f>
        <v>L</v>
      </c>
      <c r="M20" s="131" t="str">
        <f>[16]Julho!$I$16</f>
        <v>L</v>
      </c>
      <c r="N20" s="131" t="str">
        <f>[16]Julho!$I$17</f>
        <v>L</v>
      </c>
      <c r="O20" s="131" t="str">
        <f>[16]Julho!$I$18</f>
        <v>SO</v>
      </c>
      <c r="P20" s="131" t="str">
        <f>[16]Julho!$I$19</f>
        <v>NO</v>
      </c>
      <c r="Q20" s="131" t="str">
        <f>[16]Julho!$I$20</f>
        <v>L</v>
      </c>
      <c r="R20" s="131" t="str">
        <f>[16]Julho!$I$21</f>
        <v>SE</v>
      </c>
      <c r="S20" s="131" t="str">
        <f>[16]Julho!$I$22</f>
        <v>L</v>
      </c>
      <c r="T20" s="131" t="str">
        <f>[16]Julho!$I$23</f>
        <v>L</v>
      </c>
      <c r="U20" s="131" t="str">
        <f>[16]Julho!$I$24</f>
        <v>L</v>
      </c>
      <c r="V20" s="131" t="str">
        <f>[16]Julho!$I$25</f>
        <v>L</v>
      </c>
      <c r="W20" s="131" t="str">
        <f>[16]Julho!$I$26</f>
        <v>NE</v>
      </c>
      <c r="X20" s="131" t="str">
        <f>[16]Julho!$I$27</f>
        <v>L</v>
      </c>
      <c r="Y20" s="131" t="str">
        <f>[16]Julho!$I$28</f>
        <v>SE</v>
      </c>
      <c r="Z20" s="131" t="str">
        <f>[16]Julho!$I$29</f>
        <v>SO</v>
      </c>
      <c r="AA20" s="131" t="str">
        <f>[16]Julho!$I$30</f>
        <v>L</v>
      </c>
      <c r="AB20" s="131" t="str">
        <f>[16]Julho!$I$31</f>
        <v>L</v>
      </c>
      <c r="AC20" s="131" t="str">
        <f>[16]Julho!$I$32</f>
        <v>SE</v>
      </c>
      <c r="AD20" s="131" t="str">
        <f>[16]Julho!$I$33</f>
        <v>SO</v>
      </c>
      <c r="AE20" s="131" t="str">
        <f>[16]Julho!$I$34</f>
        <v>S</v>
      </c>
      <c r="AF20" s="131" t="str">
        <f>[16]Julho!$I$35</f>
        <v>L</v>
      </c>
      <c r="AG20" s="127" t="str">
        <f>[16]Julho!$I$36</f>
        <v>L</v>
      </c>
      <c r="AI20" t="s">
        <v>47</v>
      </c>
      <c r="AJ20" t="s">
        <v>47</v>
      </c>
      <c r="AK20" t="s">
        <v>47</v>
      </c>
    </row>
    <row r="21" spans="1:39" x14ac:dyDescent="0.2">
      <c r="A21" s="98" t="s">
        <v>43</v>
      </c>
      <c r="B21" s="131" t="str">
        <f>[17]Julho!$I$5</f>
        <v>S</v>
      </c>
      <c r="C21" s="131" t="str">
        <f>[17]Julho!$I$6</f>
        <v>L</v>
      </c>
      <c r="D21" s="131" t="str">
        <f>[17]Julho!$I$7</f>
        <v>SE</v>
      </c>
      <c r="E21" s="131" t="str">
        <f>[17]Julho!$I$8</f>
        <v>NE</v>
      </c>
      <c r="F21" s="131" t="str">
        <f>[17]Julho!$I$9</f>
        <v>NE</v>
      </c>
      <c r="G21" s="131" t="str">
        <f>[17]Julho!$I$10</f>
        <v>NE</v>
      </c>
      <c r="H21" s="131" t="str">
        <f>[17]Julho!$I$11</f>
        <v>NE</v>
      </c>
      <c r="I21" s="131" t="str">
        <f>[17]Julho!$I$12</f>
        <v>N</v>
      </c>
      <c r="J21" s="131" t="str">
        <f>[17]Julho!$I$13</f>
        <v>SE</v>
      </c>
      <c r="K21" s="131" t="str">
        <f>[17]Julho!$I$14</f>
        <v>NE</v>
      </c>
      <c r="L21" s="131" t="str">
        <f>[17]Julho!$I$15</f>
        <v>NE</v>
      </c>
      <c r="M21" s="131" t="str">
        <f>[17]Julho!$I$16</f>
        <v>N</v>
      </c>
      <c r="N21" s="131" t="str">
        <f>[17]Julho!$I$17</f>
        <v>NE</v>
      </c>
      <c r="O21" s="131" t="str">
        <f>[17]Julho!$I$18</f>
        <v>SE</v>
      </c>
      <c r="P21" s="131" t="str">
        <f>[17]Julho!$I$19</f>
        <v>L</v>
      </c>
      <c r="Q21" s="131" t="str">
        <f>[17]Julho!$I$20</f>
        <v>NE</v>
      </c>
      <c r="R21" s="131" t="str">
        <f>[17]Julho!$I$21</f>
        <v>NE</v>
      </c>
      <c r="S21" s="131" t="str">
        <f>[17]Julho!$I$22</f>
        <v>NE</v>
      </c>
      <c r="T21" s="131" t="str">
        <f>[17]Julho!$I$23</f>
        <v>NE</v>
      </c>
      <c r="U21" s="131" t="str">
        <f>[17]Julho!$I$24</f>
        <v>NE</v>
      </c>
      <c r="V21" s="131" t="str">
        <f>[17]Julho!$I$25</f>
        <v>NE</v>
      </c>
      <c r="W21" s="131" t="str">
        <f>[17]Julho!$I$26</f>
        <v>NE</v>
      </c>
      <c r="X21" s="131" t="str">
        <f>[17]Julho!$I$27</f>
        <v>NE</v>
      </c>
      <c r="Y21" s="131" t="str">
        <f>[17]Julho!$I$28</f>
        <v>NE</v>
      </c>
      <c r="Z21" s="131" t="str">
        <f>[17]Julho!$I$29</f>
        <v>NE</v>
      </c>
      <c r="AA21" s="131" t="str">
        <f>[17]Julho!$I$30</f>
        <v>NE</v>
      </c>
      <c r="AB21" s="131" t="str">
        <f>[17]Julho!$I$31</f>
        <v>NE</v>
      </c>
      <c r="AC21" s="131" t="str">
        <f>[17]Julho!$I$32</f>
        <v>NE</v>
      </c>
      <c r="AD21" s="131" t="str">
        <f>[17]Julho!$I$33</f>
        <v>NE</v>
      </c>
      <c r="AE21" s="131" t="str">
        <f>[17]Julho!$I$34</f>
        <v>SE</v>
      </c>
      <c r="AF21" s="131" t="str">
        <f>[17]Julho!$I$35</f>
        <v>L</v>
      </c>
      <c r="AG21" s="127" t="str">
        <f>[17]Julho!$I$36</f>
        <v>NE</v>
      </c>
      <c r="AJ21" t="s">
        <v>47</v>
      </c>
    </row>
    <row r="22" spans="1:39" x14ac:dyDescent="0.2">
      <c r="A22" s="98" t="s">
        <v>6</v>
      </c>
      <c r="B22" s="131" t="str">
        <f>[18]Julho!$I$5</f>
        <v>SE</v>
      </c>
      <c r="C22" s="131" t="str">
        <f>[18]Julho!$I$6</f>
        <v>SE</v>
      </c>
      <c r="D22" s="131" t="str">
        <f>[18]Julho!$I$7</f>
        <v>SE</v>
      </c>
      <c r="E22" s="131" t="str">
        <f>[18]Julho!$I$8</f>
        <v>SE</v>
      </c>
      <c r="F22" s="131" t="str">
        <f>[18]Julho!$I$9</f>
        <v>SE</v>
      </c>
      <c r="G22" s="131" t="str">
        <f>[18]Julho!$I$10</f>
        <v>O</v>
      </c>
      <c r="H22" s="131" t="str">
        <f>[18]Julho!$I$11</f>
        <v>NO</v>
      </c>
      <c r="I22" s="131" t="str">
        <f>[18]Julho!$I$12</f>
        <v>O</v>
      </c>
      <c r="J22" s="131" t="str">
        <f>[18]Julho!$I$13</f>
        <v>SE</v>
      </c>
      <c r="K22" s="131" t="str">
        <f>[18]Julho!$I$14</f>
        <v>SE</v>
      </c>
      <c r="L22" s="131" t="str">
        <f>[18]Julho!$I$15</f>
        <v>SE</v>
      </c>
      <c r="M22" s="131" t="str">
        <f>[18]Julho!$I$16</f>
        <v>SE</v>
      </c>
      <c r="N22" s="131" t="str">
        <f>[18]Julho!$I$17</f>
        <v>SE</v>
      </c>
      <c r="O22" s="131" t="str">
        <f>[18]Julho!$I$18</f>
        <v>SE</v>
      </c>
      <c r="P22" s="131" t="str">
        <f>[18]Julho!$I$19</f>
        <v>SE</v>
      </c>
      <c r="Q22" s="131" t="str">
        <f>[18]Julho!$I$20</f>
        <v>SE</v>
      </c>
      <c r="R22" s="131" t="str">
        <f>[18]Julho!$I$21</f>
        <v>L</v>
      </c>
      <c r="S22" s="131" t="str">
        <f>[18]Julho!$I$22</f>
        <v>SE</v>
      </c>
      <c r="T22" s="131" t="str">
        <f>[18]Julho!$I$23</f>
        <v>L</v>
      </c>
      <c r="U22" s="131" t="str">
        <f>[18]Julho!$I$24</f>
        <v>SE</v>
      </c>
      <c r="V22" s="131" t="str">
        <f>[18]Julho!$I$25</f>
        <v>SE</v>
      </c>
      <c r="W22" s="131" t="str">
        <f>[18]Julho!$I$26</f>
        <v>SE</v>
      </c>
      <c r="X22" s="131" t="str">
        <f>[18]Julho!$I$27</f>
        <v>L</v>
      </c>
      <c r="Y22" s="131" t="str">
        <f>[18]Julho!$I$28</f>
        <v>O</v>
      </c>
      <c r="Z22" s="131" t="str">
        <f>[18]Julho!$I$29</f>
        <v>O</v>
      </c>
      <c r="AA22" s="131" t="str">
        <f>[18]Julho!$I$30</f>
        <v>SE</v>
      </c>
      <c r="AB22" s="131" t="str">
        <f>[18]Julho!$I$31</f>
        <v>NE</v>
      </c>
      <c r="AC22" s="131" t="str">
        <f>[18]Julho!$I$32</f>
        <v>NO</v>
      </c>
      <c r="AD22" s="131" t="str">
        <f>[18]Julho!$I$33</f>
        <v>SO</v>
      </c>
      <c r="AE22" s="131" t="str">
        <f>[18]Julho!$I$34</f>
        <v>SE</v>
      </c>
      <c r="AF22" s="131" t="str">
        <f>[18]Julho!$I$35</f>
        <v>SE</v>
      </c>
      <c r="AG22" s="127" t="str">
        <f>[18]Julho!$I$36</f>
        <v>SE</v>
      </c>
      <c r="AJ22" t="s">
        <v>47</v>
      </c>
    </row>
    <row r="23" spans="1:39" x14ac:dyDescent="0.2">
      <c r="A23" s="98" t="s">
        <v>7</v>
      </c>
      <c r="B23" s="136" t="str">
        <f>[19]Julho!$I$5</f>
        <v>*</v>
      </c>
      <c r="C23" s="136" t="str">
        <f>[19]Julho!$I$6</f>
        <v>*</v>
      </c>
      <c r="D23" s="136" t="str">
        <f>[19]Julho!$I$7</f>
        <v>*</v>
      </c>
      <c r="E23" s="136" t="str">
        <f>[19]Julho!$I$8</f>
        <v>*</v>
      </c>
      <c r="F23" s="136" t="str">
        <f>[19]Julho!$I$9</f>
        <v>*</v>
      </c>
      <c r="G23" s="136" t="str">
        <f>[19]Julho!$I$10</f>
        <v>*</v>
      </c>
      <c r="H23" s="136" t="str">
        <f>[19]Julho!$I$11</f>
        <v>*</v>
      </c>
      <c r="I23" s="136" t="str">
        <f>[19]Julho!$I$12</f>
        <v>*</v>
      </c>
      <c r="J23" s="136" t="str">
        <f>[19]Julho!$I$13</f>
        <v>*</v>
      </c>
      <c r="K23" s="136" t="str">
        <f>[19]Julho!$I$14</f>
        <v>*</v>
      </c>
      <c r="L23" s="136" t="str">
        <f>[19]Julho!$I$15</f>
        <v>*</v>
      </c>
      <c r="M23" s="136" t="str">
        <f>[19]Julho!$I$16</f>
        <v>*</v>
      </c>
      <c r="N23" s="136" t="str">
        <f>[19]Julho!$I$17</f>
        <v>*</v>
      </c>
      <c r="O23" s="136" t="str">
        <f>[19]Julho!$I$18</f>
        <v>*</v>
      </c>
      <c r="P23" s="136" t="str">
        <f>[19]Julho!$I$19</f>
        <v>*</v>
      </c>
      <c r="Q23" s="136" t="str">
        <f>[19]Julho!$I$20</f>
        <v>*</v>
      </c>
      <c r="R23" s="136" t="str">
        <f>[19]Julho!$I$21</f>
        <v>*</v>
      </c>
      <c r="S23" s="136" t="str">
        <f>[19]Julho!$I$22</f>
        <v>*</v>
      </c>
      <c r="T23" s="131" t="str">
        <f>[19]Julho!$I$23</f>
        <v>SO</v>
      </c>
      <c r="U23" s="131" t="str">
        <f>[19]Julho!$I$24</f>
        <v>*</v>
      </c>
      <c r="V23" s="131" t="str">
        <f>[19]Julho!$I$25</f>
        <v>*</v>
      </c>
      <c r="W23" s="131" t="str">
        <f>[19]Julho!$I$26</f>
        <v>*</v>
      </c>
      <c r="X23" s="131" t="str">
        <f>[19]Julho!$I$27</f>
        <v>*</v>
      </c>
      <c r="Y23" s="131" t="str">
        <f>[19]Julho!$I$28</f>
        <v>*</v>
      </c>
      <c r="Z23" s="131" t="str">
        <f>[19]Julho!$I$29</f>
        <v>*</v>
      </c>
      <c r="AA23" s="131" t="str">
        <f>[19]Julho!$I$30</f>
        <v>*</v>
      </c>
      <c r="AB23" s="131" t="str">
        <f>[19]Julho!$I$31</f>
        <v>*</v>
      </c>
      <c r="AC23" s="131" t="str">
        <f>[19]Julho!$I$32</f>
        <v>*</v>
      </c>
      <c r="AD23" s="131" t="str">
        <f>[19]Julho!$I$33</f>
        <v>*</v>
      </c>
      <c r="AE23" s="131" t="str">
        <f>[19]Julho!$I$34</f>
        <v>*</v>
      </c>
      <c r="AF23" s="131" t="str">
        <f>[19]Julho!$I$35</f>
        <v>*</v>
      </c>
      <c r="AG23" s="127" t="str">
        <f>[19]Julho!$I$36</f>
        <v>SO</v>
      </c>
      <c r="AI23" t="s">
        <v>47</v>
      </c>
      <c r="AJ23" t="s">
        <v>47</v>
      </c>
      <c r="AK23" t="s">
        <v>47</v>
      </c>
    </row>
    <row r="24" spans="1:39" x14ac:dyDescent="0.2">
      <c r="A24" s="98" t="s">
        <v>169</v>
      </c>
      <c r="B24" s="136" t="str">
        <f>[20]Julho!$I$5</f>
        <v>*</v>
      </c>
      <c r="C24" s="136" t="str">
        <f>[20]Julho!$I$6</f>
        <v>*</v>
      </c>
      <c r="D24" s="136" t="str">
        <f>[20]Julho!$I$7</f>
        <v>*</v>
      </c>
      <c r="E24" s="136" t="str">
        <f>[20]Julho!$I$8</f>
        <v>*</v>
      </c>
      <c r="F24" s="136" t="str">
        <f>[20]Julho!$I$9</f>
        <v>*</v>
      </c>
      <c r="G24" s="136" t="str">
        <f>[20]Julho!$I$10</f>
        <v>*</v>
      </c>
      <c r="H24" s="136" t="str">
        <f>[20]Julho!$I$11</f>
        <v>*</v>
      </c>
      <c r="I24" s="136" t="str">
        <f>[20]Julho!$I$12</f>
        <v>*</v>
      </c>
      <c r="J24" s="136" t="str">
        <f>[20]Julho!$I$13</f>
        <v>*</v>
      </c>
      <c r="K24" s="136" t="str">
        <f>[20]Julho!$I$14</f>
        <v>*</v>
      </c>
      <c r="L24" s="136" t="str">
        <f>[20]Julho!$I$15</f>
        <v>*</v>
      </c>
      <c r="M24" s="136" t="str">
        <f>[20]Julho!$I$16</f>
        <v>*</v>
      </c>
      <c r="N24" s="136" t="str">
        <f>[20]Julho!$I$17</f>
        <v>*</v>
      </c>
      <c r="O24" s="136" t="str">
        <f>[20]Julho!$I$18</f>
        <v>*</v>
      </c>
      <c r="P24" s="136" t="str">
        <f>[20]Julho!$I$19</f>
        <v>*</v>
      </c>
      <c r="Q24" s="136" t="str">
        <f>[20]Julho!$I$20</f>
        <v>*</v>
      </c>
      <c r="R24" s="136" t="str">
        <f>[20]Julho!$I$21</f>
        <v>*</v>
      </c>
      <c r="S24" s="136" t="str">
        <f>[20]Julho!$I$22</f>
        <v>*</v>
      </c>
      <c r="T24" s="136" t="str">
        <f>[20]Julho!$I$23</f>
        <v>*</v>
      </c>
      <c r="U24" s="136" t="str">
        <f>[20]Julho!$I$24</f>
        <v>*</v>
      </c>
      <c r="V24" s="136" t="str">
        <f>[20]Julho!$I$25</f>
        <v>*</v>
      </c>
      <c r="W24" s="136" t="str">
        <f>[20]Julho!$I$26</f>
        <v>*</v>
      </c>
      <c r="X24" s="136" t="str">
        <f>[20]Julho!$I$27</f>
        <v>*</v>
      </c>
      <c r="Y24" s="136" t="str">
        <f>[20]Julho!$I$28</f>
        <v>*</v>
      </c>
      <c r="Z24" s="136" t="str">
        <f>[20]Julho!$I$29</f>
        <v>*</v>
      </c>
      <c r="AA24" s="136" t="str">
        <f>[20]Julho!$I$30</f>
        <v>*</v>
      </c>
      <c r="AB24" s="136" t="str">
        <f>[20]Julho!$I$31</f>
        <v>*</v>
      </c>
      <c r="AC24" s="136" t="str">
        <f>[20]Julho!$I$32</f>
        <v>*</v>
      </c>
      <c r="AD24" s="136" t="str">
        <f>[20]Julho!$I$33</f>
        <v>*</v>
      </c>
      <c r="AE24" s="136" t="str">
        <f>[20]Julho!$I$34</f>
        <v>*</v>
      </c>
      <c r="AF24" s="136" t="str">
        <f>[20]Julho!$I$35</f>
        <v>*</v>
      </c>
      <c r="AG24" s="140" t="str">
        <f>[20]Julho!$I$36</f>
        <v>*</v>
      </c>
      <c r="AJ24" t="s">
        <v>47</v>
      </c>
      <c r="AK24" t="s">
        <v>47</v>
      </c>
    </row>
    <row r="25" spans="1:39" x14ac:dyDescent="0.2">
      <c r="A25" s="98" t="s">
        <v>170</v>
      </c>
      <c r="B25" s="131" t="str">
        <f>[21]Julho!$I$5</f>
        <v>SO</v>
      </c>
      <c r="C25" s="131" t="str">
        <f>[21]Julho!$I$6</f>
        <v>SE</v>
      </c>
      <c r="D25" s="131" t="str">
        <f>[21]Julho!$I$7</f>
        <v>SE</v>
      </c>
      <c r="E25" s="131" t="str">
        <f>[21]Julho!$I$8</f>
        <v>NE</v>
      </c>
      <c r="F25" s="131" t="str">
        <f>[21]Julho!$I$9</f>
        <v>NE</v>
      </c>
      <c r="G25" s="131" t="str">
        <f>[21]Julho!$I$10</f>
        <v>NE</v>
      </c>
      <c r="H25" s="131" t="str">
        <f>[21]Julho!$I$11</f>
        <v>NE</v>
      </c>
      <c r="I25" s="131" t="str">
        <f>[21]Julho!$I$12</f>
        <v>SO</v>
      </c>
      <c r="J25" s="131" t="str">
        <f>[21]Julho!$I$13</f>
        <v>S</v>
      </c>
      <c r="K25" s="131" t="str">
        <f>[21]Julho!$I$14</f>
        <v>NE</v>
      </c>
      <c r="L25" s="131" t="str">
        <f>[21]Julho!$I$15</f>
        <v>NE</v>
      </c>
      <c r="M25" s="131" t="str">
        <f>[21]Julho!$I$16</f>
        <v>N</v>
      </c>
      <c r="N25" s="131" t="str">
        <f>[21]Julho!$I$17</f>
        <v>NO</v>
      </c>
      <c r="O25" s="131" t="str">
        <f>[21]Julho!$I$18</f>
        <v>S</v>
      </c>
      <c r="P25" s="131" t="str">
        <f>[21]Julho!$I$19</f>
        <v>S</v>
      </c>
      <c r="Q25" s="131" t="str">
        <f>[21]Julho!$I$20</f>
        <v>NE</v>
      </c>
      <c r="R25" s="131" t="str">
        <f>[21]Julho!$I$21</f>
        <v>NE</v>
      </c>
      <c r="S25" s="131" t="str">
        <f>[21]Julho!$I$22</f>
        <v>NE</v>
      </c>
      <c r="T25" s="11" t="s">
        <v>226</v>
      </c>
      <c r="U25" s="131" t="str">
        <f>[21]Julho!$I$24</f>
        <v>NE</v>
      </c>
      <c r="V25" s="131" t="str">
        <f>[21]Julho!$I$25</f>
        <v>NE</v>
      </c>
      <c r="W25" s="131" t="str">
        <f>[21]Julho!$I$26</f>
        <v>N</v>
      </c>
      <c r="X25" s="131" t="str">
        <f>[21]Julho!$I$27</f>
        <v>NE</v>
      </c>
      <c r="Y25" s="131" t="str">
        <f>[21]Julho!$I$28</f>
        <v>NE</v>
      </c>
      <c r="Z25" s="131" t="str">
        <f>[21]Julho!$I$29</f>
        <v>S</v>
      </c>
      <c r="AA25" s="131" t="str">
        <f>[21]Julho!$I$30</f>
        <v>NE</v>
      </c>
      <c r="AB25" s="131" t="str">
        <f>[21]Julho!$I$31</f>
        <v>NE</v>
      </c>
      <c r="AC25" s="131" t="str">
        <f>[21]Julho!$I$32</f>
        <v>NE</v>
      </c>
      <c r="AD25" s="131" t="str">
        <f>[21]Julho!$I$33</f>
        <v>S</v>
      </c>
      <c r="AE25" s="131" t="str">
        <f>[21]Julho!$I$34</f>
        <v>L</v>
      </c>
      <c r="AF25" s="131" t="str">
        <f>[21]Julho!$I$35</f>
        <v>NE</v>
      </c>
      <c r="AG25" s="140" t="str">
        <f>[21]Julho!$I$36</f>
        <v>NE</v>
      </c>
      <c r="AK25" t="s">
        <v>47</v>
      </c>
    </row>
    <row r="26" spans="1:39" x14ac:dyDescent="0.2">
      <c r="A26" s="98" t="s">
        <v>171</v>
      </c>
      <c r="B26" s="131" t="str">
        <f>[22]Julho!$I$5</f>
        <v>S</v>
      </c>
      <c r="C26" s="131" t="str">
        <f>[22]Julho!$I$6</f>
        <v>SE</v>
      </c>
      <c r="D26" s="131" t="str">
        <f>[22]Julho!$I$7</f>
        <v>SE</v>
      </c>
      <c r="E26" s="131" t="str">
        <f>[22]Julho!$I$8</f>
        <v>L</v>
      </c>
      <c r="F26" s="131" t="str">
        <f>[22]Julho!$I$9</f>
        <v>L</v>
      </c>
      <c r="G26" s="131" t="str">
        <f>[22]Julho!$I$10</f>
        <v>N</v>
      </c>
      <c r="H26" s="131" t="str">
        <f>[22]Julho!$I$11</f>
        <v>SE</v>
      </c>
      <c r="I26" s="131" t="str">
        <f>[22]Julho!$I$12</f>
        <v>SO</v>
      </c>
      <c r="J26" s="131" t="str">
        <f>[22]Julho!$I$13</f>
        <v>SE</v>
      </c>
      <c r="K26" s="131" t="str">
        <f>[22]Julho!$I$14</f>
        <v>NE</v>
      </c>
      <c r="L26" s="131" t="str">
        <f>[22]Julho!$I$15</f>
        <v>N</v>
      </c>
      <c r="M26" s="131" t="str">
        <f>[22]Julho!$I$16</f>
        <v>NO</v>
      </c>
      <c r="N26" s="131" t="str">
        <f>[22]Julho!$I$17</f>
        <v>NO</v>
      </c>
      <c r="O26" s="131" t="str">
        <f>[22]Julho!$I$18</f>
        <v>S</v>
      </c>
      <c r="P26" s="131" t="str">
        <f>[22]Julho!$I$19</f>
        <v>SE</v>
      </c>
      <c r="Q26" s="131" t="str">
        <f>[22]Julho!$I$20</f>
        <v>L</v>
      </c>
      <c r="R26" s="131" t="str">
        <f>[22]Julho!$I$21</f>
        <v>SE</v>
      </c>
      <c r="S26" s="131" t="str">
        <f>[22]Julho!$I$22</f>
        <v>L</v>
      </c>
      <c r="T26" s="131" t="str">
        <f>[22]Julho!$I$23</f>
        <v>L</v>
      </c>
      <c r="U26" s="131" t="str">
        <f>[22]Julho!$I$24</f>
        <v>L</v>
      </c>
      <c r="V26" s="131" t="str">
        <f>[22]Julho!$I$25</f>
        <v>L</v>
      </c>
      <c r="W26" s="131" t="str">
        <f>[22]Julho!$I$26</f>
        <v>SE</v>
      </c>
      <c r="X26" s="131" t="str">
        <f>[22]Julho!$I$27</f>
        <v>SE</v>
      </c>
      <c r="Y26" s="131" t="str">
        <f>[22]Julho!$I$28</f>
        <v>SE</v>
      </c>
      <c r="Z26" s="131" t="str">
        <f>[22]Julho!$I$29</f>
        <v>S</v>
      </c>
      <c r="AA26" s="131" t="str">
        <f>[22]Julho!$I$30</f>
        <v>SE</v>
      </c>
      <c r="AB26" s="131" t="str">
        <f>[22]Julho!$I$31</f>
        <v>L</v>
      </c>
      <c r="AC26" s="131" t="str">
        <f>[22]Julho!$I$32</f>
        <v>SE</v>
      </c>
      <c r="AD26" s="131" t="str">
        <f>[22]Julho!$I$33</f>
        <v>S</v>
      </c>
      <c r="AE26" s="131" t="str">
        <f>[22]Julho!$I$34</f>
        <v>L</v>
      </c>
      <c r="AF26" s="131" t="str">
        <f>[22]Julho!$I$35</f>
        <v>L</v>
      </c>
      <c r="AG26" s="140" t="str">
        <f>[22]Julho!$I$36</f>
        <v>SE</v>
      </c>
    </row>
    <row r="27" spans="1:39" x14ac:dyDescent="0.2">
      <c r="A27" s="98" t="s">
        <v>8</v>
      </c>
      <c r="B27" s="136" t="str">
        <f>[23]Julho!$I$5</f>
        <v>NO</v>
      </c>
      <c r="C27" s="136" t="str">
        <f>[23]Julho!$I$6</f>
        <v>O</v>
      </c>
      <c r="D27" s="136" t="str">
        <f>[23]Julho!$I$7</f>
        <v>O</v>
      </c>
      <c r="E27" s="136" t="str">
        <f>[23]Julho!$I$8</f>
        <v>SE</v>
      </c>
      <c r="F27" s="136" t="str">
        <f>[23]Julho!$I$9</f>
        <v>SE</v>
      </c>
      <c r="G27" s="136" t="str">
        <f>[23]Julho!$I$10</f>
        <v>SE</v>
      </c>
      <c r="H27" s="136" t="str">
        <f>[23]Julho!$I$11</f>
        <v>SE</v>
      </c>
      <c r="I27" s="136" t="str">
        <f>[23]Julho!$I$12</f>
        <v>NO</v>
      </c>
      <c r="J27" s="136" t="str">
        <f>[23]Julho!$I$13</f>
        <v>O</v>
      </c>
      <c r="K27" s="136" t="str">
        <f>[23]Julho!$I$14</f>
        <v>SE</v>
      </c>
      <c r="L27" s="136" t="str">
        <f>[23]Julho!$I$15</f>
        <v>SE</v>
      </c>
      <c r="M27" s="136" t="str">
        <f>[23]Julho!$I$16</f>
        <v>NE</v>
      </c>
      <c r="N27" s="136" t="str">
        <f>[23]Julho!$I$17</f>
        <v>L</v>
      </c>
      <c r="O27" s="136" t="str">
        <f>[23]Julho!$I$18</f>
        <v>O</v>
      </c>
      <c r="P27" s="136" t="str">
        <f>[23]Julho!$I$19</f>
        <v>O</v>
      </c>
      <c r="Q27" s="131" t="str">
        <f>[23]Julho!$I$20</f>
        <v>SE</v>
      </c>
      <c r="R27" s="131" t="str">
        <f>[23]Julho!$I$21</f>
        <v>SE</v>
      </c>
      <c r="S27" s="131" t="str">
        <f>[23]Julho!$I$22</f>
        <v>SE</v>
      </c>
      <c r="T27" s="131" t="str">
        <f>[23]Julho!$I$23</f>
        <v>SE</v>
      </c>
      <c r="U27" s="131" t="str">
        <f>[23]Julho!$I$24</f>
        <v>SE</v>
      </c>
      <c r="V27" s="131" t="str">
        <f>[23]Julho!$I$25</f>
        <v>SE</v>
      </c>
      <c r="W27" s="131" t="str">
        <f>[23]Julho!$I$26</f>
        <v>SE</v>
      </c>
      <c r="X27" s="131" t="str">
        <f>[23]Julho!$I$27</f>
        <v>SE</v>
      </c>
      <c r="Y27" s="131" t="str">
        <f>[23]Julho!$I$28</f>
        <v>SE</v>
      </c>
      <c r="Z27" s="131" t="str">
        <f>[23]Julho!$I$29</f>
        <v>NO</v>
      </c>
      <c r="AA27" s="131" t="str">
        <f>[23]Julho!$I$30</f>
        <v>O</v>
      </c>
      <c r="AB27" s="131" t="str">
        <f>[23]Julho!$I$31</f>
        <v>SE</v>
      </c>
      <c r="AC27" s="131" t="str">
        <f>[23]Julho!$I$32</f>
        <v>SE</v>
      </c>
      <c r="AD27" s="131" t="str">
        <f>[23]Julho!$I$33</f>
        <v>NO</v>
      </c>
      <c r="AE27" s="131" t="str">
        <f>[23]Julho!$I$34</f>
        <v>S</v>
      </c>
      <c r="AF27" s="131" t="str">
        <f>[23]Julho!$I$35</f>
        <v>S</v>
      </c>
      <c r="AG27" s="127" t="str">
        <f>[23]Julho!$I$36</f>
        <v>SE</v>
      </c>
      <c r="AK27" t="s">
        <v>47</v>
      </c>
      <c r="AM27" t="s">
        <v>47</v>
      </c>
    </row>
    <row r="28" spans="1:39" x14ac:dyDescent="0.2">
      <c r="A28" s="98" t="s">
        <v>9</v>
      </c>
      <c r="B28" s="136" t="str">
        <f>[24]Julho!$I$5</f>
        <v>SO</v>
      </c>
      <c r="C28" s="136" t="str">
        <f>[24]Julho!$I$6</f>
        <v>S</v>
      </c>
      <c r="D28" s="136" t="str">
        <f>[24]Julho!$I$7</f>
        <v>S</v>
      </c>
      <c r="E28" s="136" t="str">
        <f>[24]Julho!$I$8</f>
        <v>L</v>
      </c>
      <c r="F28" s="136" t="str">
        <f>[24]Julho!$I$9</f>
        <v>L</v>
      </c>
      <c r="G28" s="136" t="str">
        <f>[24]Julho!$I$10</f>
        <v>NE</v>
      </c>
      <c r="H28" s="136" t="str">
        <f>[24]Julho!$I$11</f>
        <v>N</v>
      </c>
      <c r="I28" s="136" t="str">
        <f>[24]Julho!$I$12</f>
        <v>SO</v>
      </c>
      <c r="J28" s="136" t="str">
        <f>[24]Julho!$I$13</f>
        <v>S</v>
      </c>
      <c r="K28" s="136" t="str">
        <f>[24]Julho!$I$14</f>
        <v>S</v>
      </c>
      <c r="L28" s="136" t="str">
        <f>[24]Julho!$I$15</f>
        <v>L</v>
      </c>
      <c r="M28" s="136" t="str">
        <f>[24]Julho!$I$16</f>
        <v>NO</v>
      </c>
      <c r="N28" s="136" t="str">
        <f>[24]Julho!$I$17</f>
        <v>O</v>
      </c>
      <c r="O28" s="136" t="str">
        <f>[24]Julho!$I$18</f>
        <v>S</v>
      </c>
      <c r="P28" s="136" t="str">
        <f>[24]Julho!$I$19</f>
        <v>S</v>
      </c>
      <c r="Q28" s="136" t="str">
        <f>[24]Julho!$I$20</f>
        <v>L</v>
      </c>
      <c r="R28" s="136" t="str">
        <f>[24]Julho!$I$21</f>
        <v>L</v>
      </c>
      <c r="S28" s="136" t="str">
        <f>[24]Julho!$I$22</f>
        <v>NE</v>
      </c>
      <c r="T28" s="131" t="str">
        <f>[24]Julho!$I$23</f>
        <v>NE</v>
      </c>
      <c r="U28" s="131" t="str">
        <f>[24]Julho!$I$24</f>
        <v>L</v>
      </c>
      <c r="V28" s="131" t="str">
        <f>[24]Julho!$I$25</f>
        <v>L</v>
      </c>
      <c r="W28" s="131" t="str">
        <f>[24]Julho!$I$26</f>
        <v>NE</v>
      </c>
      <c r="X28" s="131" t="str">
        <f>[24]Julho!$I$27</f>
        <v>NE</v>
      </c>
      <c r="Y28" s="131" t="str">
        <f>[24]Julho!$I$28</f>
        <v>N</v>
      </c>
      <c r="Z28" s="131" t="str">
        <f>[24]Julho!$I$29</f>
        <v>S</v>
      </c>
      <c r="AA28" s="131" t="str">
        <f>[24]Julho!$I$30</f>
        <v>SE</v>
      </c>
      <c r="AB28" s="131" t="str">
        <f>[24]Julho!$I$31</f>
        <v>NE</v>
      </c>
      <c r="AC28" s="131" t="str">
        <f>[24]Julho!$I$32</f>
        <v>N</v>
      </c>
      <c r="AD28" s="131" t="str">
        <f>[24]Julho!$I$33</f>
        <v>SO</v>
      </c>
      <c r="AE28" s="131" t="str">
        <f>[24]Julho!$I$34</f>
        <v>L</v>
      </c>
      <c r="AF28" s="131" t="str">
        <f>[24]Julho!$I$35</f>
        <v>L</v>
      </c>
      <c r="AG28" s="127" t="str">
        <f>[24]Julho!$I$36</f>
        <v>L</v>
      </c>
      <c r="AL28" t="s">
        <v>47</v>
      </c>
    </row>
    <row r="29" spans="1:39" x14ac:dyDescent="0.2">
      <c r="A29" s="98" t="s">
        <v>42</v>
      </c>
      <c r="B29" s="136" t="str">
        <f>[25]Julho!$I$5</f>
        <v>S</v>
      </c>
      <c r="C29" s="136" t="str">
        <f>[25]Julho!$I$6</f>
        <v>SE</v>
      </c>
      <c r="D29" s="136" t="str">
        <f>[25]Julho!$I$7</f>
        <v>L</v>
      </c>
      <c r="E29" s="136" t="str">
        <f>[25]Julho!$I$8</f>
        <v>NE</v>
      </c>
      <c r="F29" s="136" t="str">
        <f>[25]Julho!$I$9</f>
        <v>N</v>
      </c>
      <c r="G29" s="136" t="str">
        <f>[25]Julho!$I$10</f>
        <v>SE</v>
      </c>
      <c r="H29" s="136" t="str">
        <f>[25]Julho!$I$11</f>
        <v>SE</v>
      </c>
      <c r="I29" s="136" t="str">
        <f>[25]Julho!$I$12</f>
        <v>SO</v>
      </c>
      <c r="J29" s="136" t="str">
        <f>[25]Julho!$I$13</f>
        <v>S</v>
      </c>
      <c r="K29" s="136" t="str">
        <f>[25]Julho!$I$14</f>
        <v>S</v>
      </c>
      <c r="L29" s="136" t="str">
        <f>[25]Julho!$I$15</f>
        <v>N</v>
      </c>
      <c r="M29" s="136" t="str">
        <f>[25]Julho!$I$16</f>
        <v>N</v>
      </c>
      <c r="N29" s="136" t="str">
        <f>[25]Julho!$I$17</f>
        <v>N</v>
      </c>
      <c r="O29" s="136" t="str">
        <f>[25]Julho!$I$18</f>
        <v>S</v>
      </c>
      <c r="P29" s="136" t="str">
        <f>[25]Julho!$I$19</f>
        <v>NE</v>
      </c>
      <c r="Q29" s="136" t="str">
        <f>[25]Julho!$I$20</f>
        <v>N</v>
      </c>
      <c r="R29" s="136" t="str">
        <f>[25]Julho!$I$21</f>
        <v>N</v>
      </c>
      <c r="S29" s="136" t="str">
        <f>[25]Julho!$I$22</f>
        <v>N</v>
      </c>
      <c r="T29" s="131" t="str">
        <f>[25]Julho!$I$23</f>
        <v>N</v>
      </c>
      <c r="U29" s="131" t="str">
        <f>[25]Julho!$I$24</f>
        <v>N</v>
      </c>
      <c r="V29" s="131" t="str">
        <f>[25]Julho!$I$25</f>
        <v>N</v>
      </c>
      <c r="W29" s="131" t="str">
        <f>[25]Julho!$I$26</f>
        <v>N</v>
      </c>
      <c r="X29" s="131" t="str">
        <f>[25]Julho!$I$27</f>
        <v>N</v>
      </c>
      <c r="Y29" s="131" t="str">
        <f>[25]Julho!$I$28</f>
        <v>N</v>
      </c>
      <c r="Z29" s="131" t="str">
        <f>[25]Julho!$I$29</f>
        <v>S</v>
      </c>
      <c r="AA29" s="131" t="str">
        <f>[25]Julho!$I$30</f>
        <v>S</v>
      </c>
      <c r="AB29" s="131" t="str">
        <f>[25]Julho!$I$31</f>
        <v>N</v>
      </c>
      <c r="AC29" s="131" t="str">
        <f>[25]Julho!$I$32</f>
        <v>NO</v>
      </c>
      <c r="AD29" s="131" t="str">
        <f>[25]Julho!$I$33</f>
        <v>SO</v>
      </c>
      <c r="AE29" s="131" t="str">
        <f>[25]Julho!$I$34</f>
        <v>NE</v>
      </c>
      <c r="AF29" s="131" t="str">
        <f>[25]Julho!$I$35</f>
        <v>SE</v>
      </c>
      <c r="AG29" s="127" t="str">
        <f>[25]Julho!$I$36</f>
        <v>S</v>
      </c>
      <c r="AI29" t="s">
        <v>47</v>
      </c>
    </row>
    <row r="30" spans="1:39" x14ac:dyDescent="0.2">
      <c r="A30" s="98" t="s">
        <v>10</v>
      </c>
      <c r="B30" s="11" t="str">
        <f>[26]Julho!$I$5</f>
        <v>L</v>
      </c>
      <c r="C30" s="11" t="str">
        <f>[26]Julho!$I$6</f>
        <v>N</v>
      </c>
      <c r="D30" s="11" t="str">
        <f>[26]Julho!$I$7</f>
        <v>N</v>
      </c>
      <c r="E30" s="11" t="str">
        <f>[26]Julho!$I$8</f>
        <v>SO</v>
      </c>
      <c r="F30" s="11" t="str">
        <f>[26]Julho!$I$9</f>
        <v>O</v>
      </c>
      <c r="G30" s="11" t="str">
        <f>[26]Julho!$I$10</f>
        <v>SO</v>
      </c>
      <c r="H30" s="11" t="str">
        <f>[26]Julho!$I$11</f>
        <v>SO</v>
      </c>
      <c r="I30" s="11" t="str">
        <f>[26]Julho!$I$12</f>
        <v>L</v>
      </c>
      <c r="J30" s="11" t="str">
        <f>[26]Julho!$I$13</f>
        <v>N</v>
      </c>
      <c r="K30" s="11" t="str">
        <f>[26]Julho!$I$14</f>
        <v>O</v>
      </c>
      <c r="L30" s="11" t="str">
        <f>[26]Julho!$I$15</f>
        <v>S</v>
      </c>
      <c r="M30" s="11" t="str">
        <f>[26]Julho!$I$16</f>
        <v>SO</v>
      </c>
      <c r="N30" s="11" t="str">
        <f>[26]Julho!$I$17</f>
        <v>SO</v>
      </c>
      <c r="O30" s="11" t="str">
        <f>[26]Julho!$I$18</f>
        <v>N</v>
      </c>
      <c r="P30" s="11" t="str">
        <f>[26]Julho!$I$19</f>
        <v>N</v>
      </c>
      <c r="Q30" s="11" t="str">
        <f>[26]Julho!$I$20</f>
        <v>O</v>
      </c>
      <c r="R30" s="11" t="str">
        <f>[26]Julho!$I$21</f>
        <v>SO</v>
      </c>
      <c r="S30" s="11" t="str">
        <f>[26]Julho!$I$22</f>
        <v>O</v>
      </c>
      <c r="T30" s="131" t="str">
        <f>[26]Julho!$I$23</f>
        <v>O</v>
      </c>
      <c r="U30" s="131" t="str">
        <f>[26]Julho!$I$24</f>
        <v>O</v>
      </c>
      <c r="V30" s="131" t="str">
        <f>[26]Julho!$I$25</f>
        <v>O</v>
      </c>
      <c r="W30" s="131" t="str">
        <f>[26]Julho!$I$26</f>
        <v>SO</v>
      </c>
      <c r="X30" s="131" t="str">
        <f>[26]Julho!$I$27</f>
        <v>O</v>
      </c>
      <c r="Y30" s="131" t="str">
        <f>[26]Julho!$I$28</f>
        <v>SO</v>
      </c>
      <c r="Z30" s="131" t="str">
        <f>[26]Julho!$I$29</f>
        <v>L</v>
      </c>
      <c r="AA30" s="131" t="str">
        <f>[26]Julho!$I$30</f>
        <v>NE</v>
      </c>
      <c r="AB30" s="131" t="str">
        <f>[26]Julho!$I$31</f>
        <v>SO</v>
      </c>
      <c r="AC30" s="131" t="str">
        <f>[26]Julho!$I$32</f>
        <v>S</v>
      </c>
      <c r="AD30" s="131" t="str">
        <f>[26]Julho!$I$33</f>
        <v>NE</v>
      </c>
      <c r="AE30" s="131" t="str">
        <f>[26]Julho!$I$34</f>
        <v>O</v>
      </c>
      <c r="AF30" s="131" t="str">
        <f>[26]Julho!$I$35</f>
        <v>NO</v>
      </c>
      <c r="AG30" s="127" t="str">
        <f>[26]Julho!$I$36</f>
        <v>SO</v>
      </c>
      <c r="AI30" t="s">
        <v>47</v>
      </c>
    </row>
    <row r="31" spans="1:39" x14ac:dyDescent="0.2">
      <c r="A31" s="98" t="s">
        <v>172</v>
      </c>
      <c r="B31" s="131" t="str">
        <f>[27]Julho!$I$5</f>
        <v>S</v>
      </c>
      <c r="C31" s="131" t="str">
        <f>[27]Julho!$I$6</f>
        <v>S</v>
      </c>
      <c r="D31" s="131" t="str">
        <f>[27]Julho!$I$7</f>
        <v>L</v>
      </c>
      <c r="E31" s="131" t="str">
        <f>[27]Julho!$I$8</f>
        <v>NE</v>
      </c>
      <c r="F31" s="131" t="str">
        <f>[27]Julho!$I$9</f>
        <v>NO</v>
      </c>
      <c r="G31" s="131" t="str">
        <f>[27]Julho!$I$10</f>
        <v>N</v>
      </c>
      <c r="H31" s="131" t="str">
        <f>[27]Julho!$I$11</f>
        <v>N</v>
      </c>
      <c r="I31" s="131" t="str">
        <f>[27]Julho!$I$12</f>
        <v>SO</v>
      </c>
      <c r="J31" s="131" t="str">
        <f>[27]Julho!$I$13</f>
        <v>SE</v>
      </c>
      <c r="K31" s="131" t="str">
        <f>[27]Julho!$I$14</f>
        <v>NE</v>
      </c>
      <c r="L31" s="131" t="str">
        <f>[27]Julho!$I$15</f>
        <v>N</v>
      </c>
      <c r="M31" s="131" t="str">
        <f>[27]Julho!$I$16</f>
        <v>NO</v>
      </c>
      <c r="N31" s="131" t="str">
        <f>[27]Julho!$I$17</f>
        <v>NO</v>
      </c>
      <c r="O31" s="131" t="str">
        <f>[27]Julho!$I$18</f>
        <v>SE</v>
      </c>
      <c r="P31" s="131" t="str">
        <f>[27]Julho!$I$19</f>
        <v>NE</v>
      </c>
      <c r="Q31" s="131" t="str">
        <f>[27]Julho!$I$20</f>
        <v>NE</v>
      </c>
      <c r="R31" s="131" t="str">
        <f>[27]Julho!$I$21</f>
        <v>NE</v>
      </c>
      <c r="S31" s="131" t="str">
        <f>[27]Julho!$I$22</f>
        <v>NE</v>
      </c>
      <c r="T31" s="131" t="str">
        <f>[27]Julho!$I$23</f>
        <v>NE</v>
      </c>
      <c r="U31" s="131" t="str">
        <f>[27]Julho!$I$24</f>
        <v>NE</v>
      </c>
      <c r="V31" s="131" t="str">
        <f>[27]Julho!$I$25</f>
        <v>N</v>
      </c>
      <c r="W31" s="131" t="str">
        <f>[27]Julho!$I$26</f>
        <v>L</v>
      </c>
      <c r="X31" s="131" t="str">
        <f>[27]Julho!$I$27</f>
        <v>N</v>
      </c>
      <c r="Y31" s="131" t="str">
        <f>[27]Julho!$I$28</f>
        <v>N</v>
      </c>
      <c r="Z31" s="131" t="str">
        <f>[27]Julho!$I$29</f>
        <v>S</v>
      </c>
      <c r="AA31" s="131" t="str">
        <f>[27]Julho!$I$30</f>
        <v>NE</v>
      </c>
      <c r="AB31" s="131" t="str">
        <f>[27]Julho!$I$31</f>
        <v>NE</v>
      </c>
      <c r="AC31" s="131" t="str">
        <f>[27]Julho!$I$32</f>
        <v>O</v>
      </c>
      <c r="AD31" s="131" t="str">
        <f>[27]Julho!$I$33</f>
        <v>S</v>
      </c>
      <c r="AE31" s="131" t="str">
        <f>[27]Julho!$I$34</f>
        <v>L</v>
      </c>
      <c r="AF31" s="131" t="str">
        <f>[27]Julho!$I$35</f>
        <v>NE</v>
      </c>
      <c r="AG31" s="140" t="str">
        <f>[27]Julho!$I$36</f>
        <v>NE</v>
      </c>
      <c r="AK31" t="s">
        <v>47</v>
      </c>
    </row>
    <row r="32" spans="1:39" x14ac:dyDescent="0.2">
      <c r="A32" s="98" t="s">
        <v>11</v>
      </c>
      <c r="B32" s="136" t="str">
        <f>[28]Julho!$I$5</f>
        <v>*</v>
      </c>
      <c r="C32" s="136" t="str">
        <f>[28]Julho!$I$6</f>
        <v>*</v>
      </c>
      <c r="D32" s="136" t="str">
        <f>[28]Julho!$I$7</f>
        <v>*</v>
      </c>
      <c r="E32" s="136" t="str">
        <f>[28]Julho!$I$8</f>
        <v>*</v>
      </c>
      <c r="F32" s="136" t="str">
        <f>[28]Julho!$I$9</f>
        <v>*</v>
      </c>
      <c r="G32" s="136" t="str">
        <f>[28]Julho!$I$10</f>
        <v>*</v>
      </c>
      <c r="H32" s="136" t="str">
        <f>[28]Julho!$I$11</f>
        <v>*</v>
      </c>
      <c r="I32" s="136" t="str">
        <f>[28]Julho!$I$12</f>
        <v>*</v>
      </c>
      <c r="J32" s="136" t="str">
        <f>[28]Julho!$I$13</f>
        <v>*</v>
      </c>
      <c r="K32" s="136" t="str">
        <f>[28]Julho!$I$14</f>
        <v>*</v>
      </c>
      <c r="L32" s="136" t="str">
        <f>[28]Julho!$I$15</f>
        <v>*</v>
      </c>
      <c r="M32" s="136" t="str">
        <f>[28]Julho!$I$16</f>
        <v>*</v>
      </c>
      <c r="N32" s="136" t="str">
        <f>[28]Julho!$I$17</f>
        <v>*</v>
      </c>
      <c r="O32" s="136" t="str">
        <f>[28]Julho!$I$18</f>
        <v>*</v>
      </c>
      <c r="P32" s="136" t="str">
        <f>[28]Julho!$I$19</f>
        <v>*</v>
      </c>
      <c r="Q32" s="136" t="str">
        <f>[28]Julho!$I$20</f>
        <v>*</v>
      </c>
      <c r="R32" s="136" t="str">
        <f>[28]Julho!$I$21</f>
        <v>*</v>
      </c>
      <c r="S32" s="136" t="str">
        <f>[28]Julho!$I$22</f>
        <v>*</v>
      </c>
      <c r="T32" s="131" t="str">
        <f>[28]Julho!$I$23</f>
        <v>*</v>
      </c>
      <c r="U32" s="131" t="str">
        <f>[28]Julho!$I$24</f>
        <v>*</v>
      </c>
      <c r="V32" s="131" t="str">
        <f>[28]Julho!$I$25</f>
        <v>*</v>
      </c>
      <c r="W32" s="131" t="str">
        <f>[28]Julho!$I$26</f>
        <v>*</v>
      </c>
      <c r="X32" s="131" t="str">
        <f>[28]Julho!$I$27</f>
        <v>*</v>
      </c>
      <c r="Y32" s="131" t="str">
        <f>[28]Julho!$I$28</f>
        <v>*</v>
      </c>
      <c r="Z32" s="131" t="str">
        <f>[28]Julho!$I$29</f>
        <v>*</v>
      </c>
      <c r="AA32" s="131" t="str">
        <f>[28]Julho!$I$30</f>
        <v>*</v>
      </c>
      <c r="AB32" s="131" t="str">
        <f>[28]Julho!$I$31</f>
        <v>*</v>
      </c>
      <c r="AC32" s="131" t="str">
        <f>[28]Julho!$I$32</f>
        <v>*</v>
      </c>
      <c r="AD32" s="131" t="str">
        <f>[28]Julho!$I$33</f>
        <v>*</v>
      </c>
      <c r="AE32" s="131" t="str">
        <f>[28]Julho!$I$34</f>
        <v>*</v>
      </c>
      <c r="AF32" s="131" t="str">
        <f>[28]Julho!$I$35</f>
        <v>*</v>
      </c>
      <c r="AG32" s="127" t="str">
        <f>[28]Julho!$I$36</f>
        <v>*</v>
      </c>
      <c r="AI32" t="s">
        <v>47</v>
      </c>
    </row>
    <row r="33" spans="1:38" s="5" customFormat="1" x14ac:dyDescent="0.2">
      <c r="A33" s="98" t="s">
        <v>12</v>
      </c>
      <c r="B33" s="136" t="str">
        <f>[29]Julho!$I$5</f>
        <v>S</v>
      </c>
      <c r="C33" s="136" t="str">
        <f>[29]Julho!$I$6</f>
        <v>S</v>
      </c>
      <c r="D33" s="136" t="str">
        <f>[29]Julho!$I$7</f>
        <v>S</v>
      </c>
      <c r="E33" s="136" t="str">
        <f>[29]Julho!$I$8</f>
        <v>S</v>
      </c>
      <c r="F33" s="136" t="str">
        <f>[29]Julho!$I$9</f>
        <v>SO</v>
      </c>
      <c r="G33" s="136" t="str">
        <f>[29]Julho!$I$10</f>
        <v>N</v>
      </c>
      <c r="H33" s="136" t="str">
        <f>[29]Julho!$I$11</f>
        <v>N</v>
      </c>
      <c r="I33" s="136" t="str">
        <f>[29]Julho!$I$12</f>
        <v>SO</v>
      </c>
      <c r="J33" s="136" t="str">
        <f>[29]Julho!$I$13</f>
        <v>*</v>
      </c>
      <c r="K33" s="136" t="str">
        <f>[29]Julho!$I$14</f>
        <v>*</v>
      </c>
      <c r="L33" s="136" t="str">
        <f>[29]Julho!$I$15</f>
        <v>*</v>
      </c>
      <c r="M33" s="136" t="str">
        <f>[29]Julho!$I$16</f>
        <v>N</v>
      </c>
      <c r="N33" s="136" t="str">
        <f>[29]Julho!$I$17</f>
        <v>O</v>
      </c>
      <c r="O33" s="136" t="str">
        <f>[29]Julho!$I$18</f>
        <v>S</v>
      </c>
      <c r="P33" s="136" t="str">
        <f>[29]Julho!$I$19</f>
        <v>S</v>
      </c>
      <c r="Q33" s="136" t="str">
        <f>[29]Julho!$I$20</f>
        <v>S</v>
      </c>
      <c r="R33" s="136" t="str">
        <f>[29]Julho!$I$21</f>
        <v>O</v>
      </c>
      <c r="S33" s="136" t="str">
        <f>[29]Julho!$I$22</f>
        <v>*</v>
      </c>
      <c r="T33" s="136" t="str">
        <f>[29]Julho!$I$23</f>
        <v>*</v>
      </c>
      <c r="U33" s="136" t="str">
        <f>[29]Julho!$I$24</f>
        <v>*</v>
      </c>
      <c r="V33" s="136" t="str">
        <f>[29]Julho!$I$25</f>
        <v>*</v>
      </c>
      <c r="W33" s="136" t="str">
        <f>[29]Julho!$I$26</f>
        <v>*</v>
      </c>
      <c r="X33" s="136" t="str">
        <f>[29]Julho!$I$27</f>
        <v>NE</v>
      </c>
      <c r="Y33" s="136" t="str">
        <f>[29]Julho!$I$28</f>
        <v>N</v>
      </c>
      <c r="Z33" s="136" t="str">
        <f>[29]Julho!$I$29</f>
        <v>S</v>
      </c>
      <c r="AA33" s="136" t="str">
        <f>[29]Julho!$I$30</f>
        <v>S</v>
      </c>
      <c r="AB33" s="136" t="str">
        <f>[29]Julho!$I$31</f>
        <v>S</v>
      </c>
      <c r="AC33" s="136" t="str">
        <f>[29]Julho!$I$32</f>
        <v>O</v>
      </c>
      <c r="AD33" s="136" t="str">
        <f>[29]Julho!$I$33</f>
        <v>*</v>
      </c>
      <c r="AE33" s="136" t="str">
        <f>[29]Julho!$I$34</f>
        <v>*</v>
      </c>
      <c r="AF33" s="136" t="str">
        <f>[29]Julho!$I$35</f>
        <v>*</v>
      </c>
      <c r="AG33" s="127" t="str">
        <f>[29]Julho!$I$36</f>
        <v>S</v>
      </c>
      <c r="AJ33" s="5" t="s">
        <v>47</v>
      </c>
      <c r="AL33" s="5" t="s">
        <v>47</v>
      </c>
    </row>
    <row r="34" spans="1:38" x14ac:dyDescent="0.2">
      <c r="A34" s="98" t="s">
        <v>13</v>
      </c>
      <c r="B34" s="131" t="str">
        <f>[30]Julho!$I$5</f>
        <v>*</v>
      </c>
      <c r="C34" s="131" t="str">
        <f>[30]Julho!$I$6</f>
        <v>*</v>
      </c>
      <c r="D34" s="131" t="str">
        <f>[30]Julho!$I$7</f>
        <v>*</v>
      </c>
      <c r="E34" s="131" t="str">
        <f>[30]Julho!$I$8</f>
        <v>*</v>
      </c>
      <c r="F34" s="131" t="str">
        <f>[30]Julho!$I$9</f>
        <v>*</v>
      </c>
      <c r="G34" s="131" t="str">
        <f>[30]Julho!$I$10</f>
        <v>*</v>
      </c>
      <c r="H34" s="131" t="str">
        <f>[30]Julho!$I$11</f>
        <v>*</v>
      </c>
      <c r="I34" s="131" t="str">
        <f>[30]Julho!$I$12</f>
        <v>*</v>
      </c>
      <c r="J34" s="131" t="str">
        <f>[30]Julho!$I$13</f>
        <v>*</v>
      </c>
      <c r="K34" s="131" t="str">
        <f>[30]Julho!$I$14</f>
        <v>*</v>
      </c>
      <c r="L34" s="131" t="str">
        <f>[30]Julho!$I$15</f>
        <v>*</v>
      </c>
      <c r="M34" s="131" t="str">
        <f>[30]Julho!$I$16</f>
        <v>*</v>
      </c>
      <c r="N34" s="131" t="str">
        <f>[30]Julho!$I$17</f>
        <v>*</v>
      </c>
      <c r="O34" s="131" t="str">
        <f>[30]Julho!$I$18</f>
        <v>*</v>
      </c>
      <c r="P34" s="131" t="str">
        <f>[30]Julho!$I$19</f>
        <v>*</v>
      </c>
      <c r="Q34" s="131" t="str">
        <f>[30]Julho!$I$20</f>
        <v>*</v>
      </c>
      <c r="R34" s="131" t="str">
        <f>[30]Julho!$I$21</f>
        <v>*</v>
      </c>
      <c r="S34" s="131" t="str">
        <f>[30]Julho!$I$22</f>
        <v>*</v>
      </c>
      <c r="T34" s="131" t="str">
        <f>[30]Julho!$I$23</f>
        <v>*</v>
      </c>
      <c r="U34" s="131" t="str">
        <f>[30]Julho!$I$24</f>
        <v>*</v>
      </c>
      <c r="V34" s="131" t="str">
        <f>[30]Julho!$I$25</f>
        <v>*</v>
      </c>
      <c r="W34" s="131" t="str">
        <f>[30]Julho!$I$26</f>
        <v>*</v>
      </c>
      <c r="X34" s="131" t="str">
        <f>[30]Julho!$I$27</f>
        <v>*</v>
      </c>
      <c r="Y34" s="131" t="str">
        <f>[30]Julho!$I$28</f>
        <v>*</v>
      </c>
      <c r="Z34" s="131" t="str">
        <f>[30]Julho!$I$29</f>
        <v>*</v>
      </c>
      <c r="AA34" s="131" t="str">
        <f>[30]Julho!$I$30</f>
        <v>*</v>
      </c>
      <c r="AB34" s="131" t="str">
        <f>[30]Julho!$I$31</f>
        <v>*</v>
      </c>
      <c r="AC34" s="131" t="str">
        <f>[30]Julho!$I$32</f>
        <v>*</v>
      </c>
      <c r="AD34" s="131" t="str">
        <f>[30]Julho!$I$33</f>
        <v>*</v>
      </c>
      <c r="AE34" s="131" t="str">
        <f>[30]Julho!$I$34</f>
        <v>*</v>
      </c>
      <c r="AF34" s="131" t="str">
        <f>[30]Julho!$I$35</f>
        <v>*</v>
      </c>
      <c r="AG34" s="135" t="str">
        <f>[30]Julho!$I$36</f>
        <v>*</v>
      </c>
      <c r="AI34" t="s">
        <v>47</v>
      </c>
      <c r="AJ34" t="s">
        <v>47</v>
      </c>
      <c r="AK34" t="s">
        <v>47</v>
      </c>
    </row>
    <row r="35" spans="1:38" x14ac:dyDescent="0.2">
      <c r="A35" s="98" t="s">
        <v>173</v>
      </c>
      <c r="B35" s="136" t="str">
        <f>[31]Julho!$I$5</f>
        <v>S</v>
      </c>
      <c r="C35" s="136" t="str">
        <f>[31]Julho!$I$6</f>
        <v>S</v>
      </c>
      <c r="D35" s="136" t="str">
        <f>[31]Julho!$I$7</f>
        <v>S</v>
      </c>
      <c r="E35" s="136" t="str">
        <f>[31]Julho!$I$8</f>
        <v>NE</v>
      </c>
      <c r="F35" s="136" t="str">
        <f>[31]Julho!$I$9</f>
        <v>NE</v>
      </c>
      <c r="G35" s="136" t="str">
        <f>[31]Julho!$I$10</f>
        <v>NE</v>
      </c>
      <c r="H35" s="136" t="str">
        <f>[31]Julho!$I$11</f>
        <v>NE</v>
      </c>
      <c r="I35" s="136" t="str">
        <f>[31]Julho!$I$12</f>
        <v>S</v>
      </c>
      <c r="J35" s="136" t="str">
        <f>[31]Julho!$I$13</f>
        <v>S</v>
      </c>
      <c r="K35" s="136" t="str">
        <f>[31]Julho!$I$14</f>
        <v>NE</v>
      </c>
      <c r="L35" s="136" t="str">
        <f>[31]Julho!$I$15</f>
        <v>NE</v>
      </c>
      <c r="M35" s="136" t="str">
        <f>[31]Julho!$I$16</f>
        <v>NE</v>
      </c>
      <c r="N35" s="136" t="str">
        <f>[31]Julho!$I$17</f>
        <v>NE</v>
      </c>
      <c r="O35" s="136" t="str">
        <f>[31]Julho!$I$18</f>
        <v>S</v>
      </c>
      <c r="P35" s="136" t="str">
        <f>[31]Julho!$I$19</f>
        <v>L</v>
      </c>
      <c r="Q35" s="136" t="str">
        <f>[31]Julho!$I$20</f>
        <v>NE</v>
      </c>
      <c r="R35" s="136" t="str">
        <f>[31]Julho!$I$21</f>
        <v>NE</v>
      </c>
      <c r="S35" s="136" t="str">
        <f>[31]Julho!$I$22</f>
        <v>NE</v>
      </c>
      <c r="T35" s="131" t="str">
        <f>[31]Julho!$I$23</f>
        <v>NE</v>
      </c>
      <c r="U35" s="131" t="str">
        <f>[31]Julho!$I$24</f>
        <v>NE</v>
      </c>
      <c r="V35" s="131" t="str">
        <f>[31]Julho!$I$25</f>
        <v>NE</v>
      </c>
      <c r="W35" s="131" t="str">
        <f>[31]Julho!$I$26</f>
        <v>NE</v>
      </c>
      <c r="X35" s="131" t="str">
        <f>[31]Julho!$I$27</f>
        <v>NE</v>
      </c>
      <c r="Y35" s="131" t="str">
        <f>[31]Julho!$I$28</f>
        <v>NE</v>
      </c>
      <c r="Z35" s="131" t="str">
        <f>[31]Julho!$I$29</f>
        <v>S</v>
      </c>
      <c r="AA35" s="131" t="str">
        <f>[31]Julho!$I$30</f>
        <v>L</v>
      </c>
      <c r="AB35" s="131" t="str">
        <f>[31]Julho!$I$31</f>
        <v>NE</v>
      </c>
      <c r="AC35" s="131" t="str">
        <f>[31]Julho!$I$32</f>
        <v>NE</v>
      </c>
      <c r="AD35" s="131" t="str">
        <f>[31]Julho!$I$33</f>
        <v>S</v>
      </c>
      <c r="AE35" s="131" t="str">
        <f>[31]Julho!$I$34</f>
        <v>L</v>
      </c>
      <c r="AF35" s="131" t="str">
        <f>[31]Julho!$I$35</f>
        <v>L</v>
      </c>
      <c r="AG35" s="140" t="str">
        <f>[31]Julho!$I$36</f>
        <v>NE</v>
      </c>
      <c r="AJ35" t="s">
        <v>47</v>
      </c>
    </row>
    <row r="36" spans="1:38" x14ac:dyDescent="0.2">
      <c r="A36" s="98" t="s">
        <v>144</v>
      </c>
      <c r="B36" s="136" t="str">
        <f>[32]Julho!$I$5</f>
        <v>*</v>
      </c>
      <c r="C36" s="136" t="str">
        <f>[32]Julho!$I$6</f>
        <v>*</v>
      </c>
      <c r="D36" s="136" t="str">
        <f>[32]Julho!$I$7</f>
        <v>*</v>
      </c>
      <c r="E36" s="136" t="str">
        <f>[32]Julho!$I$8</f>
        <v>*</v>
      </c>
      <c r="F36" s="136" t="str">
        <f>[32]Julho!$I$9</f>
        <v>*</v>
      </c>
      <c r="G36" s="136" t="str">
        <f>[32]Julho!$I$10</f>
        <v>*</v>
      </c>
      <c r="H36" s="136" t="str">
        <f>[32]Julho!$I$11</f>
        <v>*</v>
      </c>
      <c r="I36" s="136" t="str">
        <f>[32]Julho!$I$12</f>
        <v>*</v>
      </c>
      <c r="J36" s="136" t="str">
        <f>[32]Julho!$I$13</f>
        <v>*</v>
      </c>
      <c r="K36" s="136" t="str">
        <f>[32]Julho!$I$14</f>
        <v>*</v>
      </c>
      <c r="L36" s="136" t="str">
        <f>[32]Julho!$I$15</f>
        <v>*</v>
      </c>
      <c r="M36" s="136" t="str">
        <f>[32]Julho!$I$16</f>
        <v>*</v>
      </c>
      <c r="N36" s="136" t="str">
        <f>[32]Julho!$I$17</f>
        <v>*</v>
      </c>
      <c r="O36" s="136" t="str">
        <f>[32]Julho!$I$18</f>
        <v>*</v>
      </c>
      <c r="P36" s="136" t="str">
        <f>[32]Julho!$I$19</f>
        <v>*</v>
      </c>
      <c r="Q36" s="131" t="str">
        <f>[32]Julho!$I$20</f>
        <v>*</v>
      </c>
      <c r="R36" s="131" t="str">
        <f>[32]Julho!$I$21</f>
        <v>*</v>
      </c>
      <c r="S36" s="131" t="str">
        <f>[32]Julho!$I$22</f>
        <v>*</v>
      </c>
      <c r="T36" s="131" t="str">
        <f>[32]Julho!$I$23</f>
        <v>*</v>
      </c>
      <c r="U36" s="131" t="str">
        <f>[32]Julho!$I$24</f>
        <v>*</v>
      </c>
      <c r="V36" s="131" t="str">
        <f>[32]Julho!$I$25</f>
        <v>*</v>
      </c>
      <c r="W36" s="131" t="str">
        <f>[32]Julho!$I$26</f>
        <v>*</v>
      </c>
      <c r="X36" s="131" t="str">
        <f>[32]Julho!$I$27</f>
        <v>*</v>
      </c>
      <c r="Y36" s="131" t="str">
        <f>[32]Julho!$I$28</f>
        <v>*</v>
      </c>
      <c r="Z36" s="131" t="str">
        <f>[32]Julho!$I$29</f>
        <v>*</v>
      </c>
      <c r="AA36" s="131" t="str">
        <f>[32]Julho!$I$30</f>
        <v>*</v>
      </c>
      <c r="AB36" s="131" t="str">
        <f>[32]Julho!$I$31</f>
        <v>*</v>
      </c>
      <c r="AC36" s="131" t="str">
        <f>[32]Julho!$I$32</f>
        <v>*</v>
      </c>
      <c r="AD36" s="131" t="str">
        <f>[32]Julho!$I$33</f>
        <v>*</v>
      </c>
      <c r="AE36" s="131" t="str">
        <f>[32]Julho!$I$34</f>
        <v>*</v>
      </c>
      <c r="AF36" s="131" t="str">
        <f>[32]Julho!$I$35</f>
        <v>*</v>
      </c>
      <c r="AG36" s="140" t="str">
        <f>[32]Julho!$I$36</f>
        <v>*</v>
      </c>
      <c r="AI36" t="s">
        <v>47</v>
      </c>
      <c r="AJ36" t="s">
        <v>47</v>
      </c>
    </row>
    <row r="37" spans="1:38" x14ac:dyDescent="0.2">
      <c r="A37" s="98" t="s">
        <v>14</v>
      </c>
      <c r="B37" s="136" t="str">
        <f>[33]Julho!$I$5</f>
        <v>*</v>
      </c>
      <c r="C37" s="136" t="str">
        <f>[33]Julho!$I$6</f>
        <v>*</v>
      </c>
      <c r="D37" s="136" t="str">
        <f>[33]Julho!$I$7</f>
        <v>*</v>
      </c>
      <c r="E37" s="136" t="str">
        <f>[33]Julho!$I$8</f>
        <v>*</v>
      </c>
      <c r="F37" s="136" t="str">
        <f>[33]Julho!$I$9</f>
        <v>*</v>
      </c>
      <c r="G37" s="136" t="str">
        <f>[33]Julho!$I$10</f>
        <v>*</v>
      </c>
      <c r="H37" s="136" t="str">
        <f>[33]Julho!$I$11</f>
        <v>*</v>
      </c>
      <c r="I37" s="136" t="str">
        <f>[33]Julho!$I$12</f>
        <v>*</v>
      </c>
      <c r="J37" s="136" t="str">
        <f>[33]Julho!$I$13</f>
        <v>*</v>
      </c>
      <c r="K37" s="136" t="str">
        <f>[33]Julho!$I$14</f>
        <v>*</v>
      </c>
      <c r="L37" s="136" t="str">
        <f>[33]Julho!$I$15</f>
        <v>*</v>
      </c>
      <c r="M37" s="136" t="str">
        <f>[33]Julho!$I$16</f>
        <v>*</v>
      </c>
      <c r="N37" s="136" t="str">
        <f>[33]Julho!$I$17</f>
        <v>*</v>
      </c>
      <c r="O37" s="136" t="str">
        <f>[33]Julho!$I$18</f>
        <v>*</v>
      </c>
      <c r="P37" s="136" t="str">
        <f>[33]Julho!$I$19</f>
        <v>*</v>
      </c>
      <c r="Q37" s="136" t="str">
        <f>[33]Julho!$I$20</f>
        <v>*</v>
      </c>
      <c r="R37" s="136" t="str">
        <f>[33]Julho!$I$21</f>
        <v>*</v>
      </c>
      <c r="S37" s="136" t="str">
        <f>[33]Julho!$I$22</f>
        <v>*</v>
      </c>
      <c r="T37" s="136" t="str">
        <f>[33]Julho!$I$23</f>
        <v>*</v>
      </c>
      <c r="U37" s="136" t="str">
        <f>[33]Julho!$I$24</f>
        <v>*</v>
      </c>
      <c r="V37" s="136" t="str">
        <f>[33]Julho!$I$25</f>
        <v>NE</v>
      </c>
      <c r="W37" s="136" t="str">
        <f>[33]Julho!$I$26</f>
        <v>N</v>
      </c>
      <c r="X37" s="136" t="str">
        <f>[33]Julho!$I$27</f>
        <v>SO</v>
      </c>
      <c r="Y37" s="136" t="str">
        <f>[33]Julho!$I$28</f>
        <v>NE</v>
      </c>
      <c r="Z37" s="136" t="str">
        <f>[33]Julho!$I$29</f>
        <v>SO</v>
      </c>
      <c r="AA37" s="136" t="str">
        <f>[33]Julho!$I$30</f>
        <v>S</v>
      </c>
      <c r="AB37" s="136" t="str">
        <f>[33]Julho!$I$31</f>
        <v>N</v>
      </c>
      <c r="AC37" s="136" t="str">
        <f>[33]Julho!$I$32</f>
        <v>NO</v>
      </c>
      <c r="AD37" s="136" t="str">
        <f>[33]Julho!$I$33</f>
        <v>SO</v>
      </c>
      <c r="AE37" s="136" t="str">
        <f>[33]Julho!$I$34</f>
        <v>S</v>
      </c>
      <c r="AF37" s="136" t="str">
        <f>[33]Julho!$I$35</f>
        <v>SE</v>
      </c>
      <c r="AG37" s="127" t="str">
        <f>[33]Julho!$I$36</f>
        <v>SO</v>
      </c>
      <c r="AJ37" t="s">
        <v>47</v>
      </c>
    </row>
    <row r="38" spans="1:38" x14ac:dyDescent="0.2">
      <c r="A38" s="98" t="s">
        <v>174</v>
      </c>
      <c r="B38" s="11" t="str">
        <f>[34]Julho!$I$5</f>
        <v>SE</v>
      </c>
      <c r="C38" s="11" t="str">
        <f>[34]Julho!$I$6</f>
        <v>S</v>
      </c>
      <c r="D38" s="11" t="str">
        <f>[34]Julho!$I$7</f>
        <v>S</v>
      </c>
      <c r="E38" s="11" t="str">
        <f>[34]Julho!$I$8</f>
        <v>S</v>
      </c>
      <c r="F38" s="11" t="str">
        <f>[34]Julho!$I$9</f>
        <v>SE</v>
      </c>
      <c r="G38" s="11" t="str">
        <f>[34]Julho!$I$10</f>
        <v>SE</v>
      </c>
      <c r="H38" s="11" t="str">
        <f>[34]Julho!$I$11</f>
        <v>SE</v>
      </c>
      <c r="I38" s="11" t="str">
        <f>[34]Julho!$I$12</f>
        <v>SO</v>
      </c>
      <c r="J38" s="11" t="str">
        <f>[34]Julho!$I$13</f>
        <v>S</v>
      </c>
      <c r="K38" s="11" t="str">
        <f>[34]Julho!$I$14</f>
        <v>S</v>
      </c>
      <c r="L38" s="11" t="str">
        <f>[34]Julho!$I$15</f>
        <v>SE</v>
      </c>
      <c r="M38" s="11" t="str">
        <f>[34]Julho!$I$16</f>
        <v>SE</v>
      </c>
      <c r="N38" s="11" t="str">
        <f>[34]Julho!$I$17</f>
        <v>SE</v>
      </c>
      <c r="O38" s="11" t="str">
        <f>[34]Julho!$I$18</f>
        <v>SE</v>
      </c>
      <c r="P38" s="11" t="str">
        <f>[34]Julho!$I$19</f>
        <v>S</v>
      </c>
      <c r="Q38" s="131" t="str">
        <f>[34]Julho!$I$20</f>
        <v>SE</v>
      </c>
      <c r="R38" s="131" t="str">
        <f>[34]Julho!$I$21</f>
        <v>SE</v>
      </c>
      <c r="S38" s="131" t="str">
        <f>[34]Julho!$I$22</f>
        <v>SE</v>
      </c>
      <c r="T38" s="131" t="str">
        <f>[34]Julho!$I$23</f>
        <v>SE</v>
      </c>
      <c r="U38" s="131" t="str">
        <f>[34]Julho!$I$24</f>
        <v>SE</v>
      </c>
      <c r="V38" s="131" t="str">
        <f>[34]Julho!$I$25</f>
        <v>SE</v>
      </c>
      <c r="W38" s="131" t="str">
        <f>[34]Julho!$I$26</f>
        <v>SE</v>
      </c>
      <c r="X38" s="131" t="str">
        <f>[34]Julho!$I$27</f>
        <v>L</v>
      </c>
      <c r="Y38" s="131" t="str">
        <f>[34]Julho!$I$28</f>
        <v>SE</v>
      </c>
      <c r="Z38" s="131" t="str">
        <f>[34]Julho!$I$29</f>
        <v>S</v>
      </c>
      <c r="AA38" s="131" t="str">
        <f>[34]Julho!$I$30</f>
        <v>S</v>
      </c>
      <c r="AB38" s="131" t="str">
        <f>[34]Julho!$I$31</f>
        <v>N</v>
      </c>
      <c r="AC38" s="131" t="str">
        <f>[34]Julho!$I$32</f>
        <v>SE</v>
      </c>
      <c r="AD38" s="131" t="str">
        <f>[34]Julho!$I$33</f>
        <v>S</v>
      </c>
      <c r="AE38" s="131" t="str">
        <f>[34]Julho!$I$34</f>
        <v>S</v>
      </c>
      <c r="AF38" s="131" t="str">
        <f>[34]Julho!$I$35</f>
        <v>S</v>
      </c>
      <c r="AG38" s="140" t="str">
        <f>[34]Julho!$I$36</f>
        <v>SE</v>
      </c>
      <c r="AI38" t="s">
        <v>47</v>
      </c>
      <c r="AJ38" t="s">
        <v>47</v>
      </c>
    </row>
    <row r="39" spans="1:38" x14ac:dyDescent="0.2">
      <c r="A39" s="98" t="s">
        <v>15</v>
      </c>
      <c r="B39" s="136" t="str">
        <f>[35]Julho!$I$5</f>
        <v>SO</v>
      </c>
      <c r="C39" s="136" t="str">
        <f>[35]Julho!$I$6</f>
        <v>SO</v>
      </c>
      <c r="D39" s="136" t="str">
        <f>[35]Julho!$I$7</f>
        <v>SO</v>
      </c>
      <c r="E39" s="136" t="str">
        <f>[35]Julho!$I$8</f>
        <v>SO</v>
      </c>
      <c r="F39" s="136" t="str">
        <f>[35]Julho!$I$9</f>
        <v>SO</v>
      </c>
      <c r="G39" s="136" t="str">
        <f>[35]Julho!$I$10</f>
        <v>SO</v>
      </c>
      <c r="H39" s="136" t="str">
        <f>[35]Julho!$I$11</f>
        <v>SO</v>
      </c>
      <c r="I39" s="136" t="str">
        <f>[35]Julho!$I$12</f>
        <v>SO</v>
      </c>
      <c r="J39" s="136" t="str">
        <f>[35]Julho!$I$13</f>
        <v>SO</v>
      </c>
      <c r="K39" s="136" t="str">
        <f>[35]Julho!$I$14</f>
        <v>SO</v>
      </c>
      <c r="L39" s="136" t="str">
        <f>[35]Julho!$I$15</f>
        <v>SO</v>
      </c>
      <c r="M39" s="136" t="str">
        <f>[35]Julho!$I$16</f>
        <v>SO</v>
      </c>
      <c r="N39" s="136" t="str">
        <f>[35]Julho!$I$17</f>
        <v>SO</v>
      </c>
      <c r="O39" s="136" t="str">
        <f>[35]Julho!$I$18</f>
        <v>SO</v>
      </c>
      <c r="P39" s="136" t="str">
        <f>[35]Julho!$I$19</f>
        <v>SO</v>
      </c>
      <c r="Q39" s="136" t="str">
        <f>[35]Julho!$I$20</f>
        <v>SO</v>
      </c>
      <c r="R39" s="136" t="str">
        <f>[35]Julho!$I$21</f>
        <v>SO</v>
      </c>
      <c r="S39" s="136" t="str">
        <f>[35]Julho!$I$22</f>
        <v>SO</v>
      </c>
      <c r="T39" s="136" t="str">
        <f>[35]Julho!$I$23</f>
        <v>SO</v>
      </c>
      <c r="U39" s="136" t="str">
        <f>[35]Julho!$I$24</f>
        <v>SO</v>
      </c>
      <c r="V39" s="136" t="str">
        <f>[35]Julho!$I$25</f>
        <v>SO</v>
      </c>
      <c r="W39" s="136" t="str">
        <f>[35]Julho!$I$26</f>
        <v>SO</v>
      </c>
      <c r="X39" s="136" t="str">
        <f>[35]Julho!$I$27</f>
        <v>SO</v>
      </c>
      <c r="Y39" s="136" t="str">
        <f>[35]Julho!$I$28</f>
        <v>SO</v>
      </c>
      <c r="Z39" s="136" t="str">
        <f>[35]Julho!$I$29</f>
        <v>SO</v>
      </c>
      <c r="AA39" s="136" t="str">
        <f>[35]Julho!$I$30</f>
        <v>SO</v>
      </c>
      <c r="AB39" s="136" t="str">
        <f>[35]Julho!$I$31</f>
        <v>SO</v>
      </c>
      <c r="AC39" s="136" t="str">
        <f>[35]Julho!$I$32</f>
        <v>SO</v>
      </c>
      <c r="AD39" s="136" t="str">
        <f>[35]Julho!$I$33</f>
        <v>SO</v>
      </c>
      <c r="AE39" s="136" t="str">
        <f>[35]Julho!$I$34</f>
        <v>SO</v>
      </c>
      <c r="AF39" s="136" t="str">
        <f>[35]Julho!$I$35</f>
        <v>SO</v>
      </c>
      <c r="AG39" s="127" t="str">
        <f>[35]Julho!$I$36</f>
        <v>SO</v>
      </c>
      <c r="AJ39" t="s">
        <v>47</v>
      </c>
    </row>
    <row r="40" spans="1:38" x14ac:dyDescent="0.2">
      <c r="A40" s="98" t="s">
        <v>16</v>
      </c>
      <c r="B40" s="137" t="str">
        <f>[36]Julho!$I$5</f>
        <v>S</v>
      </c>
      <c r="C40" s="137" t="str">
        <f>[36]Julho!$I$6</f>
        <v>SE</v>
      </c>
      <c r="D40" s="137" t="str">
        <f>[36]Julho!$I$7</f>
        <v>S</v>
      </c>
      <c r="E40" s="137" t="str">
        <f>[36]Julho!$I$8</f>
        <v>*</v>
      </c>
      <c r="F40" s="137" t="str">
        <f>[36]Julho!$I$9</f>
        <v>*</v>
      </c>
      <c r="G40" s="137" t="str">
        <f>[36]Julho!$I$10</f>
        <v>O</v>
      </c>
      <c r="H40" s="137" t="str">
        <f>[36]Julho!$I$11</f>
        <v>SO</v>
      </c>
      <c r="I40" s="137" t="str">
        <f>[36]Julho!$I$12</f>
        <v>SO</v>
      </c>
      <c r="J40" s="137" t="str">
        <f>[36]Julho!$I$13</f>
        <v>SE</v>
      </c>
      <c r="K40" s="137" t="str">
        <f>[36]Julho!$I$14</f>
        <v>N</v>
      </c>
      <c r="L40" s="137" t="str">
        <f>[36]Julho!$I$15</f>
        <v>NE</v>
      </c>
      <c r="M40" s="137" t="str">
        <f>[36]Julho!$I$16</f>
        <v>NO</v>
      </c>
      <c r="N40" s="137" t="str">
        <f>[36]Julho!$I$17</f>
        <v>N</v>
      </c>
      <c r="O40" s="137" t="str">
        <f>[36]Julho!$I$18</f>
        <v>*</v>
      </c>
      <c r="P40" s="137" t="str">
        <f>[36]Julho!$I$19</f>
        <v>*</v>
      </c>
      <c r="Q40" s="137" t="str">
        <f>[36]Julho!$I$20</f>
        <v>NO</v>
      </c>
      <c r="R40" s="137" t="str">
        <f>[36]Julho!$I$21</f>
        <v>N</v>
      </c>
      <c r="S40" s="137" t="str">
        <f>[36]Julho!$I$22</f>
        <v>NE</v>
      </c>
      <c r="T40" s="137" t="str">
        <f>[36]Julho!$I$23</f>
        <v>*</v>
      </c>
      <c r="U40" s="137" t="str">
        <f>[36]Julho!$I$24</f>
        <v>*</v>
      </c>
      <c r="V40" s="137" t="str">
        <f>[36]Julho!$I$25</f>
        <v>*</v>
      </c>
      <c r="W40" s="137" t="str">
        <f>[36]Julho!$I$26</f>
        <v>*</v>
      </c>
      <c r="X40" s="137" t="str">
        <f>[36]Julho!$I$27</f>
        <v>*</v>
      </c>
      <c r="Y40" s="137" t="str">
        <f>[36]Julho!$I$28</f>
        <v>O</v>
      </c>
      <c r="Z40" s="137" t="str">
        <f>[36]Julho!$I$29</f>
        <v>S</v>
      </c>
      <c r="AA40" s="137" t="str">
        <f>[36]Julho!$I$30</f>
        <v>S</v>
      </c>
      <c r="AB40" s="137" t="str">
        <f>[36]Julho!$I$31</f>
        <v>*</v>
      </c>
      <c r="AC40" s="137" t="str">
        <f>[36]Julho!$I$32</f>
        <v>*</v>
      </c>
      <c r="AD40" s="137" t="str">
        <f>[36]Julho!$I$33</f>
        <v>S</v>
      </c>
      <c r="AE40" s="137" t="str">
        <f>[36]Julho!$I$34</f>
        <v>S</v>
      </c>
      <c r="AF40" s="137" t="str">
        <f>[36]Julho!$I$35</f>
        <v>SE</v>
      </c>
      <c r="AG40" s="127" t="str">
        <f>[36]Julho!$I$36</f>
        <v>S</v>
      </c>
      <c r="AH40" t="s">
        <v>47</v>
      </c>
      <c r="AI40" t="s">
        <v>47</v>
      </c>
    </row>
    <row r="41" spans="1:38" x14ac:dyDescent="0.2">
      <c r="A41" s="98" t="s">
        <v>175</v>
      </c>
      <c r="B41" s="136" t="str">
        <f>[37]Julho!$I$5</f>
        <v>S</v>
      </c>
      <c r="C41" s="136" t="str">
        <f>[37]Julho!$I$6</f>
        <v>S</v>
      </c>
      <c r="D41" s="136" t="str">
        <f>[37]Julho!$I$7</f>
        <v>S</v>
      </c>
      <c r="E41" s="136" t="str">
        <f>[37]Julho!$I$8</f>
        <v>NE</v>
      </c>
      <c r="F41" s="136" t="str">
        <f>[37]Julho!$I$9</f>
        <v>N</v>
      </c>
      <c r="G41" s="136" t="str">
        <f>[37]Julho!$I$10</f>
        <v>NO</v>
      </c>
      <c r="H41" s="136" t="str">
        <f>[37]Julho!$I$11</f>
        <v>NO</v>
      </c>
      <c r="I41" s="136" t="str">
        <f>[37]Julho!$I$12</f>
        <v>NO</v>
      </c>
      <c r="J41" s="136" t="str">
        <f>[37]Julho!$I$13</f>
        <v>S</v>
      </c>
      <c r="K41" s="136" t="str">
        <f>[37]Julho!$I$14</f>
        <v>SE</v>
      </c>
      <c r="L41" s="136" t="str">
        <f>[37]Julho!$I$15</f>
        <v>NO</v>
      </c>
      <c r="M41" s="136" t="str">
        <f>[37]Julho!$I$16</f>
        <v>NO</v>
      </c>
      <c r="N41" s="136" t="str">
        <f>[37]Julho!$I$17</f>
        <v>NO</v>
      </c>
      <c r="O41" s="136" t="str">
        <f>[37]Julho!$I$18</f>
        <v>SE</v>
      </c>
      <c r="P41" s="136" t="str">
        <f>[37]Julho!$I$19</f>
        <v>SE</v>
      </c>
      <c r="Q41" s="136" t="str">
        <f>[37]Julho!$I$20</f>
        <v>SE</v>
      </c>
      <c r="R41" s="136" t="str">
        <f>[37]Julho!$I$21</f>
        <v>N</v>
      </c>
      <c r="S41" s="136" t="str">
        <f>[37]Julho!$I$22</f>
        <v>NE</v>
      </c>
      <c r="T41" s="131" t="str">
        <f>[37]Julho!$I$23</f>
        <v>NE</v>
      </c>
      <c r="U41" s="131" t="str">
        <f>[37]Julho!$I$24</f>
        <v>NE</v>
      </c>
      <c r="V41" s="131" t="str">
        <f>[37]Julho!$I$25</f>
        <v>N</v>
      </c>
      <c r="W41" s="131" t="str">
        <f>[37]Julho!$I$26</f>
        <v>NO</v>
      </c>
      <c r="X41" s="131" t="str">
        <f>[37]Julho!$I$27</f>
        <v>NO</v>
      </c>
      <c r="Y41" s="131" t="str">
        <f>[37]Julho!$I$28</f>
        <v>NO</v>
      </c>
      <c r="Z41" s="131" t="str">
        <f>[37]Julho!$I$29</f>
        <v>S</v>
      </c>
      <c r="AA41" s="131" t="str">
        <f>[37]Julho!$I$30</f>
        <v>S</v>
      </c>
      <c r="AB41" s="131" t="str">
        <f>[37]Julho!$I$31</f>
        <v>N</v>
      </c>
      <c r="AC41" s="131" t="str">
        <f>[37]Julho!$I$32</f>
        <v>NO</v>
      </c>
      <c r="AD41" s="131" t="str">
        <f>[37]Julho!$I$33</f>
        <v>S</v>
      </c>
      <c r="AE41" s="131" t="str">
        <f>[37]Julho!$I$34</f>
        <v>S</v>
      </c>
      <c r="AF41" s="131" t="str">
        <f>[37]Julho!$I$35</f>
        <v>SE</v>
      </c>
      <c r="AG41" s="140" t="str">
        <f>[37]Julho!$I$36</f>
        <v>NO</v>
      </c>
      <c r="AI41" t="s">
        <v>47</v>
      </c>
    </row>
    <row r="42" spans="1:38" x14ac:dyDescent="0.2">
      <c r="A42" s="98" t="s">
        <v>17</v>
      </c>
      <c r="B42" s="136" t="str">
        <f>[38]Julho!$I$5</f>
        <v>SE</v>
      </c>
      <c r="C42" s="136" t="str">
        <f>[38]Julho!$I$6</f>
        <v>SE</v>
      </c>
      <c r="D42" s="136" t="str">
        <f>[38]Julho!$I$7</f>
        <v>SE</v>
      </c>
      <c r="E42" s="136" t="str">
        <f>[38]Julho!$I$8</f>
        <v>N</v>
      </c>
      <c r="F42" s="136" t="str">
        <f>[38]Julho!$I$9</f>
        <v>N</v>
      </c>
      <c r="G42" s="136" t="str">
        <f>[38]Julho!$I$10</f>
        <v>NO</v>
      </c>
      <c r="H42" s="136" t="str">
        <f>[38]Julho!$I$11</f>
        <v>NO</v>
      </c>
      <c r="I42" s="136" t="str">
        <f>[38]Julho!$I$12</f>
        <v>S</v>
      </c>
      <c r="J42" s="136" t="str">
        <f>[38]Julho!$I$13</f>
        <v>SE</v>
      </c>
      <c r="K42" s="136" t="str">
        <f>[38]Julho!$I$14</f>
        <v>N</v>
      </c>
      <c r="L42" s="136" t="str">
        <f>[38]Julho!$I$15</f>
        <v>O</v>
      </c>
      <c r="M42" s="136" t="str">
        <f>[38]Julho!$I$16</f>
        <v>O</v>
      </c>
      <c r="N42" s="136" t="str">
        <f>[38]Julho!$I$17</f>
        <v>O</v>
      </c>
      <c r="O42" s="136" t="str">
        <f>[38]Julho!$I$18</f>
        <v>SE</v>
      </c>
      <c r="P42" s="136" t="str">
        <f>[38]Julho!$I$19</f>
        <v>SE</v>
      </c>
      <c r="Q42" s="136" t="str">
        <f>[38]Julho!$I$20</f>
        <v>L</v>
      </c>
      <c r="R42" s="136" t="str">
        <f>[38]Julho!$I$21</f>
        <v>N</v>
      </c>
      <c r="S42" s="136" t="str">
        <f>[38]Julho!$I$22</f>
        <v>N</v>
      </c>
      <c r="T42" s="136" t="str">
        <f>[38]Julho!$I$23</f>
        <v>N</v>
      </c>
      <c r="U42" s="136" t="str">
        <f>[38]Julho!$I$24</f>
        <v>N</v>
      </c>
      <c r="V42" s="136" t="str">
        <f>[38]Julho!$I$25</f>
        <v>N</v>
      </c>
      <c r="W42" s="136" t="str">
        <f>[38]Julho!$I$26</f>
        <v>N</v>
      </c>
      <c r="X42" s="136" t="str">
        <f>[38]Julho!$I$27</f>
        <v>N</v>
      </c>
      <c r="Y42" s="136" t="str">
        <f>[38]Julho!$I$28</f>
        <v>O</v>
      </c>
      <c r="Z42" s="136" t="str">
        <f>[38]Julho!$I$29</f>
        <v>SE</v>
      </c>
      <c r="AA42" s="136" t="str">
        <f>[38]Julho!$I$30</f>
        <v>SE</v>
      </c>
      <c r="AB42" s="136" t="str">
        <f>[38]Julho!$I$31</f>
        <v>N</v>
      </c>
      <c r="AC42" s="136" t="str">
        <f>[38]Julho!$I$32</f>
        <v>SO</v>
      </c>
      <c r="AD42" s="136" t="str">
        <f>[38]Julho!$I$33</f>
        <v>SE</v>
      </c>
      <c r="AE42" s="136" t="str">
        <f>[38]Julho!$I$34</f>
        <v>L</v>
      </c>
      <c r="AF42" s="136" t="str">
        <f>[38]Julho!$I$35</f>
        <v>NE</v>
      </c>
      <c r="AG42" s="127" t="str">
        <f>[38]Julho!$I$36</f>
        <v>N</v>
      </c>
    </row>
    <row r="43" spans="1:38" x14ac:dyDescent="0.2">
      <c r="A43" s="98" t="s">
        <v>157</v>
      </c>
      <c r="B43" s="11" t="str">
        <f>[39]Julho!$I$5</f>
        <v>N</v>
      </c>
      <c r="C43" s="11" t="str">
        <f>[39]Julho!$I$6</f>
        <v>N</v>
      </c>
      <c r="D43" s="11" t="str">
        <f>[39]Julho!$I$7</f>
        <v>N</v>
      </c>
      <c r="E43" s="11" t="str">
        <f>[39]Julho!$I$8</f>
        <v>N</v>
      </c>
      <c r="F43" s="11" t="str">
        <f>[39]Julho!$I$9</f>
        <v>N</v>
      </c>
      <c r="G43" s="11" t="str">
        <f>[39]Julho!$I$10</f>
        <v>N</v>
      </c>
      <c r="H43" s="11" t="str">
        <f>[39]Julho!$I$11</f>
        <v>N</v>
      </c>
      <c r="I43" s="11" t="str">
        <f>[39]Julho!$I$12</f>
        <v>N</v>
      </c>
      <c r="J43" s="11" t="str">
        <f>[39]Julho!$I$13</f>
        <v>N</v>
      </c>
      <c r="K43" s="11" t="str">
        <f>[39]Julho!$I$14</f>
        <v>N</v>
      </c>
      <c r="L43" s="11" t="str">
        <f>[39]Julho!$I$15</f>
        <v>N</v>
      </c>
      <c r="M43" s="11" t="str">
        <f>[39]Julho!$I$16</f>
        <v>N</v>
      </c>
      <c r="N43" s="11" t="str">
        <f>[39]Julho!$I$17</f>
        <v>N</v>
      </c>
      <c r="O43" s="11" t="str">
        <f>[39]Julho!$I$18</f>
        <v>N</v>
      </c>
      <c r="P43" s="11" t="str">
        <f>[39]Julho!$I$19</f>
        <v>N</v>
      </c>
      <c r="Q43" s="11" t="str">
        <f>[39]Julho!$I$20</f>
        <v>N</v>
      </c>
      <c r="R43" s="11" t="str">
        <f>[39]Julho!$I$21</f>
        <v>N</v>
      </c>
      <c r="S43" s="11" t="str">
        <f>[39]Julho!$I$22</f>
        <v>N</v>
      </c>
      <c r="T43" s="131" t="str">
        <f>[39]Julho!$I$23</f>
        <v>N</v>
      </c>
      <c r="U43" s="131" t="str">
        <f>[39]Julho!$I$24</f>
        <v>N</v>
      </c>
      <c r="V43" s="131" t="str">
        <f>[39]Julho!$I$25</f>
        <v>N</v>
      </c>
      <c r="W43" s="131" t="str">
        <f>[39]Julho!$I$26</f>
        <v>N</v>
      </c>
      <c r="X43" s="131" t="str">
        <f>[39]Julho!$I$27</f>
        <v>N</v>
      </c>
      <c r="Y43" s="131" t="str">
        <f>[39]Julho!$I$28</f>
        <v>N</v>
      </c>
      <c r="Z43" s="131" t="str">
        <f>[39]Julho!$I$29</f>
        <v>N</v>
      </c>
      <c r="AA43" s="131" t="str">
        <f>[39]Julho!$I$30</f>
        <v>N</v>
      </c>
      <c r="AB43" s="131" t="str">
        <f>[39]Julho!$I$31</f>
        <v>N</v>
      </c>
      <c r="AC43" s="131" t="str">
        <f>[39]Julho!$I$32</f>
        <v>N</v>
      </c>
      <c r="AD43" s="131" t="str">
        <f>[39]Julho!$I$33</f>
        <v>N</v>
      </c>
      <c r="AE43" s="131" t="str">
        <f>[39]Julho!$I$34</f>
        <v>N</v>
      </c>
      <c r="AF43" s="131" t="str">
        <f>[39]Julho!$I$35</f>
        <v>N</v>
      </c>
      <c r="AG43" s="140" t="str">
        <f>[39]Julho!$I$36</f>
        <v>N</v>
      </c>
      <c r="AI43" t="s">
        <v>47</v>
      </c>
      <c r="AJ43" t="s">
        <v>47</v>
      </c>
      <c r="AK43" t="s">
        <v>47</v>
      </c>
    </row>
    <row r="44" spans="1:38" x14ac:dyDescent="0.2">
      <c r="A44" s="98" t="s">
        <v>18</v>
      </c>
      <c r="B44" s="136" t="str">
        <f>[40]Julho!$I$5</f>
        <v>S</v>
      </c>
      <c r="C44" s="136" t="str">
        <f>[40]Julho!$I$6</f>
        <v>L</v>
      </c>
      <c r="D44" s="136" t="str">
        <f>[40]Julho!$I$7</f>
        <v>L</v>
      </c>
      <c r="E44" s="136" t="str">
        <f>[40]Julho!$I$8</f>
        <v>L</v>
      </c>
      <c r="F44" s="136" t="str">
        <f>[40]Julho!$I$9</f>
        <v>L</v>
      </c>
      <c r="G44" s="136" t="str">
        <f>[40]Julho!$I$10</f>
        <v>NO</v>
      </c>
      <c r="H44" s="136" t="str">
        <f>[40]Julho!$I$11</f>
        <v>N</v>
      </c>
      <c r="I44" s="136" t="str">
        <f>[40]Julho!$I$12</f>
        <v>SO</v>
      </c>
      <c r="J44" s="136" t="str">
        <f>[40]Julho!$I$13</f>
        <v>L</v>
      </c>
      <c r="K44" s="136" t="str">
        <f>[40]Julho!$I$14</f>
        <v>L</v>
      </c>
      <c r="L44" s="136" t="str">
        <f>[40]Julho!$I$15</f>
        <v>N</v>
      </c>
      <c r="M44" s="136" t="str">
        <f>[40]Julho!$I$16</f>
        <v>NO</v>
      </c>
      <c r="N44" s="136" t="str">
        <f>[40]Julho!$I$17</f>
        <v>O</v>
      </c>
      <c r="O44" s="136" t="str">
        <f>[40]Julho!$I$18</f>
        <v>S</v>
      </c>
      <c r="P44" s="136" t="str">
        <f>[40]Julho!$I$19</f>
        <v>L</v>
      </c>
      <c r="Q44" s="136" t="str">
        <f>[40]Julho!$I$20</f>
        <v>L</v>
      </c>
      <c r="R44" s="136" t="str">
        <f>[40]Julho!$I$21</f>
        <v>SE</v>
      </c>
      <c r="S44" s="136" t="str">
        <f>[40]Julho!$I$22</f>
        <v>L</v>
      </c>
      <c r="T44" s="136" t="str">
        <f>[40]Julho!$I$23</f>
        <v>L</v>
      </c>
      <c r="U44" s="136" t="str">
        <f>[40]Julho!$I$24</f>
        <v>SE</v>
      </c>
      <c r="V44" s="136" t="str">
        <f>[40]Julho!$I$25</f>
        <v>SE</v>
      </c>
      <c r="W44" s="136" t="str">
        <f>[40]Julho!$I$26</f>
        <v>SE</v>
      </c>
      <c r="X44" s="136" t="str">
        <f>[40]Julho!$I$27</f>
        <v>L</v>
      </c>
      <c r="Y44" s="136" t="str">
        <f>[40]Julho!$I$28</f>
        <v>SE</v>
      </c>
      <c r="Z44" s="136" t="str">
        <f>[40]Julho!$I$29</f>
        <v>S</v>
      </c>
      <c r="AA44" s="136" t="str">
        <f>[40]Julho!$I$30</f>
        <v>L</v>
      </c>
      <c r="AB44" s="136" t="str">
        <f>[40]Julho!$I$31</f>
        <v>SE</v>
      </c>
      <c r="AC44" s="136" t="str">
        <f>[40]Julho!$I$32</f>
        <v>NO</v>
      </c>
      <c r="AD44" s="136" t="str">
        <f>[40]Julho!$I$33</f>
        <v>SO</v>
      </c>
      <c r="AE44" s="136" t="str">
        <f>[40]Julho!$I$34</f>
        <v>L</v>
      </c>
      <c r="AF44" s="136" t="str">
        <f>[40]Julho!$I$35</f>
        <v>L</v>
      </c>
      <c r="AG44" s="127" t="str">
        <f>[40]Julho!$I$36</f>
        <v>L</v>
      </c>
      <c r="AI44" t="s">
        <v>47</v>
      </c>
      <c r="AJ44" t="s">
        <v>47</v>
      </c>
      <c r="AK44" t="s">
        <v>47</v>
      </c>
    </row>
    <row r="45" spans="1:38" x14ac:dyDescent="0.2">
      <c r="A45" s="98" t="s">
        <v>162</v>
      </c>
      <c r="B45" s="136" t="str">
        <f>[41]Julho!$I$5</f>
        <v>*</v>
      </c>
      <c r="C45" s="136" t="str">
        <f>[41]Julho!$I$6</f>
        <v>*</v>
      </c>
      <c r="D45" s="136" t="str">
        <f>[41]Julho!$I$7</f>
        <v>*</v>
      </c>
      <c r="E45" s="136" t="str">
        <f>[41]Julho!$I$8</f>
        <v>*</v>
      </c>
      <c r="F45" s="136" t="str">
        <f>[41]Julho!$I$9</f>
        <v>*</v>
      </c>
      <c r="G45" s="136" t="str">
        <f>[41]Julho!$I$10</f>
        <v>*</v>
      </c>
      <c r="H45" s="136" t="str">
        <f>[41]Julho!$I$11</f>
        <v>*</v>
      </c>
      <c r="I45" s="136" t="str">
        <f>[41]Julho!$I$12</f>
        <v>*</v>
      </c>
      <c r="J45" s="136" t="str">
        <f>[41]Julho!$I$13</f>
        <v>*</v>
      </c>
      <c r="K45" s="136" t="str">
        <f>[41]Julho!$I$14</f>
        <v>*</v>
      </c>
      <c r="L45" s="136" t="str">
        <f>[41]Julho!$I$15</f>
        <v>*</v>
      </c>
      <c r="M45" s="136" t="str">
        <f>[41]Julho!$I$16</f>
        <v>*</v>
      </c>
      <c r="N45" s="136" t="str">
        <f>[41]Julho!$I$17</f>
        <v>*</v>
      </c>
      <c r="O45" s="136" t="str">
        <f>[41]Julho!$I$18</f>
        <v>*</v>
      </c>
      <c r="P45" s="136" t="str">
        <f>[41]Julho!$I$19</f>
        <v>*</v>
      </c>
      <c r="Q45" s="136" t="str">
        <f>[41]Julho!$I$20</f>
        <v>*</v>
      </c>
      <c r="R45" s="136" t="str">
        <f>[41]Julho!$I$21</f>
        <v>*</v>
      </c>
      <c r="S45" s="136" t="str">
        <f>[41]Julho!$I$22</f>
        <v>*</v>
      </c>
      <c r="T45" s="131" t="str">
        <f>[41]Julho!$I$23</f>
        <v>*</v>
      </c>
      <c r="U45" s="131" t="str">
        <f>[41]Julho!$I$24</f>
        <v>*</v>
      </c>
      <c r="V45" s="131" t="str">
        <f>[41]Julho!$I$25</f>
        <v>*</v>
      </c>
      <c r="W45" s="131" t="str">
        <f>[41]Julho!$I$26</f>
        <v>*</v>
      </c>
      <c r="X45" s="131" t="str">
        <f>[41]Julho!$I$27</f>
        <v>*</v>
      </c>
      <c r="Y45" s="131" t="str">
        <f>[41]Julho!$I$28</f>
        <v>*</v>
      </c>
      <c r="Z45" s="131" t="str">
        <f>[41]Julho!$I$29</f>
        <v>*</v>
      </c>
      <c r="AA45" s="131" t="str">
        <f>[41]Julho!$I$30</f>
        <v>*</v>
      </c>
      <c r="AB45" s="131" t="str">
        <f>[41]Julho!$I$31</f>
        <v>*</v>
      </c>
      <c r="AC45" s="131" t="str">
        <f>[41]Julho!$I$32</f>
        <v>*</v>
      </c>
      <c r="AD45" s="131" t="str">
        <f>[41]Julho!$I$33</f>
        <v>*</v>
      </c>
      <c r="AE45" s="131" t="str">
        <f>[41]Julho!$I$34</f>
        <v>*</v>
      </c>
      <c r="AF45" s="131" t="str">
        <f>[41]Julho!$I$35</f>
        <v>*</v>
      </c>
      <c r="AG45" s="140" t="str">
        <f>[41]Julho!$I$36</f>
        <v>*</v>
      </c>
      <c r="AH45" t="s">
        <v>47</v>
      </c>
      <c r="AI45" t="s">
        <v>47</v>
      </c>
      <c r="AJ45" t="s">
        <v>47</v>
      </c>
      <c r="AK45" t="s">
        <v>229</v>
      </c>
    </row>
    <row r="46" spans="1:38" x14ac:dyDescent="0.2">
      <c r="A46" s="98" t="s">
        <v>19</v>
      </c>
      <c r="B46" s="136" t="str">
        <f>[42]Julho!$I$5</f>
        <v>SO</v>
      </c>
      <c r="C46" s="136" t="str">
        <f>[42]Julho!$I$6</f>
        <v>S</v>
      </c>
      <c r="D46" s="136" t="str">
        <f>[42]Julho!$I$7</f>
        <v>S</v>
      </c>
      <c r="E46" s="136" t="str">
        <f>[42]Julho!$I$8</f>
        <v>NE</v>
      </c>
      <c r="F46" s="136" t="str">
        <f>[42]Julho!$I$9</f>
        <v>NE</v>
      </c>
      <c r="G46" s="136" t="str">
        <f>[42]Julho!$I$10</f>
        <v>NE</v>
      </c>
      <c r="H46" s="136" t="str">
        <f>[42]Julho!$I$11</f>
        <v>NE</v>
      </c>
      <c r="I46" s="136" t="str">
        <f>[42]Julho!$I$12</f>
        <v>SO</v>
      </c>
      <c r="J46" s="136" t="str">
        <f>[42]Julho!$I$13</f>
        <v>SE</v>
      </c>
      <c r="K46" s="136" t="str">
        <f>[42]Julho!$I$14</f>
        <v>NE</v>
      </c>
      <c r="L46" s="136" t="str">
        <f>[42]Julho!$I$15</f>
        <v>NE</v>
      </c>
      <c r="M46" s="136" t="str">
        <f>[42]Julho!$I$16</f>
        <v>NO</v>
      </c>
      <c r="N46" s="136" t="str">
        <f>[42]Julho!$I$17</f>
        <v>NE</v>
      </c>
      <c r="O46" s="136" t="str">
        <f>[42]Julho!$I$18</f>
        <v>S</v>
      </c>
      <c r="P46" s="136" t="str">
        <f>[42]Julho!$I$19</f>
        <v>S</v>
      </c>
      <c r="Q46" s="136" t="str">
        <f>[42]Julho!$I$20</f>
        <v>NE</v>
      </c>
      <c r="R46" s="136" t="str">
        <f>[42]Julho!$I$21</f>
        <v>NE</v>
      </c>
      <c r="S46" s="136" t="str">
        <f>[42]Julho!$I$22</f>
        <v>NE</v>
      </c>
      <c r="T46" s="136" t="str">
        <f>[42]Julho!$I$23</f>
        <v>NE</v>
      </c>
      <c r="U46" s="136" t="str">
        <f>[42]Julho!$I$24</f>
        <v>NE</v>
      </c>
      <c r="V46" s="136" t="str">
        <f>[42]Julho!$I$25</f>
        <v>N</v>
      </c>
      <c r="W46" s="136" t="str">
        <f>[42]Julho!$I$26</f>
        <v>NE</v>
      </c>
      <c r="X46" s="136" t="str">
        <f>[42]Julho!$I$27</f>
        <v>NE</v>
      </c>
      <c r="Y46" s="136" t="str">
        <f>[42]Julho!$I$28</f>
        <v>N</v>
      </c>
      <c r="Z46" s="136" t="str">
        <f>[42]Julho!$I$29</f>
        <v>S</v>
      </c>
      <c r="AA46" s="136" t="str">
        <f>[42]Julho!$I$30</f>
        <v>NE</v>
      </c>
      <c r="AB46" s="136" t="str">
        <f>[42]Julho!$I$31</f>
        <v>NE</v>
      </c>
      <c r="AC46" s="136" t="str">
        <f>[42]Julho!$I$32</f>
        <v>NE</v>
      </c>
      <c r="AD46" s="136" t="str">
        <f>[42]Julho!$I$33</f>
        <v>S</v>
      </c>
      <c r="AE46" s="136" t="str">
        <f>[42]Julho!$I$34</f>
        <v>S</v>
      </c>
      <c r="AF46" s="136" t="str">
        <f>[42]Julho!$I$35</f>
        <v>L</v>
      </c>
      <c r="AG46" s="127" t="str">
        <f>[42]Julho!$I$36</f>
        <v>NE</v>
      </c>
      <c r="AI46" t="s">
        <v>47</v>
      </c>
    </row>
    <row r="47" spans="1:38" x14ac:dyDescent="0.2">
      <c r="A47" s="98" t="s">
        <v>31</v>
      </c>
      <c r="B47" s="136" t="str">
        <f>[43]Julho!$I$5</f>
        <v>S</v>
      </c>
      <c r="C47" s="136" t="str">
        <f>[43]Julho!$I$6</f>
        <v>SE</v>
      </c>
      <c r="D47" s="136" t="str">
        <f>[43]Julho!$I$7</f>
        <v>SE</v>
      </c>
      <c r="E47" s="136" t="str">
        <f>[43]Julho!$I$8</f>
        <v>SE</v>
      </c>
      <c r="F47" s="136" t="str">
        <f>[43]Julho!$I$9</f>
        <v>NE</v>
      </c>
      <c r="G47" s="136" t="str">
        <f>[43]Julho!$I$10</f>
        <v>NO</v>
      </c>
      <c r="H47" s="136" t="str">
        <f>[43]Julho!$I$11</f>
        <v>NE</v>
      </c>
      <c r="I47" s="136" t="str">
        <f>[43]Julho!$I$12</f>
        <v>S</v>
      </c>
      <c r="J47" s="136" t="str">
        <f>[43]Julho!$I$13</f>
        <v>SE</v>
      </c>
      <c r="K47" s="136" t="str">
        <f>[43]Julho!$I$14</f>
        <v>SE</v>
      </c>
      <c r="L47" s="136" t="str">
        <f>[43]Julho!$I$15</f>
        <v>N</v>
      </c>
      <c r="M47" s="136" t="str">
        <f>[43]Julho!$I$16</f>
        <v>NO</v>
      </c>
      <c r="N47" s="136" t="str">
        <f>[43]Julho!$I$17</f>
        <v>NO</v>
      </c>
      <c r="O47" s="136" t="str">
        <f>[43]Julho!$I$18</f>
        <v>S</v>
      </c>
      <c r="P47" s="136" t="str">
        <f>[43]Julho!$I$19</f>
        <v>SE</v>
      </c>
      <c r="Q47" s="136" t="str">
        <f>[43]Julho!$I$20</f>
        <v>SE</v>
      </c>
      <c r="R47" s="136" t="str">
        <f>[43]Julho!$I$21</f>
        <v>NE</v>
      </c>
      <c r="S47" s="136" t="str">
        <f>[43]Julho!$I$22</f>
        <v>NE</v>
      </c>
      <c r="T47" s="136" t="str">
        <f>[43]Julho!$I$23</f>
        <v>NE</v>
      </c>
      <c r="U47" s="136" t="str">
        <f>[43]Julho!$I$24</f>
        <v>NE</v>
      </c>
      <c r="V47" s="136" t="str">
        <f>[43]Julho!$I$25</f>
        <v>NE</v>
      </c>
      <c r="W47" s="136" t="str">
        <f>[43]Julho!$I$26</f>
        <v>NE</v>
      </c>
      <c r="X47" s="136" t="str">
        <f>[43]Julho!$I$27</f>
        <v>NE</v>
      </c>
      <c r="Y47" s="136" t="str">
        <f>[43]Julho!$I$28</f>
        <v>NE</v>
      </c>
      <c r="Z47" s="136" t="str">
        <f>[43]Julho!$I$29</f>
        <v>SE</v>
      </c>
      <c r="AA47" s="136" t="str">
        <f>[43]Julho!$I$30</f>
        <v>SE</v>
      </c>
      <c r="AB47" s="136" t="str">
        <f>[43]Julho!$I$31</f>
        <v>N</v>
      </c>
      <c r="AC47" s="136" t="str">
        <f>[43]Julho!$I$32</f>
        <v>NO</v>
      </c>
      <c r="AD47" s="136" t="str">
        <f>[43]Julho!$I$33</f>
        <v>S</v>
      </c>
      <c r="AE47" s="136" t="str">
        <f>[43]Julho!$I$34</f>
        <v>SE</v>
      </c>
      <c r="AF47" s="136" t="str">
        <f>[43]Julho!$I$35</f>
        <v>SE</v>
      </c>
      <c r="AG47" s="127" t="str">
        <f>[43]Julho!$I$36</f>
        <v>SE</v>
      </c>
      <c r="AH47" t="s">
        <v>47</v>
      </c>
      <c r="AJ47" t="s">
        <v>47</v>
      </c>
      <c r="AK47" t="s">
        <v>47</v>
      </c>
    </row>
    <row r="48" spans="1:38" x14ac:dyDescent="0.2">
      <c r="A48" s="98" t="s">
        <v>44</v>
      </c>
      <c r="B48" s="136" t="str">
        <f>[44]Julho!$I$5</f>
        <v>S</v>
      </c>
      <c r="C48" s="136" t="str">
        <f>[44]Julho!$I$6</f>
        <v>SE</v>
      </c>
      <c r="D48" s="136" t="str">
        <f>[44]Julho!$I$7</f>
        <v>SE</v>
      </c>
      <c r="E48" s="136" t="str">
        <f>[44]Julho!$I$8</f>
        <v>L</v>
      </c>
      <c r="F48" s="136" t="str">
        <f>[44]Julho!$I$9</f>
        <v>L</v>
      </c>
      <c r="G48" s="136" t="str">
        <f>[44]Julho!$I$10</f>
        <v>L</v>
      </c>
      <c r="H48" s="136" t="str">
        <f>[44]Julho!$I$11</f>
        <v>L</v>
      </c>
      <c r="I48" s="136" t="str">
        <f>[44]Julho!$I$12</f>
        <v>SO</v>
      </c>
      <c r="J48" s="136" t="str">
        <f>[44]Julho!$I$13</f>
        <v>S</v>
      </c>
      <c r="K48" s="136" t="str">
        <f>[44]Julho!$I$14</f>
        <v>NE</v>
      </c>
      <c r="L48" s="136" t="str">
        <f>[44]Julho!$I$15</f>
        <v>L</v>
      </c>
      <c r="M48" s="136" t="str">
        <f>[44]Julho!$I$16</f>
        <v>L</v>
      </c>
      <c r="N48" s="136" t="str">
        <f>[44]Julho!$I$17</f>
        <v>L</v>
      </c>
      <c r="O48" s="136" t="str">
        <f>[44]Julho!$I$18</f>
        <v>L</v>
      </c>
      <c r="P48" s="136" t="str">
        <f>[44]Julho!$I$19</f>
        <v>SE</v>
      </c>
      <c r="Q48" s="136" t="str">
        <f>[44]Julho!$I$20</f>
        <v>L</v>
      </c>
      <c r="R48" s="136" t="str">
        <f>[44]Julho!$I$21</f>
        <v>L</v>
      </c>
      <c r="S48" s="136" t="str">
        <f>[44]Julho!$I$22</f>
        <v>L</v>
      </c>
      <c r="T48" s="136" t="str">
        <f>[44]Julho!$I$23</f>
        <v>L</v>
      </c>
      <c r="U48" s="136" t="str">
        <f>[44]Julho!$I$24</f>
        <v>L</v>
      </c>
      <c r="V48" s="136" t="str">
        <f>[44]Julho!$I$25</f>
        <v>L</v>
      </c>
      <c r="W48" s="136" t="str">
        <f>[44]Julho!$I$26</f>
        <v>L</v>
      </c>
      <c r="X48" s="136" t="str">
        <f>[44]Julho!$I$27</f>
        <v>L</v>
      </c>
      <c r="Y48" s="136" t="str">
        <f>[44]Julho!$I$28</f>
        <v>NE</v>
      </c>
      <c r="Z48" s="136" t="str">
        <f>[44]Julho!$I$29</f>
        <v>SO</v>
      </c>
      <c r="AA48" s="136" t="str">
        <f>[44]Julho!$I$30</f>
        <v>SO</v>
      </c>
      <c r="AB48" s="136" t="str">
        <f>[44]Julho!$I$31</f>
        <v>L</v>
      </c>
      <c r="AC48" s="136" t="str">
        <f>[44]Julho!$I$32</f>
        <v>L</v>
      </c>
      <c r="AD48" s="136" t="str">
        <f>[44]Julho!$I$33</f>
        <v>SO</v>
      </c>
      <c r="AE48" s="136" t="str">
        <f>[44]Julho!$I$34</f>
        <v>SE</v>
      </c>
      <c r="AF48" s="136" t="str">
        <f>[44]Julho!$I$35</f>
        <v>L</v>
      </c>
      <c r="AG48" s="127" t="str">
        <f>[44]Julho!$I$36</f>
        <v>L</v>
      </c>
      <c r="AI48" t="s">
        <v>47</v>
      </c>
      <c r="AJ48" t="s">
        <v>47</v>
      </c>
      <c r="AL48" t="s">
        <v>47</v>
      </c>
    </row>
    <row r="49" spans="1:37" ht="13.5" thickBot="1" x14ac:dyDescent="0.25">
      <c r="A49" s="99" t="s">
        <v>20</v>
      </c>
      <c r="B49" s="131" t="str">
        <f>[45]Julho!$I$5</f>
        <v>*</v>
      </c>
      <c r="C49" s="131" t="str">
        <f>[45]Julho!$I$6</f>
        <v>*</v>
      </c>
      <c r="D49" s="131" t="str">
        <f>[45]Julho!$I$7</f>
        <v>*</v>
      </c>
      <c r="E49" s="131" t="str">
        <f>[45]Julho!$I$8</f>
        <v>*</v>
      </c>
      <c r="F49" s="131" t="str">
        <f>[45]Julho!$I$9</f>
        <v>*</v>
      </c>
      <c r="G49" s="131" t="str">
        <f>[45]Julho!$I$10</f>
        <v>*</v>
      </c>
      <c r="H49" s="131" t="str">
        <f>[45]Julho!$I$11</f>
        <v>*</v>
      </c>
      <c r="I49" s="131" t="str">
        <f>[45]Julho!$I$12</f>
        <v>*</v>
      </c>
      <c r="J49" s="131" t="str">
        <f>[45]Julho!$I$13</f>
        <v>*</v>
      </c>
      <c r="K49" s="131" t="str">
        <f>[45]Julho!$I$14</f>
        <v>*</v>
      </c>
      <c r="L49" s="131" t="str">
        <f>[45]Julho!$I$15</f>
        <v>*</v>
      </c>
      <c r="M49" s="131" t="str">
        <f>[45]Julho!$I$16</f>
        <v>*</v>
      </c>
      <c r="N49" s="131" t="str">
        <f>[45]Julho!$I$17</f>
        <v>*</v>
      </c>
      <c r="O49" s="131" t="str">
        <f>[45]Julho!$I$18</f>
        <v>*</v>
      </c>
      <c r="P49" s="131" t="str">
        <f>[45]Julho!$I$19</f>
        <v>*</v>
      </c>
      <c r="Q49" s="131" t="str">
        <f>[45]Julho!$I$20</f>
        <v>*</v>
      </c>
      <c r="R49" s="131" t="str">
        <f>[45]Julho!$I$21</f>
        <v>*</v>
      </c>
      <c r="S49" s="131" t="str">
        <f>[45]Julho!$I$22</f>
        <v>*</v>
      </c>
      <c r="T49" s="131" t="str">
        <f>[45]Julho!$I$23</f>
        <v>*</v>
      </c>
      <c r="U49" s="131" t="str">
        <f>[45]Julho!$I$24</f>
        <v>*</v>
      </c>
      <c r="V49" s="131" t="str">
        <f>[45]Julho!$I$25</f>
        <v>*</v>
      </c>
      <c r="W49" s="131" t="str">
        <f>[45]Julho!$I$26</f>
        <v>*</v>
      </c>
      <c r="X49" s="131" t="str">
        <f>[45]Julho!$I$27</f>
        <v>*</v>
      </c>
      <c r="Y49" s="131" t="str">
        <f>[45]Julho!$I$28</f>
        <v>*</v>
      </c>
      <c r="Z49" s="131" t="str">
        <f>[45]Julho!$I$29</f>
        <v>*</v>
      </c>
      <c r="AA49" s="131" t="str">
        <f>[45]Julho!$I$30</f>
        <v>*</v>
      </c>
      <c r="AB49" s="131" t="str">
        <f>[45]Julho!$I$31</f>
        <v>*</v>
      </c>
      <c r="AC49" s="131" t="str">
        <f>[45]Julho!$I$32</f>
        <v>*</v>
      </c>
      <c r="AD49" s="131" t="str">
        <f>[45]Julho!$I$33</f>
        <v>*</v>
      </c>
      <c r="AE49" s="131" t="str">
        <f>[45]Julho!$I$34</f>
        <v>*</v>
      </c>
      <c r="AF49" s="131" t="str">
        <f>[45]Julho!$I$35</f>
        <v>*</v>
      </c>
      <c r="AG49" s="127" t="str">
        <f>[45]Julho!$I$36</f>
        <v>*</v>
      </c>
    </row>
    <row r="50" spans="1:37" s="5" customFormat="1" ht="17.100000000000001" customHeight="1" thickBot="1" x14ac:dyDescent="0.25">
      <c r="A50" s="100" t="s">
        <v>224</v>
      </c>
      <c r="B50" s="101" t="s">
        <v>232</v>
      </c>
      <c r="C50" s="102" t="s">
        <v>232</v>
      </c>
      <c r="D50" s="102" t="s">
        <v>232</v>
      </c>
      <c r="E50" s="102" t="s">
        <v>233</v>
      </c>
      <c r="F50" s="102" t="s">
        <v>234</v>
      </c>
      <c r="G50" s="102" t="s">
        <v>234</v>
      </c>
      <c r="H50" s="102" t="s">
        <v>234</v>
      </c>
      <c r="I50" s="102" t="s">
        <v>231</v>
      </c>
      <c r="J50" s="102" t="s">
        <v>232</v>
      </c>
      <c r="K50" s="102" t="s">
        <v>233</v>
      </c>
      <c r="L50" s="102" t="s">
        <v>234</v>
      </c>
      <c r="M50" s="102" t="s">
        <v>235</v>
      </c>
      <c r="N50" s="102" t="s">
        <v>235</v>
      </c>
      <c r="O50" s="102" t="s">
        <v>232</v>
      </c>
      <c r="P50" s="102" t="s">
        <v>237</v>
      </c>
      <c r="Q50" s="102" t="s">
        <v>237</v>
      </c>
      <c r="R50" s="102" t="s">
        <v>233</v>
      </c>
      <c r="S50" s="102" t="s">
        <v>233</v>
      </c>
      <c r="T50" s="102" t="s">
        <v>233</v>
      </c>
      <c r="U50" s="102" t="s">
        <v>233</v>
      </c>
      <c r="V50" s="102" t="s">
        <v>234</v>
      </c>
      <c r="W50" s="102" t="s">
        <v>233</v>
      </c>
      <c r="X50" s="102" t="s">
        <v>233</v>
      </c>
      <c r="Y50" s="102" t="s">
        <v>233</v>
      </c>
      <c r="Z50" s="102" t="s">
        <v>232</v>
      </c>
      <c r="AA50" s="102" t="s">
        <v>232</v>
      </c>
      <c r="AB50" s="102" t="s">
        <v>233</v>
      </c>
      <c r="AC50" s="102" t="s">
        <v>234</v>
      </c>
      <c r="AD50" s="102" t="s">
        <v>231</v>
      </c>
      <c r="AE50" s="123" t="s">
        <v>232</v>
      </c>
      <c r="AF50" s="103" t="s">
        <v>240</v>
      </c>
      <c r="AG50" s="124"/>
      <c r="AK50" s="5" t="s">
        <v>47</v>
      </c>
    </row>
    <row r="51" spans="1:37" s="8" customFormat="1" ht="13.5" thickBot="1" x14ac:dyDescent="0.25">
      <c r="A51" s="190" t="s">
        <v>223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2"/>
      <c r="AF51" s="120"/>
      <c r="AG51" s="128" t="s">
        <v>239</v>
      </c>
      <c r="AK51" s="8" t="s">
        <v>47</v>
      </c>
    </row>
    <row r="52" spans="1:37" x14ac:dyDescent="0.2">
      <c r="A52" s="47"/>
      <c r="B52" s="48"/>
      <c r="C52" s="48"/>
      <c r="D52" s="48" t="s">
        <v>101</v>
      </c>
      <c r="E52" s="48"/>
      <c r="F52" s="48"/>
      <c r="G52" s="48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55"/>
      <c r="AE52" s="61" t="s">
        <v>47</v>
      </c>
      <c r="AF52" s="61"/>
      <c r="AG52" s="88"/>
    </row>
    <row r="53" spans="1:37" x14ac:dyDescent="0.2">
      <c r="A53" s="47"/>
      <c r="B53" s="49" t="s">
        <v>102</v>
      </c>
      <c r="C53" s="49"/>
      <c r="D53" s="49"/>
      <c r="E53" s="49"/>
      <c r="F53" s="49"/>
      <c r="G53" s="49"/>
      <c r="H53" s="49"/>
      <c r="I53" s="49"/>
      <c r="J53" s="86"/>
      <c r="K53" s="86"/>
      <c r="L53" s="86"/>
      <c r="M53" s="86" t="s">
        <v>45</v>
      </c>
      <c r="N53" s="86"/>
      <c r="O53" s="86"/>
      <c r="P53" s="86"/>
      <c r="Q53" s="86"/>
      <c r="R53" s="86"/>
      <c r="S53" s="86"/>
      <c r="T53" s="159" t="s">
        <v>97</v>
      </c>
      <c r="U53" s="159"/>
      <c r="V53" s="159"/>
      <c r="W53" s="159"/>
      <c r="X53" s="159"/>
      <c r="Y53" s="86"/>
      <c r="Z53" s="86"/>
      <c r="AA53" s="86"/>
      <c r="AB53" s="86"/>
      <c r="AC53" s="86"/>
      <c r="AD53" s="86"/>
      <c r="AE53" s="86"/>
      <c r="AF53" s="117"/>
      <c r="AG53" s="88"/>
      <c r="AK53" t="s">
        <v>47</v>
      </c>
    </row>
    <row r="54" spans="1:37" x14ac:dyDescent="0.2">
      <c r="A54" s="50"/>
      <c r="B54" s="86"/>
      <c r="C54" s="86"/>
      <c r="D54" s="86"/>
      <c r="E54" s="86"/>
      <c r="F54" s="86"/>
      <c r="G54" s="86"/>
      <c r="H54" s="86"/>
      <c r="I54" s="86"/>
      <c r="J54" s="87"/>
      <c r="K54" s="87"/>
      <c r="L54" s="87"/>
      <c r="M54" s="87" t="s">
        <v>46</v>
      </c>
      <c r="N54" s="87"/>
      <c r="O54" s="87"/>
      <c r="P54" s="87"/>
      <c r="Q54" s="86"/>
      <c r="R54" s="86"/>
      <c r="S54" s="86"/>
      <c r="T54" s="160" t="s">
        <v>98</v>
      </c>
      <c r="U54" s="160"/>
      <c r="V54" s="160"/>
      <c r="W54" s="160"/>
      <c r="X54" s="160"/>
      <c r="Y54" s="86"/>
      <c r="Z54" s="86"/>
      <c r="AA54" s="86"/>
      <c r="AB54" s="86"/>
      <c r="AC54" s="86"/>
      <c r="AD54" s="55"/>
      <c r="AE54" s="55"/>
      <c r="AF54" s="55"/>
      <c r="AG54" s="88"/>
    </row>
    <row r="55" spans="1:37" x14ac:dyDescent="0.2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55"/>
      <c r="AE55" s="55"/>
      <c r="AF55" s="55"/>
      <c r="AG55" s="88"/>
    </row>
    <row r="56" spans="1:37" x14ac:dyDescent="0.2">
      <c r="A56" s="50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55"/>
      <c r="AF56" s="55"/>
      <c r="AG56" s="88"/>
    </row>
    <row r="57" spans="1:37" x14ac:dyDescent="0.2">
      <c r="A57" s="50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56"/>
      <c r="AF57" s="56"/>
      <c r="AG57" s="88"/>
    </row>
    <row r="58" spans="1:37" ht="13.5" thickBot="1" x14ac:dyDescent="0.25">
      <c r="A58" s="62"/>
      <c r="B58" s="63"/>
      <c r="C58" s="63"/>
      <c r="D58" s="63"/>
      <c r="E58" s="63"/>
      <c r="F58" s="63"/>
      <c r="G58" s="63" t="s">
        <v>47</v>
      </c>
      <c r="H58" s="63"/>
      <c r="I58" s="63"/>
      <c r="J58" s="63"/>
      <c r="K58" s="63"/>
      <c r="L58" s="63" t="s">
        <v>47</v>
      </c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89"/>
    </row>
    <row r="59" spans="1:37" x14ac:dyDescent="0.2">
      <c r="AG59" s="7"/>
    </row>
    <row r="62" spans="1:37" x14ac:dyDescent="0.2">
      <c r="V62" s="2" t="s">
        <v>47</v>
      </c>
    </row>
    <row r="66" spans="10:28" x14ac:dyDescent="0.2">
      <c r="Q66" s="2" t="s">
        <v>47</v>
      </c>
    </row>
    <row r="67" spans="10:28" x14ac:dyDescent="0.2">
      <c r="J67" s="2" t="s">
        <v>47</v>
      </c>
    </row>
    <row r="69" spans="10:28" x14ac:dyDescent="0.2">
      <c r="O69" s="2" t="s">
        <v>47</v>
      </c>
    </row>
    <row r="70" spans="10:28" x14ac:dyDescent="0.2">
      <c r="P70" s="2" t="s">
        <v>47</v>
      </c>
      <c r="AB70" s="2" t="s">
        <v>47</v>
      </c>
    </row>
    <row r="74" spans="10:28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T53:X53"/>
    <mergeCell ref="T54:X54"/>
    <mergeCell ref="M3:M4"/>
    <mergeCell ref="N3:N4"/>
    <mergeCell ref="O3:O4"/>
    <mergeCell ref="P3:P4"/>
    <mergeCell ref="Q3:Q4"/>
    <mergeCell ref="A51:AE51"/>
    <mergeCell ref="AE3:AE4"/>
    <mergeCell ref="AA3:AA4"/>
    <mergeCell ref="AB3:AB4"/>
    <mergeCell ref="AC3:AC4"/>
    <mergeCell ref="AD3:AD4"/>
    <mergeCell ref="W3:W4"/>
    <mergeCell ref="L3:L4"/>
    <mergeCell ref="V3:V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Y3:Y4"/>
    <mergeCell ref="Z3:Z4"/>
    <mergeCell ref="X3:X4"/>
    <mergeCell ref="T3:T4"/>
    <mergeCell ref="U3:U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topLeftCell="A37" zoomScale="90" zoomScaleNormal="90" workbookViewId="0">
      <selection activeCell="AJ70" sqref="AJ7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52" t="s">
        <v>32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70"/>
    </row>
    <row r="2" spans="1:34" s="4" customFormat="1" ht="20.100000000000001" customHeight="1" x14ac:dyDescent="0.2">
      <c r="A2" s="155" t="s">
        <v>21</v>
      </c>
      <c r="B2" s="149" t="s">
        <v>230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1"/>
    </row>
    <row r="3" spans="1:34" s="5" customFormat="1" ht="20.100000000000001" customHeight="1" x14ac:dyDescent="0.2">
      <c r="A3" s="155"/>
      <c r="B3" s="156">
        <v>1</v>
      </c>
      <c r="C3" s="156">
        <f>SUM(B3+1)</f>
        <v>2</v>
      </c>
      <c r="D3" s="156">
        <f t="shared" ref="D3:AD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f t="shared" si="0"/>
        <v>28</v>
      </c>
      <c r="AD3" s="156">
        <f t="shared" si="0"/>
        <v>29</v>
      </c>
      <c r="AE3" s="172">
        <v>30</v>
      </c>
      <c r="AF3" s="161">
        <v>31</v>
      </c>
      <c r="AG3" s="119" t="s">
        <v>37</v>
      </c>
      <c r="AH3" s="109" t="s">
        <v>36</v>
      </c>
    </row>
    <row r="4" spans="1:34" s="5" customFormat="1" ht="20.100000000000001" customHeight="1" x14ac:dyDescent="0.2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72"/>
      <c r="AF4" s="162"/>
      <c r="AG4" s="119" t="s">
        <v>35</v>
      </c>
      <c r="AH4" s="60" t="s">
        <v>35</v>
      </c>
    </row>
    <row r="5" spans="1:34" s="5" customFormat="1" x14ac:dyDescent="0.2">
      <c r="A5" s="58" t="s">
        <v>40</v>
      </c>
      <c r="B5" s="129">
        <f>[1]Julho!$J$5</f>
        <v>47.88</v>
      </c>
      <c r="C5" s="129">
        <f>[1]Julho!$J$6</f>
        <v>15.48</v>
      </c>
      <c r="D5" s="129">
        <f>[1]Julho!$J$7</f>
        <v>20.16</v>
      </c>
      <c r="E5" s="129">
        <f>[1]Julho!$J$8</f>
        <v>27</v>
      </c>
      <c r="F5" s="129">
        <f>[1]Julho!$J$9</f>
        <v>27.720000000000002</v>
      </c>
      <c r="G5" s="129">
        <f>[1]Julho!$J$10</f>
        <v>21.240000000000002</v>
      </c>
      <c r="H5" s="129">
        <f>[1]Julho!$J$11</f>
        <v>41.04</v>
      </c>
      <c r="I5" s="129">
        <f>[1]Julho!$J$12</f>
        <v>36.72</v>
      </c>
      <c r="J5" s="129">
        <f>[1]Julho!$J$13</f>
        <v>27.720000000000002</v>
      </c>
      <c r="K5" s="129">
        <f>[1]Julho!$J$14</f>
        <v>25.56</v>
      </c>
      <c r="L5" s="129">
        <f>[1]Julho!$J$15</f>
        <v>30.6</v>
      </c>
      <c r="M5" s="129">
        <f>[1]Julho!$J$16</f>
        <v>29.880000000000003</v>
      </c>
      <c r="N5" s="129">
        <f>[1]Julho!$J$17</f>
        <v>29.52</v>
      </c>
      <c r="O5" s="129">
        <f>[1]Julho!$J$18</f>
        <v>20.52</v>
      </c>
      <c r="P5" s="129">
        <f>[1]Julho!$J$19</f>
        <v>25.2</v>
      </c>
      <c r="Q5" s="129">
        <f>[1]Julho!$J$20</f>
        <v>27.36</v>
      </c>
      <c r="R5" s="129">
        <f>[1]Julho!$J$21</f>
        <v>24.12</v>
      </c>
      <c r="S5" s="129">
        <f>[1]Julho!$J$22</f>
        <v>41.04</v>
      </c>
      <c r="T5" s="129">
        <f>[1]Julho!$J$23</f>
        <v>40.32</v>
      </c>
      <c r="U5" s="129">
        <f>[1]Julho!$J$24</f>
        <v>37.440000000000005</v>
      </c>
      <c r="V5" s="129">
        <f>[1]Julho!$J$25</f>
        <v>29.52</v>
      </c>
      <c r="W5" s="129">
        <f>[1]Julho!$J$26</f>
        <v>25.56</v>
      </c>
      <c r="X5" s="129">
        <f>[1]Julho!$J$27</f>
        <v>24.840000000000003</v>
      </c>
      <c r="Y5" s="129">
        <f>[1]Julho!$J$28</f>
        <v>31.319999999999997</v>
      </c>
      <c r="Z5" s="129">
        <f>[1]Julho!$J$29</f>
        <v>27</v>
      </c>
      <c r="AA5" s="129">
        <f>[1]Julho!$J$30</f>
        <v>25.2</v>
      </c>
      <c r="AB5" s="129">
        <f>[1]Julho!$J$31</f>
        <v>32.04</v>
      </c>
      <c r="AC5" s="129">
        <f>[1]Julho!$J$32</f>
        <v>34.56</v>
      </c>
      <c r="AD5" s="129">
        <f>[1]Julho!$J$33</f>
        <v>25.2</v>
      </c>
      <c r="AE5" s="129">
        <f>[1]Julho!$J$34</f>
        <v>30.240000000000002</v>
      </c>
      <c r="AF5" s="129">
        <f>[1]Julho!$J$35</f>
        <v>25.56</v>
      </c>
      <c r="AG5" s="15">
        <f>MAX(B5:AF5)</f>
        <v>47.88</v>
      </c>
      <c r="AH5" s="126">
        <f>AVERAGE(B5:AF5)</f>
        <v>29.276129032258069</v>
      </c>
    </row>
    <row r="6" spans="1:34" x14ac:dyDescent="0.2">
      <c r="A6" s="58" t="s">
        <v>0</v>
      </c>
      <c r="B6" s="11">
        <f>[2]Julho!$J$5</f>
        <v>34.56</v>
      </c>
      <c r="C6" s="11">
        <f>[2]Julho!$J$6</f>
        <v>19.440000000000001</v>
      </c>
      <c r="D6" s="11">
        <f>[2]Julho!$J$7</f>
        <v>19.079999999999998</v>
      </c>
      <c r="E6" s="11">
        <f>[2]Julho!$J$8</f>
        <v>29.16</v>
      </c>
      <c r="F6" s="11">
        <f>[2]Julho!$J$9</f>
        <v>30.240000000000002</v>
      </c>
      <c r="G6" s="11">
        <f>[2]Julho!$J$10</f>
        <v>34.92</v>
      </c>
      <c r="H6" s="11">
        <f>[2]Julho!$J$11</f>
        <v>52.2</v>
      </c>
      <c r="I6" s="11">
        <f>[2]Julho!$J$12</f>
        <v>32.04</v>
      </c>
      <c r="J6" s="11">
        <f>[2]Julho!$J$13</f>
        <v>24.840000000000003</v>
      </c>
      <c r="K6" s="11">
        <f>[2]Julho!$J$14</f>
        <v>38.159999999999997</v>
      </c>
      <c r="L6" s="11">
        <f>[2]Julho!$J$15</f>
        <v>27.720000000000002</v>
      </c>
      <c r="M6" s="11">
        <f>[2]Julho!$J$16</f>
        <v>36.72</v>
      </c>
      <c r="N6" s="11">
        <f>[2]Julho!$J$17</f>
        <v>29.880000000000003</v>
      </c>
      <c r="O6" s="11">
        <f>[2]Julho!$J$18</f>
        <v>20.16</v>
      </c>
      <c r="P6" s="11">
        <f>[2]Julho!$J$19</f>
        <v>24.12</v>
      </c>
      <c r="Q6" s="11">
        <f>[2]Julho!$J$20</f>
        <v>30.6</v>
      </c>
      <c r="R6" s="11">
        <f>[2]Julho!$J$21</f>
        <v>27.36</v>
      </c>
      <c r="S6" s="11">
        <f>[2]Julho!$J$22</f>
        <v>39.6</v>
      </c>
      <c r="T6" s="11">
        <f>[2]Julho!$J$23</f>
        <v>33.480000000000004</v>
      </c>
      <c r="U6" s="11">
        <f>[2]Julho!$J$24</f>
        <v>24.840000000000003</v>
      </c>
      <c r="V6" s="11">
        <f>[2]Julho!$J$25</f>
        <v>32.04</v>
      </c>
      <c r="W6" s="11">
        <f>[2]Julho!$J$26</f>
        <v>29.16</v>
      </c>
      <c r="X6" s="11">
        <f>[2]Julho!$J$27</f>
        <v>30.96</v>
      </c>
      <c r="Y6" s="11">
        <f>[2]Julho!$J$28</f>
        <v>29.52</v>
      </c>
      <c r="Z6" s="11">
        <f>[2]Julho!$J$29</f>
        <v>40.32</v>
      </c>
      <c r="AA6" s="11">
        <f>[2]Julho!$J$30</f>
        <v>16.2</v>
      </c>
      <c r="AB6" s="11">
        <f>[2]Julho!$J$31</f>
        <v>28.44</v>
      </c>
      <c r="AC6" s="11">
        <f>[2]Julho!$J$32</f>
        <v>30.96</v>
      </c>
      <c r="AD6" s="11">
        <f>[2]Julho!$J$33</f>
        <v>26.28</v>
      </c>
      <c r="AE6" s="11">
        <f>[2]Julho!$J$34</f>
        <v>34.56</v>
      </c>
      <c r="AF6" s="11">
        <f>[2]Julho!$J$35</f>
        <v>29.52</v>
      </c>
      <c r="AG6" s="15">
        <f>MAX(B6:AF6)</f>
        <v>52.2</v>
      </c>
      <c r="AH6" s="126">
        <f>AVERAGE(B6:AF6)</f>
        <v>30.228387096774199</v>
      </c>
    </row>
    <row r="7" spans="1:34" x14ac:dyDescent="0.2">
      <c r="A7" s="58" t="s">
        <v>104</v>
      </c>
      <c r="B7" s="11">
        <f>[3]Julho!$J$5</f>
        <v>40.680000000000007</v>
      </c>
      <c r="C7" s="11">
        <f>[3]Julho!$J$6</f>
        <v>23.759999999999998</v>
      </c>
      <c r="D7" s="11">
        <f>[3]Julho!$J$7</f>
        <v>23.759999999999998</v>
      </c>
      <c r="E7" s="11">
        <f>[3]Julho!$J$8</f>
        <v>30.6</v>
      </c>
      <c r="F7" s="11">
        <f>[3]Julho!$J$9</f>
        <v>25.2</v>
      </c>
      <c r="G7" s="11">
        <f>[3]Julho!$J$10</f>
        <v>21.6</v>
      </c>
      <c r="H7" s="11">
        <f>[3]Julho!$J$11</f>
        <v>41.76</v>
      </c>
      <c r="I7" s="11">
        <f>[3]Julho!$J$12</f>
        <v>32.4</v>
      </c>
      <c r="J7" s="11">
        <f>[3]Julho!$J$13</f>
        <v>29.880000000000003</v>
      </c>
      <c r="K7" s="11">
        <f>[3]Julho!$J$14</f>
        <v>30.240000000000002</v>
      </c>
      <c r="L7" s="11">
        <f>[3]Julho!$J$15</f>
        <v>36</v>
      </c>
      <c r="M7" s="11">
        <f>[3]Julho!$J$16</f>
        <v>36.72</v>
      </c>
      <c r="N7" s="11">
        <f>[3]Julho!$J$17</f>
        <v>28.08</v>
      </c>
      <c r="O7" s="11">
        <f>[3]Julho!$J$18</f>
        <v>26.64</v>
      </c>
      <c r="P7" s="11">
        <f>[3]Julho!$J$19</f>
        <v>27</v>
      </c>
      <c r="Q7" s="11">
        <f>[3]Julho!$J$20</f>
        <v>28.8</v>
      </c>
      <c r="R7" s="11">
        <f>[3]Julho!$J$21</f>
        <v>37.080000000000005</v>
      </c>
      <c r="S7" s="11">
        <f>[3]Julho!$J$22</f>
        <v>45.36</v>
      </c>
      <c r="T7" s="11">
        <f>[3]Julho!$J$23</f>
        <v>41.4</v>
      </c>
      <c r="U7" s="11">
        <f>[3]Julho!$J$24</f>
        <v>32.04</v>
      </c>
      <c r="V7" s="11">
        <f>[3]Julho!$J$25</f>
        <v>37.800000000000004</v>
      </c>
      <c r="W7" s="11">
        <f>[3]Julho!$J$26</f>
        <v>35.28</v>
      </c>
      <c r="X7" s="11">
        <f>[3]Julho!$J$27</f>
        <v>29.52</v>
      </c>
      <c r="Y7" s="11">
        <f>[3]Julho!$J$28</f>
        <v>36.72</v>
      </c>
      <c r="Z7" s="11">
        <f>[3]Julho!$J$29</f>
        <v>50.76</v>
      </c>
      <c r="AA7" s="11">
        <f>[3]Julho!$J$30</f>
        <v>21.240000000000002</v>
      </c>
      <c r="AB7" s="11">
        <f>[3]Julho!$J$31</f>
        <v>34.200000000000003</v>
      </c>
      <c r="AC7" s="11">
        <f>[3]Julho!$J$32</f>
        <v>38.159999999999997</v>
      </c>
      <c r="AD7" s="11">
        <f>[3]Julho!$J$33</f>
        <v>38.159999999999997</v>
      </c>
      <c r="AE7" s="11">
        <f>[3]Julho!$J$34</f>
        <v>28.8</v>
      </c>
      <c r="AF7" s="11">
        <f>[3]Julho!$J$35</f>
        <v>30.240000000000002</v>
      </c>
      <c r="AG7" s="93">
        <f>MAX(B7:AF7)</f>
        <v>50.76</v>
      </c>
      <c r="AH7" s="116">
        <f>AVERAGE(B7:AF7)</f>
        <v>32.899354838709677</v>
      </c>
    </row>
    <row r="8" spans="1:34" x14ac:dyDescent="0.2">
      <c r="A8" s="58" t="s">
        <v>1</v>
      </c>
      <c r="B8" s="11" t="str">
        <f>[4]Julho!$J$5</f>
        <v>*</v>
      </c>
      <c r="C8" s="11" t="str">
        <f>[4]Julho!$J$6</f>
        <v>*</v>
      </c>
      <c r="D8" s="11">
        <f>[4]Julho!$J$7</f>
        <v>23.400000000000002</v>
      </c>
      <c r="E8" s="11">
        <f>[4]Julho!$J$8</f>
        <v>13.32</v>
      </c>
      <c r="F8" s="11">
        <f>[4]Julho!$J$9</f>
        <v>34.92</v>
      </c>
      <c r="G8" s="11">
        <f>[4]Julho!$J$10</f>
        <v>23.400000000000002</v>
      </c>
      <c r="H8" s="11" t="str">
        <f>[4]Julho!$J$11</f>
        <v>*</v>
      </c>
      <c r="I8" s="11" t="str">
        <f>[4]Julho!$J$12</f>
        <v>*</v>
      </c>
      <c r="J8" s="11" t="str">
        <f>[4]Julho!$J$13</f>
        <v>*</v>
      </c>
      <c r="K8" s="11" t="str">
        <f>[4]Julho!$J$14</f>
        <v>*</v>
      </c>
      <c r="L8" s="11" t="str">
        <f>[4]Julho!$J$15</f>
        <v>*</v>
      </c>
      <c r="M8" s="11" t="str">
        <f>[4]Julho!$J$16</f>
        <v>*</v>
      </c>
      <c r="N8" s="11" t="str">
        <f>[4]Julho!$J$17</f>
        <v>*</v>
      </c>
      <c r="O8" s="11" t="str">
        <f>[4]Julho!$J$18</f>
        <v>*</v>
      </c>
      <c r="P8" s="11">
        <f>[4]Julho!$J$19</f>
        <v>20.88</v>
      </c>
      <c r="Q8" s="11">
        <f>[4]Julho!$J$20</f>
        <v>24.48</v>
      </c>
      <c r="R8" s="11">
        <f>[4]Julho!$J$21</f>
        <v>32.76</v>
      </c>
      <c r="S8" s="11">
        <f>[4]Julho!$J$22</f>
        <v>39.6</v>
      </c>
      <c r="T8" s="11">
        <f>[4]Julho!$J$23</f>
        <v>26.28</v>
      </c>
      <c r="U8" s="11" t="str">
        <f>[4]Julho!$J$24</f>
        <v>*</v>
      </c>
      <c r="V8" s="11" t="str">
        <f>[4]Julho!$J$25</f>
        <v>*</v>
      </c>
      <c r="W8" s="11" t="str">
        <f>[4]Julho!$J$26</f>
        <v>*</v>
      </c>
      <c r="X8" s="11" t="str">
        <f>[4]Julho!$J$27</f>
        <v>*</v>
      </c>
      <c r="Y8" s="11" t="str">
        <f>[4]Julho!$J$28</f>
        <v>*</v>
      </c>
      <c r="Z8" s="11" t="str">
        <f>[4]Julho!$J$29</f>
        <v>*</v>
      </c>
      <c r="AA8" s="11" t="str">
        <f>[4]Julho!$J$30</f>
        <v>*</v>
      </c>
      <c r="AB8" s="11" t="str">
        <f>[4]Julho!$J$31</f>
        <v>*</v>
      </c>
      <c r="AC8" s="11" t="str">
        <f>[4]Julho!$J$32</f>
        <v>*</v>
      </c>
      <c r="AD8" s="11" t="str">
        <f>[4]Julho!$J$33</f>
        <v>*</v>
      </c>
      <c r="AE8" s="11" t="str">
        <f>[4]Julho!$J$34</f>
        <v>*</v>
      </c>
      <c r="AF8" s="11" t="str">
        <f>[4]Julho!$J$35</f>
        <v>*</v>
      </c>
      <c r="AG8" s="15">
        <f>MAX(B8:AF8)</f>
        <v>39.6</v>
      </c>
      <c r="AH8" s="126">
        <f>AVERAGE(B8:AF8)</f>
        <v>26.56</v>
      </c>
    </row>
    <row r="9" spans="1:34" x14ac:dyDescent="0.2">
      <c r="A9" s="58" t="s">
        <v>167</v>
      </c>
      <c r="B9" s="11">
        <f>[5]Julho!$J$5</f>
        <v>41.4</v>
      </c>
      <c r="C9" s="11">
        <f>[5]Julho!$J$6</f>
        <v>26.64</v>
      </c>
      <c r="D9" s="11">
        <f>[5]Julho!$J$7</f>
        <v>25.56</v>
      </c>
      <c r="E9" s="11">
        <f>[5]Julho!$J$8</f>
        <v>37.440000000000005</v>
      </c>
      <c r="F9" s="11">
        <f>[5]Julho!$J$9</f>
        <v>56.519999999999996</v>
      </c>
      <c r="G9" s="11">
        <f>[5]Julho!$J$10</f>
        <v>50.76</v>
      </c>
      <c r="H9" s="11">
        <f>[5]Julho!$J$11</f>
        <v>59.4</v>
      </c>
      <c r="I9" s="11">
        <f>[5]Julho!$J$12</f>
        <v>43.92</v>
      </c>
      <c r="J9" s="11">
        <f>[5]Julho!$J$13</f>
        <v>29.16</v>
      </c>
      <c r="K9" s="11">
        <f>[5]Julho!$J$14</f>
        <v>40.680000000000007</v>
      </c>
      <c r="L9" s="11">
        <f>[5]Julho!$J$15</f>
        <v>48.96</v>
      </c>
      <c r="M9" s="11">
        <f>[5]Julho!$J$16</f>
        <v>38.880000000000003</v>
      </c>
      <c r="N9" s="11">
        <f>[5]Julho!$J$17</f>
        <v>32.76</v>
      </c>
      <c r="O9" s="11">
        <f>[5]Julho!$J$18</f>
        <v>28.08</v>
      </c>
      <c r="P9" s="11">
        <f>[5]Julho!$J$19</f>
        <v>33.480000000000004</v>
      </c>
      <c r="Q9" s="11">
        <f>[5]Julho!$J$20</f>
        <v>48.6</v>
      </c>
      <c r="R9" s="11">
        <f>[5]Julho!$J$21</f>
        <v>35.28</v>
      </c>
      <c r="S9" s="11">
        <f>[5]Julho!$J$22</f>
        <v>47.519999999999996</v>
      </c>
      <c r="T9" s="11">
        <f>[5]Julho!$J$23</f>
        <v>43.2</v>
      </c>
      <c r="U9" s="11">
        <f>[5]Julho!$J$24</f>
        <v>32.76</v>
      </c>
      <c r="V9" s="11">
        <f>[5]Julho!$J$25</f>
        <v>42.480000000000004</v>
      </c>
      <c r="W9" s="11">
        <f>[5]Julho!$J$26</f>
        <v>38.159999999999997</v>
      </c>
      <c r="X9" s="11">
        <f>[5]Julho!$J$27</f>
        <v>39.6</v>
      </c>
      <c r="Y9" s="11">
        <f>[5]Julho!$J$28</f>
        <v>43.2</v>
      </c>
      <c r="Z9" s="11">
        <f>[5]Julho!$J$29</f>
        <v>50.4</v>
      </c>
      <c r="AA9" s="11">
        <f>[5]Julho!$J$30</f>
        <v>25.92</v>
      </c>
      <c r="AB9" s="11">
        <f>[5]Julho!$J$31</f>
        <v>38.159999999999997</v>
      </c>
      <c r="AC9" s="11">
        <f>[5]Julho!$J$32</f>
        <v>44.28</v>
      </c>
      <c r="AD9" s="11">
        <f>[5]Julho!$J$33</f>
        <v>33.480000000000004</v>
      </c>
      <c r="AE9" s="11">
        <f>[5]Julho!$J$34</f>
        <v>37.800000000000004</v>
      </c>
      <c r="AF9" s="11">
        <f>[5]Julho!$J$35</f>
        <v>40.32</v>
      </c>
      <c r="AG9" s="93">
        <f>MAX(B9:AF9)</f>
        <v>59.4</v>
      </c>
      <c r="AH9" s="116">
        <f>AVERAGE(B9:AF9)</f>
        <v>39.832258064516132</v>
      </c>
    </row>
    <row r="10" spans="1:34" x14ac:dyDescent="0.2">
      <c r="A10" s="58" t="s">
        <v>111</v>
      </c>
      <c r="B10" s="11" t="str">
        <f>[6]Julho!$J$5</f>
        <v>*</v>
      </c>
      <c r="C10" s="11" t="str">
        <f>[6]Julho!$J$6</f>
        <v>*</v>
      </c>
      <c r="D10" s="11" t="str">
        <f>[6]Julho!$J$7</f>
        <v>*</v>
      </c>
      <c r="E10" s="11" t="str">
        <f>[6]Julho!$J$8</f>
        <v>*</v>
      </c>
      <c r="F10" s="11" t="str">
        <f>[6]Julho!$J$9</f>
        <v>*</v>
      </c>
      <c r="G10" s="11" t="str">
        <f>[6]Julho!$J$10</f>
        <v>*</v>
      </c>
      <c r="H10" s="11" t="str">
        <f>[6]Julho!$J$11</f>
        <v>*</v>
      </c>
      <c r="I10" s="11" t="str">
        <f>[6]Julho!$J$12</f>
        <v>*</v>
      </c>
      <c r="J10" s="11" t="str">
        <f>[6]Julho!$J$13</f>
        <v>*</v>
      </c>
      <c r="K10" s="11" t="str">
        <f>[6]Julho!$J$14</f>
        <v>*</v>
      </c>
      <c r="L10" s="11" t="str">
        <f>[6]Julho!$J$15</f>
        <v>*</v>
      </c>
      <c r="M10" s="11" t="str">
        <f>[6]Julho!$J$16</f>
        <v>*</v>
      </c>
      <c r="N10" s="11" t="str">
        <f>[6]Julho!$J$17</f>
        <v>*</v>
      </c>
      <c r="O10" s="11" t="str">
        <f>[6]Julho!$J$18</f>
        <v>*</v>
      </c>
      <c r="P10" s="11" t="str">
        <f>[6]Julho!$J$19</f>
        <v>*</v>
      </c>
      <c r="Q10" s="11" t="str">
        <f>[6]Julho!$J$20</f>
        <v>*</v>
      </c>
      <c r="R10" s="11" t="str">
        <f>[6]Julho!$J$21</f>
        <v>*</v>
      </c>
      <c r="S10" s="11" t="str">
        <f>[6]Julho!$J$22</f>
        <v>*</v>
      </c>
      <c r="T10" s="11" t="str">
        <f>[6]Julho!$J$23</f>
        <v>*</v>
      </c>
      <c r="U10" s="11" t="str">
        <f>[6]Julho!$J$24</f>
        <v>*</v>
      </c>
      <c r="V10" s="11" t="str">
        <f>[6]Julho!$J$25</f>
        <v>*</v>
      </c>
      <c r="W10" s="11" t="str">
        <f>[6]Julho!$J$26</f>
        <v>*</v>
      </c>
      <c r="X10" s="11" t="str">
        <f>[6]Julho!$J$27</f>
        <v>*</v>
      </c>
      <c r="Y10" s="11" t="str">
        <f>[6]Julho!$J$28</f>
        <v>*</v>
      </c>
      <c r="Z10" s="11" t="str">
        <f>[6]Julho!$J$29</f>
        <v>*</v>
      </c>
      <c r="AA10" s="11" t="str">
        <f>[6]Julho!$J$30</f>
        <v>*</v>
      </c>
      <c r="AB10" s="11" t="str">
        <f>[6]Julho!$J$31</f>
        <v>*</v>
      </c>
      <c r="AC10" s="11" t="str">
        <f>[6]Julho!$J$32</f>
        <v>*</v>
      </c>
      <c r="AD10" s="11" t="str">
        <f>[6]Julho!$J$33</f>
        <v>*</v>
      </c>
      <c r="AE10" s="11" t="str">
        <f>[6]Julho!$J$34</f>
        <v>*</v>
      </c>
      <c r="AF10" s="11" t="str">
        <f>[6]Julho!$J$35</f>
        <v>*</v>
      </c>
      <c r="AG10" s="93" t="s">
        <v>226</v>
      </c>
      <c r="AH10" s="116" t="s">
        <v>226</v>
      </c>
    </row>
    <row r="11" spans="1:34" x14ac:dyDescent="0.2">
      <c r="A11" s="58" t="s">
        <v>64</v>
      </c>
      <c r="B11" s="11">
        <f>[7]Julho!$J$5</f>
        <v>44.28</v>
      </c>
      <c r="C11" s="11">
        <f>[7]Julho!$J$6</f>
        <v>23.040000000000003</v>
      </c>
      <c r="D11" s="11">
        <f>[7]Julho!$J$7</f>
        <v>20.52</v>
      </c>
      <c r="E11" s="11" t="str">
        <f>[7]Julho!$J$8</f>
        <v>*</v>
      </c>
      <c r="F11" s="11" t="str">
        <f>[7]Julho!$J$9</f>
        <v>*</v>
      </c>
      <c r="G11" s="11" t="str">
        <f>[7]Julho!$J$10</f>
        <v>*</v>
      </c>
      <c r="H11" s="11" t="str">
        <f>[7]Julho!$J$11</f>
        <v>*</v>
      </c>
      <c r="I11" s="11" t="str">
        <f>[7]Julho!$J$12</f>
        <v>*</v>
      </c>
      <c r="J11" s="11" t="str">
        <f>[7]Julho!$J$13</f>
        <v>*</v>
      </c>
      <c r="K11" s="11" t="str">
        <f>[7]Julho!$J$14</f>
        <v>*</v>
      </c>
      <c r="L11" s="11" t="str">
        <f>[7]Julho!$J$15</f>
        <v>*</v>
      </c>
      <c r="M11" s="11" t="str">
        <f>[7]Julho!$J$16</f>
        <v>*</v>
      </c>
      <c r="N11" s="11" t="str">
        <f>[7]Julho!$J$17</f>
        <v>*</v>
      </c>
      <c r="O11" s="11" t="str">
        <f>[7]Julho!$J$18</f>
        <v>*</v>
      </c>
      <c r="P11" s="11" t="str">
        <f>[7]Julho!$J$19</f>
        <v>*</v>
      </c>
      <c r="Q11" s="11" t="str">
        <f>[7]Julho!$J$20</f>
        <v>*</v>
      </c>
      <c r="R11" s="11" t="str">
        <f>[7]Julho!$J$21</f>
        <v>*</v>
      </c>
      <c r="S11" s="11" t="str">
        <f>[7]Julho!$J$22</f>
        <v>*</v>
      </c>
      <c r="T11" s="11" t="str">
        <f>[7]Julho!$J$23</f>
        <v>*</v>
      </c>
      <c r="U11" s="11" t="str">
        <f>[7]Julho!$J$24</f>
        <v>*</v>
      </c>
      <c r="V11" s="11" t="str">
        <f>[7]Julho!$J$25</f>
        <v>*</v>
      </c>
      <c r="W11" s="11" t="str">
        <f>[7]Julho!$J$26</f>
        <v>*</v>
      </c>
      <c r="X11" s="11" t="str">
        <f>[7]Julho!$J$27</f>
        <v>*</v>
      </c>
      <c r="Y11" s="11" t="str">
        <f>[7]Julho!$J$28</f>
        <v>*</v>
      </c>
      <c r="Z11" s="11" t="str">
        <f>[7]Julho!$J$29</f>
        <v>*</v>
      </c>
      <c r="AA11" s="11" t="str">
        <f>[7]Julho!$J$30</f>
        <v>*</v>
      </c>
      <c r="AB11" s="11" t="str">
        <f>[7]Julho!$J$31</f>
        <v>*</v>
      </c>
      <c r="AC11" s="11" t="str">
        <f>[7]Julho!$J$32</f>
        <v>*</v>
      </c>
      <c r="AD11" s="11" t="str">
        <f>[7]Julho!$J$33</f>
        <v>*</v>
      </c>
      <c r="AE11" s="11" t="str">
        <f>[7]Julho!$J$34</f>
        <v>*</v>
      </c>
      <c r="AF11" s="11" t="str">
        <f>[7]Julho!$J$35</f>
        <v>*</v>
      </c>
      <c r="AG11" s="15">
        <f>MAX(B11:AF11)</f>
        <v>44.28</v>
      </c>
      <c r="AH11" s="126">
        <f>AVERAGE(B11:AF11)</f>
        <v>29.28</v>
      </c>
    </row>
    <row r="12" spans="1:34" x14ac:dyDescent="0.2">
      <c r="A12" s="58" t="s">
        <v>41</v>
      </c>
      <c r="B12" s="11" t="str">
        <f>[8]Julho!$J$5</f>
        <v>*</v>
      </c>
      <c r="C12" s="11" t="str">
        <f>[8]Julho!$J$6</f>
        <v>*</v>
      </c>
      <c r="D12" s="11" t="str">
        <f>[8]Julho!$J$7</f>
        <v>*</v>
      </c>
      <c r="E12" s="11" t="str">
        <f>[8]Julho!$J$8</f>
        <v>*</v>
      </c>
      <c r="F12" s="11" t="str">
        <f>[8]Julho!$J$9</f>
        <v>*</v>
      </c>
      <c r="G12" s="11" t="str">
        <f>[8]Julho!$J$10</f>
        <v>*</v>
      </c>
      <c r="H12" s="11" t="str">
        <f>[8]Julho!$J$11</f>
        <v>*</v>
      </c>
      <c r="I12" s="11" t="str">
        <f>[8]Julho!$J$12</f>
        <v>*</v>
      </c>
      <c r="J12" s="11" t="str">
        <f>[8]Julho!$J$13</f>
        <v>*</v>
      </c>
      <c r="K12" s="11" t="str">
        <f>[8]Julho!$J$14</f>
        <v>*</v>
      </c>
      <c r="L12" s="11" t="str">
        <f>[8]Julho!$J$15</f>
        <v>*</v>
      </c>
      <c r="M12" s="11" t="str">
        <f>[8]Julho!$J$16</f>
        <v>*</v>
      </c>
      <c r="N12" s="11" t="str">
        <f>[8]Julho!$J$17</f>
        <v>*</v>
      </c>
      <c r="O12" s="11" t="str">
        <f>[8]Julho!$J$18</f>
        <v>*</v>
      </c>
      <c r="P12" s="11" t="str">
        <f>[8]Julho!$J$19</f>
        <v>*</v>
      </c>
      <c r="Q12" s="11" t="str">
        <f>[8]Julho!$J$20</f>
        <v>*</v>
      </c>
      <c r="R12" s="11" t="str">
        <f>[8]Julho!$J$21</f>
        <v>*</v>
      </c>
      <c r="S12" s="11" t="str">
        <f>[8]Julho!$J$22</f>
        <v>*</v>
      </c>
      <c r="T12" s="11" t="str">
        <f>[8]Julho!$J$23</f>
        <v>*</v>
      </c>
      <c r="U12" s="11" t="str">
        <f>[8]Julho!$J$24</f>
        <v>*</v>
      </c>
      <c r="V12" s="11" t="str">
        <f>[8]Julho!$J$25</f>
        <v>*</v>
      </c>
      <c r="W12" s="11" t="str">
        <f>[8]Julho!$J$26</f>
        <v>*</v>
      </c>
      <c r="X12" s="11" t="str">
        <f>[8]Julho!$J$27</f>
        <v>*</v>
      </c>
      <c r="Y12" s="11" t="str">
        <f>[8]Julho!$J$28</f>
        <v>*</v>
      </c>
      <c r="Z12" s="11" t="str">
        <f>[8]Julho!$J$29</f>
        <v>*</v>
      </c>
      <c r="AA12" s="11" t="str">
        <f>[8]Julho!$J$30</f>
        <v>*</v>
      </c>
      <c r="AB12" s="11" t="str">
        <f>[8]Julho!$J$31</f>
        <v>*</v>
      </c>
      <c r="AC12" s="11" t="str">
        <f>[8]Julho!$J$32</f>
        <v>*</v>
      </c>
      <c r="AD12" s="11" t="str">
        <f>[8]Julho!$J$33</f>
        <v>*</v>
      </c>
      <c r="AE12" s="11" t="str">
        <f>[8]Julho!$J$34</f>
        <v>*</v>
      </c>
      <c r="AF12" s="11" t="str">
        <f>[8]Julho!$J$35</f>
        <v>*</v>
      </c>
      <c r="AG12" s="15" t="s">
        <v>226</v>
      </c>
      <c r="AH12" s="126" t="s">
        <v>226</v>
      </c>
    </row>
    <row r="13" spans="1:34" x14ac:dyDescent="0.2">
      <c r="A13" s="58" t="s">
        <v>114</v>
      </c>
      <c r="B13" s="11" t="str">
        <f>[9]Julho!$J$5</f>
        <v>*</v>
      </c>
      <c r="C13" s="11" t="str">
        <f>[9]Julho!$J$6</f>
        <v>*</v>
      </c>
      <c r="D13" s="11" t="str">
        <f>[9]Julho!$J$7</f>
        <v>*</v>
      </c>
      <c r="E13" s="11" t="str">
        <f>[9]Julho!$J$8</f>
        <v>*</v>
      </c>
      <c r="F13" s="11" t="str">
        <f>[9]Julho!$J$9</f>
        <v>*</v>
      </c>
      <c r="G13" s="11" t="str">
        <f>[9]Julho!$J$10</f>
        <v>*</v>
      </c>
      <c r="H13" s="11" t="str">
        <f>[9]Julho!$J$11</f>
        <v>*</v>
      </c>
      <c r="I13" s="11" t="str">
        <f>[9]Julho!$J$12</f>
        <v>*</v>
      </c>
      <c r="J13" s="11" t="str">
        <f>[9]Julho!$J$13</f>
        <v>*</v>
      </c>
      <c r="K13" s="11" t="str">
        <f>[9]Julho!$J$14</f>
        <v>*</v>
      </c>
      <c r="L13" s="11" t="str">
        <f>[9]Julho!$J$15</f>
        <v>*</v>
      </c>
      <c r="M13" s="11" t="str">
        <f>[9]Julho!$J$16</f>
        <v>*</v>
      </c>
      <c r="N13" s="11" t="str">
        <f>[9]Julho!$J$17</f>
        <v>*</v>
      </c>
      <c r="O13" s="11" t="str">
        <f>[9]Julho!$J$18</f>
        <v>*</v>
      </c>
      <c r="P13" s="11" t="str">
        <f>[9]Julho!$J$19</f>
        <v>*</v>
      </c>
      <c r="Q13" s="11" t="str">
        <f>[9]Julho!$J$20</f>
        <v>*</v>
      </c>
      <c r="R13" s="11" t="str">
        <f>[9]Julho!$J$21</f>
        <v>*</v>
      </c>
      <c r="S13" s="11" t="str">
        <f>[9]Julho!$J$22</f>
        <v>*</v>
      </c>
      <c r="T13" s="11" t="str">
        <f>[9]Julho!$J$23</f>
        <v>*</v>
      </c>
      <c r="U13" s="11" t="str">
        <f>[9]Julho!$J$24</f>
        <v>*</v>
      </c>
      <c r="V13" s="11" t="str">
        <f>[9]Julho!$J$25</f>
        <v>*</v>
      </c>
      <c r="W13" s="11" t="str">
        <f>[9]Julho!$J$26</f>
        <v>*</v>
      </c>
      <c r="X13" s="11" t="str">
        <f>[9]Julho!$J$27</f>
        <v>*</v>
      </c>
      <c r="Y13" s="11" t="str">
        <f>[9]Julho!$J$28</f>
        <v>*</v>
      </c>
      <c r="Z13" s="11" t="str">
        <f>[9]Julho!$J$29</f>
        <v>*</v>
      </c>
      <c r="AA13" s="11" t="str">
        <f>[9]Julho!$J$30</f>
        <v>*</v>
      </c>
      <c r="AB13" s="11" t="str">
        <f>[9]Julho!$J$31</f>
        <v>*</v>
      </c>
      <c r="AC13" s="11" t="str">
        <f>[9]Julho!$J$32</f>
        <v>*</v>
      </c>
      <c r="AD13" s="11" t="str">
        <f>[9]Julho!$J$33</f>
        <v>*</v>
      </c>
      <c r="AE13" s="11" t="str">
        <f>[9]Julho!$J$34</f>
        <v>*</v>
      </c>
      <c r="AF13" s="11" t="str">
        <f>[9]Julho!$J$35</f>
        <v>*</v>
      </c>
      <c r="AG13" s="93" t="s">
        <v>226</v>
      </c>
      <c r="AH13" s="116" t="s">
        <v>226</v>
      </c>
    </row>
    <row r="14" spans="1:34" x14ac:dyDescent="0.2">
      <c r="A14" s="58" t="s">
        <v>118</v>
      </c>
      <c r="B14" s="11" t="str">
        <f>[10]Julho!$J$5</f>
        <v>*</v>
      </c>
      <c r="C14" s="11" t="str">
        <f>[10]Julho!$J$6</f>
        <v>*</v>
      </c>
      <c r="D14" s="11" t="str">
        <f>[10]Julho!$J$7</f>
        <v>*</v>
      </c>
      <c r="E14" s="11" t="str">
        <f>[10]Julho!$J$8</f>
        <v>*</v>
      </c>
      <c r="F14" s="11" t="str">
        <f>[10]Julho!$J$9</f>
        <v>*</v>
      </c>
      <c r="G14" s="11" t="str">
        <f>[10]Julho!$J$10</f>
        <v>*</v>
      </c>
      <c r="H14" s="11" t="str">
        <f>[10]Julho!$J$11</f>
        <v>*</v>
      </c>
      <c r="I14" s="11" t="str">
        <f>[10]Julho!$J$12</f>
        <v>*</v>
      </c>
      <c r="J14" s="11" t="str">
        <f>[10]Julho!$J$13</f>
        <v>*</v>
      </c>
      <c r="K14" s="11" t="str">
        <f>[10]Julho!$J$14</f>
        <v>*</v>
      </c>
      <c r="L14" s="11" t="str">
        <f>[10]Julho!$J$15</f>
        <v>*</v>
      </c>
      <c r="M14" s="11" t="str">
        <f>[10]Julho!$J$16</f>
        <v>*</v>
      </c>
      <c r="N14" s="11" t="str">
        <f>[10]Julho!$J$17</f>
        <v>*</v>
      </c>
      <c r="O14" s="11" t="str">
        <f>[10]Julho!$J$18</f>
        <v>*</v>
      </c>
      <c r="P14" s="11" t="str">
        <f>[10]Julho!$J$19</f>
        <v>*</v>
      </c>
      <c r="Q14" s="11" t="str">
        <f>[10]Julho!$J$20</f>
        <v>*</v>
      </c>
      <c r="R14" s="11" t="str">
        <f>[10]Julho!$J$21</f>
        <v>*</v>
      </c>
      <c r="S14" s="11" t="str">
        <f>[10]Julho!$J$22</f>
        <v>*</v>
      </c>
      <c r="T14" s="11" t="str">
        <f>[10]Julho!$J$23</f>
        <v>*</v>
      </c>
      <c r="U14" s="11" t="str">
        <f>[10]Julho!$J$24</f>
        <v>*</v>
      </c>
      <c r="V14" s="11" t="str">
        <f>[10]Julho!$J$25</f>
        <v>*</v>
      </c>
      <c r="W14" s="11" t="str">
        <f>[10]Julho!$J$26</f>
        <v>*</v>
      </c>
      <c r="X14" s="11" t="str">
        <f>[10]Julho!$J$27</f>
        <v>*</v>
      </c>
      <c r="Y14" s="11" t="str">
        <f>[10]Julho!$J$28</f>
        <v>*</v>
      </c>
      <c r="Z14" s="11" t="str">
        <f>[10]Julho!$J$29</f>
        <v>*</v>
      </c>
      <c r="AA14" s="11" t="str">
        <f>[10]Julho!$J$30</f>
        <v>*</v>
      </c>
      <c r="AB14" s="11" t="str">
        <f>[10]Julho!$J$31</f>
        <v>*</v>
      </c>
      <c r="AC14" s="11" t="str">
        <f>[10]Julho!$J$32</f>
        <v>*</v>
      </c>
      <c r="AD14" s="11" t="str">
        <f>[10]Julho!$J$33</f>
        <v>*</v>
      </c>
      <c r="AE14" s="11" t="str">
        <f>[10]Julho!$J$34</f>
        <v>*</v>
      </c>
      <c r="AF14" s="11" t="str">
        <f>[10]Julho!$J$35</f>
        <v>*</v>
      </c>
      <c r="AG14" s="93" t="s">
        <v>226</v>
      </c>
      <c r="AH14" s="116" t="s">
        <v>226</v>
      </c>
    </row>
    <row r="15" spans="1:34" x14ac:dyDescent="0.2">
      <c r="A15" s="58" t="s">
        <v>121</v>
      </c>
      <c r="B15" s="11">
        <f>[11]Julho!$J$5</f>
        <v>37.800000000000004</v>
      </c>
      <c r="C15" s="11">
        <f>[11]Julho!$J$6</f>
        <v>24.48</v>
      </c>
      <c r="D15" s="11">
        <f>[11]Julho!$J$7</f>
        <v>19.440000000000001</v>
      </c>
      <c r="E15" s="11">
        <f>[11]Julho!$J$8</f>
        <v>37.080000000000005</v>
      </c>
      <c r="F15" s="11">
        <f>[11]Julho!$J$9</f>
        <v>38.880000000000003</v>
      </c>
      <c r="G15" s="11">
        <f>[11]Julho!$J$10</f>
        <v>41.4</v>
      </c>
      <c r="H15" s="11">
        <f>[11]Julho!$J$11</f>
        <v>54.72</v>
      </c>
      <c r="I15" s="11">
        <f>[11]Julho!$J$12</f>
        <v>37.440000000000005</v>
      </c>
      <c r="J15" s="11">
        <f>[11]Julho!$J$13</f>
        <v>26.64</v>
      </c>
      <c r="K15" s="11">
        <f>[11]Julho!$J$14</f>
        <v>36</v>
      </c>
      <c r="L15" s="11">
        <f>[11]Julho!$J$15</f>
        <v>44.64</v>
      </c>
      <c r="M15" s="11">
        <f>[11]Julho!$J$16</f>
        <v>45.72</v>
      </c>
      <c r="N15" s="11">
        <f>[11]Julho!$J$17</f>
        <v>31.680000000000003</v>
      </c>
      <c r="O15" s="11">
        <f>[11]Julho!$J$18</f>
        <v>28.8</v>
      </c>
      <c r="P15" s="11">
        <f>[11]Julho!$J$19</f>
        <v>15.48</v>
      </c>
      <c r="Q15" s="11">
        <f>[11]Julho!$J$20</f>
        <v>38.880000000000003</v>
      </c>
      <c r="R15" s="11">
        <f>[11]Julho!$J$21</f>
        <v>34.92</v>
      </c>
      <c r="S15" s="11">
        <f>[11]Julho!$J$22</f>
        <v>46.800000000000004</v>
      </c>
      <c r="T15" s="11">
        <f>[11]Julho!$J$23</f>
        <v>41.76</v>
      </c>
      <c r="U15" s="11">
        <f>[11]Julho!$J$24</f>
        <v>33.840000000000003</v>
      </c>
      <c r="V15" s="11">
        <f>[11]Julho!$J$25</f>
        <v>30.240000000000002</v>
      </c>
      <c r="W15" s="11">
        <f>[11]Julho!$J$26</f>
        <v>29.52</v>
      </c>
      <c r="X15" s="11">
        <f>[11]Julho!$J$27</f>
        <v>36.36</v>
      </c>
      <c r="Y15" s="11">
        <f>[11]Julho!$J$28</f>
        <v>42.12</v>
      </c>
      <c r="Z15" s="11">
        <f>[11]Julho!$J$29</f>
        <v>45.72</v>
      </c>
      <c r="AA15" s="11">
        <f>[11]Julho!$J$30</f>
        <v>12.24</v>
      </c>
      <c r="AB15" s="11" t="str">
        <f>[11]Julho!$J$31</f>
        <v>*</v>
      </c>
      <c r="AC15" s="11" t="str">
        <f>[11]Julho!$J$32</f>
        <v>*</v>
      </c>
      <c r="AD15" s="11" t="str">
        <f>[11]Julho!$J$33</f>
        <v>*</v>
      </c>
      <c r="AE15" s="11" t="str">
        <f>[11]Julho!$J$34</f>
        <v>*</v>
      </c>
      <c r="AF15" s="11" t="str">
        <f>[11]Julho!$J$35</f>
        <v>*</v>
      </c>
      <c r="AG15" s="93">
        <f>MAX(B15:AF15)</f>
        <v>54.72</v>
      </c>
      <c r="AH15" s="116">
        <f>AVERAGE(B15:AF15)</f>
        <v>35.1</v>
      </c>
    </row>
    <row r="16" spans="1:34" x14ac:dyDescent="0.2">
      <c r="A16" s="58" t="s">
        <v>168</v>
      </c>
      <c r="B16" s="11" t="str">
        <f>[12]Julho!$J$5</f>
        <v>*</v>
      </c>
      <c r="C16" s="11" t="str">
        <f>[12]Julho!$J$6</f>
        <v>*</v>
      </c>
      <c r="D16" s="11" t="str">
        <f>[12]Julho!$J$7</f>
        <v>*</v>
      </c>
      <c r="E16" s="11" t="str">
        <f>[12]Julho!$J$8</f>
        <v>*</v>
      </c>
      <c r="F16" s="11" t="str">
        <f>[12]Julho!$J$9</f>
        <v>*</v>
      </c>
      <c r="G16" s="11" t="str">
        <f>[12]Julho!$J$10</f>
        <v>*</v>
      </c>
      <c r="H16" s="11" t="str">
        <f>[12]Julho!$J$11</f>
        <v>*</v>
      </c>
      <c r="I16" s="11" t="str">
        <f>[12]Julho!$J$12</f>
        <v>*</v>
      </c>
      <c r="J16" s="11" t="str">
        <f>[12]Julho!$J$13</f>
        <v>*</v>
      </c>
      <c r="K16" s="11" t="str">
        <f>[12]Julho!$J$14</f>
        <v>*</v>
      </c>
      <c r="L16" s="11" t="str">
        <f>[12]Julho!$J$15</f>
        <v>*</v>
      </c>
      <c r="M16" s="11" t="str">
        <f>[12]Julho!$J$16</f>
        <v>*</v>
      </c>
      <c r="N16" s="11" t="str">
        <f>[12]Julho!$J$17</f>
        <v>*</v>
      </c>
      <c r="O16" s="11" t="str">
        <f>[12]Julho!$J$18</f>
        <v>*</v>
      </c>
      <c r="P16" s="11" t="str">
        <f>[12]Julho!$J$19</f>
        <v>*</v>
      </c>
      <c r="Q16" s="11" t="str">
        <f>[12]Julho!$J$20</f>
        <v>*</v>
      </c>
      <c r="R16" s="11" t="str">
        <f>[12]Julho!$J$21</f>
        <v>*</v>
      </c>
      <c r="S16" s="11" t="str">
        <f>[12]Julho!$J$22</f>
        <v>*</v>
      </c>
      <c r="T16" s="11" t="str">
        <f>[12]Julho!$J$23</f>
        <v>*</v>
      </c>
      <c r="U16" s="11" t="str">
        <f>[12]Julho!$J$24</f>
        <v>*</v>
      </c>
      <c r="V16" s="11" t="str">
        <f>[12]Julho!$J$25</f>
        <v>*</v>
      </c>
      <c r="W16" s="11" t="str">
        <f>[12]Julho!$J$26</f>
        <v>*</v>
      </c>
      <c r="X16" s="11" t="str">
        <f>[12]Julho!$J$27</f>
        <v>*</v>
      </c>
      <c r="Y16" s="11" t="str">
        <f>[12]Julho!$J$28</f>
        <v>*</v>
      </c>
      <c r="Z16" s="11" t="str">
        <f>[12]Julho!$J$29</f>
        <v>*</v>
      </c>
      <c r="AA16" s="11" t="str">
        <f>[12]Julho!$J$30</f>
        <v>*</v>
      </c>
      <c r="AB16" s="11" t="str">
        <f>[12]Julho!$J$31</f>
        <v>*</v>
      </c>
      <c r="AC16" s="11" t="str">
        <f>[12]Julho!$J$32</f>
        <v>*</v>
      </c>
      <c r="AD16" s="11" t="str">
        <f>[12]Julho!$J$33</f>
        <v>*</v>
      </c>
      <c r="AE16" s="11" t="str">
        <f>[12]Julho!$J$34</f>
        <v>*</v>
      </c>
      <c r="AF16" s="11" t="str">
        <f>[12]Julho!$J$35</f>
        <v>*</v>
      </c>
      <c r="AG16" s="93" t="s">
        <v>226</v>
      </c>
      <c r="AH16" s="116" t="s">
        <v>226</v>
      </c>
    </row>
    <row r="17" spans="1:38" x14ac:dyDescent="0.2">
      <c r="A17" s="58" t="s">
        <v>2</v>
      </c>
      <c r="B17" s="11">
        <f>[13]Julho!$J$5</f>
        <v>42.12</v>
      </c>
      <c r="C17" s="11">
        <f>[13]Julho!$J$6</f>
        <v>33.119999999999997</v>
      </c>
      <c r="D17" s="11">
        <f>[13]Julho!$J$7</f>
        <v>30.240000000000002</v>
      </c>
      <c r="E17" s="11">
        <f>[13]Julho!$J$8</f>
        <v>39.24</v>
      </c>
      <c r="F17" s="11">
        <f>[13]Julho!$J$9</f>
        <v>34.92</v>
      </c>
      <c r="G17" s="11">
        <f>[13]Julho!$J$10</f>
        <v>35.64</v>
      </c>
      <c r="H17" s="11">
        <f>[13]Julho!$J$11</f>
        <v>43.2</v>
      </c>
      <c r="I17" s="11">
        <f>[13]Julho!$J$12</f>
        <v>24.12</v>
      </c>
      <c r="J17" s="11">
        <f>[13]Julho!$J$13</f>
        <v>36.72</v>
      </c>
      <c r="K17" s="11">
        <f>[13]Julho!$J$14</f>
        <v>35.28</v>
      </c>
      <c r="L17" s="11">
        <f>[13]Julho!$J$15</f>
        <v>47.16</v>
      </c>
      <c r="M17" s="11">
        <f>[13]Julho!$J$16</f>
        <v>41.04</v>
      </c>
      <c r="N17" s="11">
        <f>[13]Julho!$J$17</f>
        <v>29.880000000000003</v>
      </c>
      <c r="O17" s="11">
        <f>[13]Julho!$J$18</f>
        <v>32.76</v>
      </c>
      <c r="P17" s="11">
        <f>[13]Julho!$J$19</f>
        <v>41.04</v>
      </c>
      <c r="Q17" s="11">
        <f>[13]Julho!$J$20</f>
        <v>42.480000000000004</v>
      </c>
      <c r="R17" s="11">
        <f>[13]Julho!$J$21</f>
        <v>27.36</v>
      </c>
      <c r="S17" s="11">
        <f>[13]Julho!$J$22</f>
        <v>48.96</v>
      </c>
      <c r="T17" s="11">
        <f>[13]Julho!$J$23</f>
        <v>42.84</v>
      </c>
      <c r="U17" s="11">
        <f>[13]Julho!$J$24</f>
        <v>37.080000000000005</v>
      </c>
      <c r="V17" s="11">
        <f>[13]Julho!$J$25</f>
        <v>35.28</v>
      </c>
      <c r="W17" s="11">
        <f>[13]Julho!$J$26</f>
        <v>25.56</v>
      </c>
      <c r="X17" s="11">
        <f>[13]Julho!$J$27</f>
        <v>29.52</v>
      </c>
      <c r="Y17" s="11">
        <f>[13]Julho!$J$28</f>
        <v>39.6</v>
      </c>
      <c r="Z17" s="11">
        <f>[13]Julho!$J$29</f>
        <v>37.800000000000004</v>
      </c>
      <c r="AA17" s="11">
        <f>[13]Julho!$J$30</f>
        <v>36.72</v>
      </c>
      <c r="AB17" s="11">
        <f>[13]Julho!$J$31</f>
        <v>33.119999999999997</v>
      </c>
      <c r="AC17" s="11">
        <f>[13]Julho!$J$32</f>
        <v>39.96</v>
      </c>
      <c r="AD17" s="11">
        <f>[13]Julho!$J$33</f>
        <v>35.28</v>
      </c>
      <c r="AE17" s="11">
        <f>[13]Julho!$J$34</f>
        <v>34.92</v>
      </c>
      <c r="AF17" s="11">
        <f>[13]Julho!$J$35</f>
        <v>43.2</v>
      </c>
      <c r="AG17" s="15">
        <f t="shared" ref="AG17:AG22" si="1">MAX(B17:AF17)</f>
        <v>48.96</v>
      </c>
      <c r="AH17" s="126">
        <f t="shared" ref="AH17:AH26" si="2">AVERAGE(B17:AF17)</f>
        <v>36.650322580645167</v>
      </c>
      <c r="AJ17" s="12" t="s">
        <v>47</v>
      </c>
      <c r="AK17" t="s">
        <v>47</v>
      </c>
    </row>
    <row r="18" spans="1:38" x14ac:dyDescent="0.2">
      <c r="A18" s="58" t="s">
        <v>3</v>
      </c>
      <c r="B18" s="11">
        <f>[14]Julho!$J$5</f>
        <v>32.76</v>
      </c>
      <c r="C18" s="11">
        <f>[14]Julho!$J$6</f>
        <v>18.720000000000002</v>
      </c>
      <c r="D18" s="11">
        <f>[14]Julho!$J$7</f>
        <v>18.36</v>
      </c>
      <c r="E18" s="11">
        <f>[14]Julho!$J$8</f>
        <v>27</v>
      </c>
      <c r="F18" s="11">
        <f>[14]Julho!$J$9</f>
        <v>23.040000000000003</v>
      </c>
      <c r="G18" s="11">
        <f>[14]Julho!$J$10</f>
        <v>20.16</v>
      </c>
      <c r="H18" s="11">
        <f>[14]Julho!$J$11</f>
        <v>38.519999999999996</v>
      </c>
      <c r="I18" s="11">
        <f>[14]Julho!$J$12</f>
        <v>32.76</v>
      </c>
      <c r="J18" s="11">
        <f>[14]Julho!$J$13</f>
        <v>19.440000000000001</v>
      </c>
      <c r="K18" s="11">
        <f>[14]Julho!$J$14</f>
        <v>27.720000000000002</v>
      </c>
      <c r="L18" s="11">
        <f>[14]Julho!$J$15</f>
        <v>33.840000000000003</v>
      </c>
      <c r="M18" s="11">
        <f>[14]Julho!$J$16</f>
        <v>33.119999999999997</v>
      </c>
      <c r="N18" s="11">
        <f>[14]Julho!$J$17</f>
        <v>18.36</v>
      </c>
      <c r="O18" s="11">
        <f>[14]Julho!$J$18</f>
        <v>19.440000000000001</v>
      </c>
      <c r="P18" s="11">
        <f>[14]Julho!$J$19</f>
        <v>27.720000000000002</v>
      </c>
      <c r="Q18" s="11">
        <f>[14]Julho!$J$20</f>
        <v>33.840000000000003</v>
      </c>
      <c r="R18" s="11">
        <f>[14]Julho!$J$21</f>
        <v>27.720000000000002</v>
      </c>
      <c r="S18" s="11">
        <f>[14]Julho!$J$22</f>
        <v>41.04</v>
      </c>
      <c r="T18" s="11">
        <f>[14]Julho!$J$23</f>
        <v>28.08</v>
      </c>
      <c r="U18" s="11">
        <f>[14]Julho!$J$24</f>
        <v>48.6</v>
      </c>
      <c r="V18" s="11">
        <f>[14]Julho!$J$25</f>
        <v>38.159999999999997</v>
      </c>
      <c r="W18" s="11">
        <f>[14]Julho!$J$26</f>
        <v>27.36</v>
      </c>
      <c r="X18" s="11">
        <f>[14]Julho!$J$27</f>
        <v>27.36</v>
      </c>
      <c r="Y18" s="11">
        <f>[14]Julho!$J$28</f>
        <v>33.840000000000003</v>
      </c>
      <c r="Z18" s="11">
        <f>[14]Julho!$J$29</f>
        <v>24.840000000000003</v>
      </c>
      <c r="AA18" s="11">
        <f>[14]Julho!$J$30</f>
        <v>32.76</v>
      </c>
      <c r="AB18" s="11">
        <f>[14]Julho!$J$31</f>
        <v>43.2</v>
      </c>
      <c r="AC18" s="11">
        <f>[14]Julho!$J$32</f>
        <v>30.6</v>
      </c>
      <c r="AD18" s="11">
        <f>[14]Julho!$J$33</f>
        <v>20.16</v>
      </c>
      <c r="AE18" s="11">
        <f>[14]Julho!$J$34</f>
        <v>28.08</v>
      </c>
      <c r="AF18" s="11">
        <f>[14]Julho!$J$35</f>
        <v>31.319999999999997</v>
      </c>
      <c r="AG18" s="15">
        <f>MAX(B18:AF18)</f>
        <v>48.6</v>
      </c>
      <c r="AH18" s="126">
        <f>AVERAGE(B18:AF18)</f>
        <v>29.287741935483879</v>
      </c>
      <c r="AI18" s="12" t="s">
        <v>47</v>
      </c>
      <c r="AJ18" s="12" t="s">
        <v>47</v>
      </c>
    </row>
    <row r="19" spans="1:38" x14ac:dyDescent="0.2">
      <c r="A19" s="58" t="s">
        <v>4</v>
      </c>
      <c r="B19" s="11" t="str">
        <f>[15]Julho!$J$5</f>
        <v>*</v>
      </c>
      <c r="C19" s="11" t="str">
        <f>[15]Julho!$J$6</f>
        <v>*</v>
      </c>
      <c r="D19" s="11" t="str">
        <f>[15]Julho!$J$7</f>
        <v>*</v>
      </c>
      <c r="E19" s="11" t="str">
        <f>[15]Julho!$J$8</f>
        <v>*</v>
      </c>
      <c r="F19" s="11" t="str">
        <f>[15]Julho!$J$9</f>
        <v>*</v>
      </c>
      <c r="G19" s="11" t="str">
        <f>[15]Julho!$J$10</f>
        <v>*</v>
      </c>
      <c r="H19" s="11" t="str">
        <f>[15]Julho!$J$11</f>
        <v>*</v>
      </c>
      <c r="I19" s="11" t="str">
        <f>[15]Julho!$J$12</f>
        <v>*</v>
      </c>
      <c r="J19" s="11" t="str">
        <f>[15]Julho!$J$13</f>
        <v>*</v>
      </c>
      <c r="K19" s="11" t="str">
        <f>[15]Julho!$J$14</f>
        <v>*</v>
      </c>
      <c r="L19" s="11" t="str">
        <f>[15]Julho!$J$15</f>
        <v>*</v>
      </c>
      <c r="M19" s="11" t="str">
        <f>[15]Julho!$J$16</f>
        <v>*</v>
      </c>
      <c r="N19" s="11" t="str">
        <f>[15]Julho!$J$17</f>
        <v>*</v>
      </c>
      <c r="O19" s="11" t="str">
        <f>[15]Julho!$J$18</f>
        <v>*</v>
      </c>
      <c r="P19" s="11" t="str">
        <f>[15]Julho!$J$19</f>
        <v>*</v>
      </c>
      <c r="Q19" s="11" t="str">
        <f>[15]Julho!$J$20</f>
        <v>*</v>
      </c>
      <c r="R19" s="11" t="str">
        <f>[15]Julho!$J$21</f>
        <v>*</v>
      </c>
      <c r="S19" s="11" t="str">
        <f>[15]Julho!$J$22</f>
        <v>*</v>
      </c>
      <c r="T19" s="11" t="str">
        <f>[15]Julho!$J$23</f>
        <v>*</v>
      </c>
      <c r="U19" s="11" t="str">
        <f>[15]Julho!$J$24</f>
        <v>*</v>
      </c>
      <c r="V19" s="11" t="str">
        <f>[15]Julho!$J$25</f>
        <v>*</v>
      </c>
      <c r="W19" s="11" t="str">
        <f>[15]Julho!$J$26</f>
        <v>*</v>
      </c>
      <c r="X19" s="11" t="str">
        <f>[15]Julho!$J$27</f>
        <v>*</v>
      </c>
      <c r="Y19" s="11" t="str">
        <f>[15]Julho!$J$28</f>
        <v>*</v>
      </c>
      <c r="Z19" s="11" t="str">
        <f>[15]Julho!$J$29</f>
        <v>*</v>
      </c>
      <c r="AA19" s="11" t="str">
        <f>[15]Julho!$J$30</f>
        <v>*</v>
      </c>
      <c r="AB19" s="11" t="str">
        <f>[15]Julho!$J$31</f>
        <v>*</v>
      </c>
      <c r="AC19" s="11" t="str">
        <f>[15]Julho!$J$32</f>
        <v>*</v>
      </c>
      <c r="AD19" s="11" t="str">
        <f>[15]Julho!$J$33</f>
        <v>*</v>
      </c>
      <c r="AE19" s="11" t="str">
        <f>[15]Julho!$J$34</f>
        <v>*</v>
      </c>
      <c r="AF19" s="11" t="str">
        <f>[15]Julho!$J$35</f>
        <v>*</v>
      </c>
      <c r="AG19" s="93" t="s">
        <v>226</v>
      </c>
      <c r="AH19" s="116" t="s">
        <v>226</v>
      </c>
    </row>
    <row r="20" spans="1:38" x14ac:dyDescent="0.2">
      <c r="A20" s="58" t="s">
        <v>5</v>
      </c>
      <c r="B20" s="11">
        <f>[16]Julho!$J$5</f>
        <v>60.839999999999996</v>
      </c>
      <c r="C20" s="11">
        <f>[16]Julho!$J$6</f>
        <v>24.48</v>
      </c>
      <c r="D20" s="11">
        <f>[16]Julho!$J$7</f>
        <v>23.759999999999998</v>
      </c>
      <c r="E20" s="11">
        <f>[16]Julho!$J$8</f>
        <v>30.96</v>
      </c>
      <c r="F20" s="11">
        <f>[16]Julho!$J$9</f>
        <v>34.200000000000003</v>
      </c>
      <c r="G20" s="11">
        <f>[16]Julho!$J$10</f>
        <v>25.92</v>
      </c>
      <c r="H20" s="11">
        <f>[16]Julho!$J$11</f>
        <v>27.36</v>
      </c>
      <c r="I20" s="11">
        <f>[16]Julho!$J$12</f>
        <v>74.52</v>
      </c>
      <c r="J20" s="11">
        <f>[16]Julho!$J$13</f>
        <v>30.6</v>
      </c>
      <c r="K20" s="11">
        <f>[16]Julho!$J$14</f>
        <v>36</v>
      </c>
      <c r="L20" s="11">
        <f>[16]Julho!$J$15</f>
        <v>25.2</v>
      </c>
      <c r="M20" s="11">
        <f>[16]Julho!$J$16</f>
        <v>34.56</v>
      </c>
      <c r="N20" s="11">
        <f>[16]Julho!$J$17</f>
        <v>20.16</v>
      </c>
      <c r="O20" s="11">
        <f>[16]Julho!$J$18</f>
        <v>26.28</v>
      </c>
      <c r="P20" s="11">
        <f>[16]Julho!$J$19</f>
        <v>22.68</v>
      </c>
      <c r="Q20" s="11">
        <f>[16]Julho!$J$20</f>
        <v>33.840000000000003</v>
      </c>
      <c r="R20" s="11">
        <f>[16]Julho!$J$21</f>
        <v>32.04</v>
      </c>
      <c r="S20" s="11">
        <f>[16]Julho!$J$22</f>
        <v>44.64</v>
      </c>
      <c r="T20" s="11">
        <f>[16]Julho!$J$23</f>
        <v>41.4</v>
      </c>
      <c r="U20" s="11">
        <f>[16]Julho!$J$24</f>
        <v>43.92</v>
      </c>
      <c r="V20" s="11">
        <f>[16]Julho!$J$25</f>
        <v>39.96</v>
      </c>
      <c r="W20" s="11">
        <f>[16]Julho!$J$26</f>
        <v>35.64</v>
      </c>
      <c r="X20" s="11">
        <f>[16]Julho!$J$27</f>
        <v>32.04</v>
      </c>
      <c r="Y20" s="11">
        <f>[16]Julho!$J$28</f>
        <v>32.04</v>
      </c>
      <c r="Z20" s="11">
        <f>[16]Julho!$J$29</f>
        <v>79.2</v>
      </c>
      <c r="AA20" s="11">
        <f>[16]Julho!$J$30</f>
        <v>38.159999999999997</v>
      </c>
      <c r="AB20" s="11">
        <f>[16]Julho!$J$31</f>
        <v>31.319999999999997</v>
      </c>
      <c r="AC20" s="11">
        <f>[16]Julho!$J$32</f>
        <v>45</v>
      </c>
      <c r="AD20" s="11">
        <f>[16]Julho!$J$33</f>
        <v>58.32</v>
      </c>
      <c r="AE20" s="11">
        <f>[16]Julho!$J$34</f>
        <v>35.64</v>
      </c>
      <c r="AF20" s="11">
        <f>[16]Julho!$J$35</f>
        <v>28.44</v>
      </c>
      <c r="AG20" s="15">
        <f t="shared" si="1"/>
        <v>79.2</v>
      </c>
      <c r="AH20" s="126">
        <f t="shared" si="2"/>
        <v>37.068387096774188</v>
      </c>
      <c r="AI20" s="12" t="s">
        <v>47</v>
      </c>
    </row>
    <row r="21" spans="1:38" x14ac:dyDescent="0.2">
      <c r="A21" s="58" t="s">
        <v>43</v>
      </c>
      <c r="B21" s="11">
        <f>[17]Julho!$J$5</f>
        <v>46.800000000000004</v>
      </c>
      <c r="C21" s="11">
        <f>[17]Julho!$J$6</f>
        <v>25.2</v>
      </c>
      <c r="D21" s="11">
        <f>[17]Julho!$J$7</f>
        <v>27.720000000000002</v>
      </c>
      <c r="E21" s="11">
        <f>[17]Julho!$J$8</f>
        <v>37.080000000000005</v>
      </c>
      <c r="F21" s="11">
        <f>[17]Julho!$J$9</f>
        <v>30.6</v>
      </c>
      <c r="G21" s="11">
        <f>[17]Julho!$J$10</f>
        <v>32.4</v>
      </c>
      <c r="H21" s="11">
        <f>[17]Julho!$J$11</f>
        <v>39.6</v>
      </c>
      <c r="I21" s="11">
        <f>[17]Julho!$J$12</f>
        <v>40.32</v>
      </c>
      <c r="J21" s="11">
        <f>[17]Julho!$J$13</f>
        <v>29.52</v>
      </c>
      <c r="K21" s="11">
        <f>[17]Julho!$J$14</f>
        <v>38.880000000000003</v>
      </c>
      <c r="L21" s="11">
        <f>[17]Julho!$J$15</f>
        <v>51.12</v>
      </c>
      <c r="M21" s="11">
        <f>[17]Julho!$J$16</f>
        <v>37.440000000000005</v>
      </c>
      <c r="N21" s="11">
        <f>[17]Julho!$J$17</f>
        <v>30.96</v>
      </c>
      <c r="O21" s="11">
        <f>[17]Julho!$J$18</f>
        <v>22.68</v>
      </c>
      <c r="P21" s="11">
        <f>[17]Julho!$J$19</f>
        <v>32.04</v>
      </c>
      <c r="Q21" s="11">
        <f>[17]Julho!$J$20</f>
        <v>35.28</v>
      </c>
      <c r="R21" s="11">
        <f>[17]Julho!$J$21</f>
        <v>30.6</v>
      </c>
      <c r="S21" s="11">
        <f>[17]Julho!$J$22</f>
        <v>41.04</v>
      </c>
      <c r="T21" s="11">
        <f>[17]Julho!$J$23</f>
        <v>40.680000000000007</v>
      </c>
      <c r="U21" s="11">
        <f>[17]Julho!$J$24</f>
        <v>40.32</v>
      </c>
      <c r="V21" s="11">
        <f>[17]Julho!$J$25</f>
        <v>40.32</v>
      </c>
      <c r="W21" s="11">
        <f>[17]Julho!$J$26</f>
        <v>31.319999999999997</v>
      </c>
      <c r="X21" s="11">
        <f>[17]Julho!$J$27</f>
        <v>32.04</v>
      </c>
      <c r="Y21" s="11">
        <f>[17]Julho!$J$28</f>
        <v>36.36</v>
      </c>
      <c r="Z21" s="11">
        <f>[17]Julho!$J$29</f>
        <v>30.6</v>
      </c>
      <c r="AA21" s="11">
        <f>[17]Julho!$J$30</f>
        <v>39.96</v>
      </c>
      <c r="AB21" s="11">
        <f>[17]Julho!$J$31</f>
        <v>38.159999999999997</v>
      </c>
      <c r="AC21" s="11">
        <f>[17]Julho!$J$32</f>
        <v>39.24</v>
      </c>
      <c r="AD21" s="11">
        <f>[17]Julho!$J$33</f>
        <v>26.28</v>
      </c>
      <c r="AE21" s="11">
        <f>[17]Julho!$J$34</f>
        <v>35.28</v>
      </c>
      <c r="AF21" s="11">
        <f>[17]Julho!$J$35</f>
        <v>33.840000000000003</v>
      </c>
      <c r="AG21" s="15">
        <f>MAX(B21:AF21)</f>
        <v>51.12</v>
      </c>
      <c r="AH21" s="126">
        <f>AVERAGE(B21:AF21)</f>
        <v>35.28</v>
      </c>
    </row>
    <row r="22" spans="1:38" x14ac:dyDescent="0.2">
      <c r="A22" s="58" t="s">
        <v>6</v>
      </c>
      <c r="B22" s="11">
        <f>[18]Julho!$J$5</f>
        <v>34.56</v>
      </c>
      <c r="C22" s="11">
        <f>[18]Julho!$J$6</f>
        <v>21.6</v>
      </c>
      <c r="D22" s="11">
        <f>[18]Julho!$J$7</f>
        <v>23.040000000000003</v>
      </c>
      <c r="E22" s="11">
        <f>[18]Julho!$J$8</f>
        <v>18</v>
      </c>
      <c r="F22" s="11">
        <f>[18]Julho!$J$9</f>
        <v>23.400000000000002</v>
      </c>
      <c r="G22" s="11">
        <f>[18]Julho!$J$10</f>
        <v>28.44</v>
      </c>
      <c r="H22" s="11">
        <f>[18]Julho!$J$11</f>
        <v>29.16</v>
      </c>
      <c r="I22" s="11">
        <f>[18]Julho!$J$12</f>
        <v>23.040000000000003</v>
      </c>
      <c r="J22" s="11">
        <f>[18]Julho!$J$13</f>
        <v>27.36</v>
      </c>
      <c r="K22" s="11">
        <f>[18]Julho!$J$14</f>
        <v>26.28</v>
      </c>
      <c r="L22" s="11">
        <f>[18]Julho!$J$15</f>
        <v>28.08</v>
      </c>
      <c r="M22" s="11">
        <f>[18]Julho!$J$16</f>
        <v>27.36</v>
      </c>
      <c r="N22" s="11">
        <f>[18]Julho!$J$17</f>
        <v>23.759999999999998</v>
      </c>
      <c r="O22" s="11">
        <f>[18]Julho!$J$18</f>
        <v>25.2</v>
      </c>
      <c r="P22" s="11">
        <f>[18]Julho!$J$19</f>
        <v>23.400000000000002</v>
      </c>
      <c r="Q22" s="11">
        <f>[18]Julho!$J$20</f>
        <v>23.759999999999998</v>
      </c>
      <c r="R22" s="11">
        <f>[18]Julho!$J$21</f>
        <v>30.6</v>
      </c>
      <c r="S22" s="11">
        <f>[18]Julho!$J$22</f>
        <v>29.52</v>
      </c>
      <c r="T22" s="11">
        <f>[18]Julho!$J$23</f>
        <v>25.2</v>
      </c>
      <c r="U22" s="11">
        <f>[18]Julho!$J$24</f>
        <v>24.12</v>
      </c>
      <c r="V22" s="11">
        <f>[18]Julho!$J$25</f>
        <v>31.319999999999997</v>
      </c>
      <c r="W22" s="11">
        <f>[18]Julho!$J$26</f>
        <v>44.28</v>
      </c>
      <c r="X22" s="11">
        <f>[18]Julho!$J$27</f>
        <v>21.240000000000002</v>
      </c>
      <c r="Y22" s="11">
        <f>[18]Julho!$J$28</f>
        <v>25.2</v>
      </c>
      <c r="Z22" s="11">
        <f>[18]Julho!$J$29</f>
        <v>36</v>
      </c>
      <c r="AA22" s="11">
        <f>[18]Julho!$J$30</f>
        <v>27.720000000000002</v>
      </c>
      <c r="AB22" s="11">
        <f>[18]Julho!$J$31</f>
        <v>28.8</v>
      </c>
      <c r="AC22" s="11">
        <f>[18]Julho!$J$32</f>
        <v>28.8</v>
      </c>
      <c r="AD22" s="11">
        <f>[18]Julho!$J$33</f>
        <v>28.44</v>
      </c>
      <c r="AE22" s="11">
        <f>[18]Julho!$J$34</f>
        <v>23.040000000000003</v>
      </c>
      <c r="AF22" s="11">
        <f>[18]Julho!$J$35</f>
        <v>25.2</v>
      </c>
      <c r="AG22" s="15">
        <f t="shared" si="1"/>
        <v>44.28</v>
      </c>
      <c r="AH22" s="126">
        <f t="shared" si="2"/>
        <v>26.965161290322584</v>
      </c>
    </row>
    <row r="23" spans="1:38" x14ac:dyDescent="0.2">
      <c r="A23" s="58" t="s">
        <v>7</v>
      </c>
      <c r="B23" s="11" t="str">
        <f>[19]Julho!$J$5</f>
        <v>*</v>
      </c>
      <c r="C23" s="11" t="str">
        <f>[19]Julho!$J$6</f>
        <v>*</v>
      </c>
      <c r="D23" s="11" t="str">
        <f>[19]Julho!$J$7</f>
        <v>*</v>
      </c>
      <c r="E23" s="11" t="str">
        <f>[19]Julho!$J$8</f>
        <v>*</v>
      </c>
      <c r="F23" s="11" t="str">
        <f>[19]Julho!$J$9</f>
        <v>*</v>
      </c>
      <c r="G23" s="11" t="str">
        <f>[19]Julho!$J$10</f>
        <v>*</v>
      </c>
      <c r="H23" s="11" t="str">
        <f>[19]Julho!$J$11</f>
        <v>*</v>
      </c>
      <c r="I23" s="11" t="str">
        <f>[19]Julho!$J$12</f>
        <v>*</v>
      </c>
      <c r="J23" s="11" t="str">
        <f>[19]Julho!$J$13</f>
        <v>*</v>
      </c>
      <c r="K23" s="11" t="str">
        <f>[19]Julho!$J$14</f>
        <v>*</v>
      </c>
      <c r="L23" s="11" t="str">
        <f>[19]Julho!$J$15</f>
        <v>*</v>
      </c>
      <c r="M23" s="11" t="str">
        <f>[19]Julho!$J$16</f>
        <v>*</v>
      </c>
      <c r="N23" s="11" t="str">
        <f>[19]Julho!$J$17</f>
        <v>*</v>
      </c>
      <c r="O23" s="11" t="str">
        <f>[19]Julho!$J$18</f>
        <v>*</v>
      </c>
      <c r="P23" s="11" t="str">
        <f>[19]Julho!$J$19</f>
        <v>*</v>
      </c>
      <c r="Q23" s="11" t="str">
        <f>[19]Julho!$J$20</f>
        <v>*</v>
      </c>
      <c r="R23" s="11" t="str">
        <f>[19]Julho!$J$21</f>
        <v>*</v>
      </c>
      <c r="S23" s="11" t="str">
        <f>[19]Julho!$J$22</f>
        <v>*</v>
      </c>
      <c r="T23" s="11">
        <f>[19]Julho!$J$23</f>
        <v>32.04</v>
      </c>
      <c r="U23" s="11" t="str">
        <f>[19]Julho!$J$24</f>
        <v>*</v>
      </c>
      <c r="V23" s="11" t="str">
        <f>[19]Julho!$J$25</f>
        <v>*</v>
      </c>
      <c r="W23" s="11" t="str">
        <f>[19]Julho!$J$26</f>
        <v>*</v>
      </c>
      <c r="X23" s="11" t="str">
        <f>[19]Julho!$J$27</f>
        <v>*</v>
      </c>
      <c r="Y23" s="11" t="str">
        <f>[19]Julho!$J$28</f>
        <v>*</v>
      </c>
      <c r="Z23" s="11" t="str">
        <f>[19]Julho!$J$29</f>
        <v>*</v>
      </c>
      <c r="AA23" s="11" t="str">
        <f>[19]Julho!$J$30</f>
        <v>*</v>
      </c>
      <c r="AB23" s="11" t="str">
        <f>[19]Julho!$J$31</f>
        <v>*</v>
      </c>
      <c r="AC23" s="11" t="str">
        <f>[19]Julho!$J$32</f>
        <v>*</v>
      </c>
      <c r="AD23" s="11" t="str">
        <f>[19]Julho!$J$33</f>
        <v>*</v>
      </c>
      <c r="AE23" s="11" t="str">
        <f>[19]Julho!$J$34</f>
        <v>*</v>
      </c>
      <c r="AF23" s="11" t="str">
        <f>[19]Julho!$J$35</f>
        <v>*</v>
      </c>
      <c r="AG23" s="15">
        <f t="shared" ref="AG23" si="3">MAX(B23:AF23)</f>
        <v>32.04</v>
      </c>
      <c r="AH23" s="126">
        <f t="shared" ref="AH23" si="4">AVERAGE(B23:AF23)</f>
        <v>32.04</v>
      </c>
      <c r="AK23" t="s">
        <v>47</v>
      </c>
      <c r="AL23" t="s">
        <v>47</v>
      </c>
    </row>
    <row r="24" spans="1:38" x14ac:dyDescent="0.2">
      <c r="A24" s="58" t="s">
        <v>169</v>
      </c>
      <c r="B24" s="11" t="str">
        <f>[20]Julho!$J$5</f>
        <v>*</v>
      </c>
      <c r="C24" s="11" t="str">
        <f>[20]Julho!$J$6</f>
        <v>*</v>
      </c>
      <c r="D24" s="11" t="str">
        <f>[20]Julho!$J$7</f>
        <v>*</v>
      </c>
      <c r="E24" s="11" t="str">
        <f>[20]Julho!$J$8</f>
        <v>*</v>
      </c>
      <c r="F24" s="11" t="str">
        <f>[20]Julho!$J$9</f>
        <v>*</v>
      </c>
      <c r="G24" s="11" t="str">
        <f>[20]Julho!$J$10</f>
        <v>*</v>
      </c>
      <c r="H24" s="11" t="str">
        <f>[20]Julho!$J$11</f>
        <v>*</v>
      </c>
      <c r="I24" s="11" t="str">
        <f>[20]Julho!$J$12</f>
        <v>*</v>
      </c>
      <c r="J24" s="11" t="str">
        <f>[20]Julho!$J$13</f>
        <v>*</v>
      </c>
      <c r="K24" s="11" t="str">
        <f>[20]Julho!$J$14</f>
        <v>*</v>
      </c>
      <c r="L24" s="11" t="str">
        <f>[20]Julho!$J$15</f>
        <v>*</v>
      </c>
      <c r="M24" s="11" t="str">
        <f>[20]Julho!$J$16</f>
        <v>*</v>
      </c>
      <c r="N24" s="11" t="str">
        <f>[20]Julho!$J$17</f>
        <v>*</v>
      </c>
      <c r="O24" s="11" t="str">
        <f>[20]Julho!$J$18</f>
        <v>*</v>
      </c>
      <c r="P24" s="11" t="str">
        <f>[20]Julho!$J$19</f>
        <v>*</v>
      </c>
      <c r="Q24" s="11" t="str">
        <f>[20]Julho!$J$20</f>
        <v>*</v>
      </c>
      <c r="R24" s="11" t="str">
        <f>[20]Julho!$J$21</f>
        <v>*</v>
      </c>
      <c r="S24" s="11" t="str">
        <f>[20]Julho!$J$22</f>
        <v>*</v>
      </c>
      <c r="T24" s="11" t="str">
        <f>[20]Julho!$J$23</f>
        <v>*</v>
      </c>
      <c r="U24" s="11" t="str">
        <f>[20]Julho!$J$24</f>
        <v>*</v>
      </c>
      <c r="V24" s="11" t="str">
        <f>[20]Julho!$J$25</f>
        <v>*</v>
      </c>
      <c r="W24" s="11" t="str">
        <f>[20]Julho!$J$26</f>
        <v>*</v>
      </c>
      <c r="X24" s="11" t="str">
        <f>[20]Julho!$J$27</f>
        <v>*</v>
      </c>
      <c r="Y24" s="11" t="str">
        <f>[20]Julho!$J$28</f>
        <v>*</v>
      </c>
      <c r="Z24" s="11" t="str">
        <f>[20]Julho!$J$29</f>
        <v>*</v>
      </c>
      <c r="AA24" s="11" t="str">
        <f>[20]Julho!$J$30</f>
        <v>*</v>
      </c>
      <c r="AB24" s="11" t="str">
        <f>[20]Julho!$J$31</f>
        <v>*</v>
      </c>
      <c r="AC24" s="11" t="str">
        <f>[20]Julho!$J$32</f>
        <v>*</v>
      </c>
      <c r="AD24" s="11" t="str">
        <f>[20]Julho!$J$33</f>
        <v>*</v>
      </c>
      <c r="AE24" s="11" t="str">
        <f>[20]Julho!$J$34</f>
        <v>*</v>
      </c>
      <c r="AF24" s="11" t="str">
        <f>[20]Julho!$J$35</f>
        <v>*</v>
      </c>
      <c r="AG24" s="93" t="s">
        <v>226</v>
      </c>
      <c r="AH24" s="116" t="s">
        <v>226</v>
      </c>
      <c r="AL24" t="s">
        <v>47</v>
      </c>
    </row>
    <row r="25" spans="1:38" x14ac:dyDescent="0.2">
      <c r="A25" s="58" t="s">
        <v>170</v>
      </c>
      <c r="B25" s="11">
        <f>[21]Julho!$J$5</f>
        <v>38.880000000000003</v>
      </c>
      <c r="C25" s="11">
        <f>[21]Julho!$J$6</f>
        <v>27.720000000000002</v>
      </c>
      <c r="D25" s="11">
        <f>[21]Julho!$J$7</f>
        <v>25.56</v>
      </c>
      <c r="E25" s="11">
        <f>[21]Julho!$J$8</f>
        <v>37.800000000000004</v>
      </c>
      <c r="F25" s="11">
        <f>[21]Julho!$J$9</f>
        <v>41.76</v>
      </c>
      <c r="G25" s="11">
        <f>[21]Julho!$J$10</f>
        <v>30.6</v>
      </c>
      <c r="H25" s="11">
        <f>[21]Julho!$J$11</f>
        <v>42.12</v>
      </c>
      <c r="I25" s="11">
        <f>[21]Julho!$J$12</f>
        <v>32.76</v>
      </c>
      <c r="J25" s="11">
        <f>[21]Julho!$J$13</f>
        <v>27.36</v>
      </c>
      <c r="K25" s="11">
        <f>[21]Julho!$J$14</f>
        <v>43.92</v>
      </c>
      <c r="L25" s="11">
        <f>[21]Julho!$J$15</f>
        <v>46.440000000000005</v>
      </c>
      <c r="M25" s="11">
        <f>[21]Julho!$J$16</f>
        <v>31.680000000000003</v>
      </c>
      <c r="N25" s="11">
        <f>[21]Julho!$J$17</f>
        <v>29.52</v>
      </c>
      <c r="O25" s="11">
        <f>[21]Julho!$J$18</f>
        <v>35.28</v>
      </c>
      <c r="P25" s="11">
        <f>[21]Julho!$J$19</f>
        <v>27</v>
      </c>
      <c r="Q25" s="11">
        <f>[21]Julho!$J$20</f>
        <v>44.28</v>
      </c>
      <c r="R25" s="11">
        <f>[21]Julho!$J$21</f>
        <v>33.119999999999997</v>
      </c>
      <c r="S25" s="11">
        <f>[21]Julho!$J$22</f>
        <v>56.88</v>
      </c>
      <c r="T25" s="11">
        <f>[21]Julho!$J$23</f>
        <v>48.96</v>
      </c>
      <c r="U25" s="11">
        <f>[21]Julho!$J$24</f>
        <v>39.24</v>
      </c>
      <c r="V25" s="11">
        <f>[21]Julho!$J$25</f>
        <v>43.56</v>
      </c>
      <c r="W25" s="11">
        <f>[21]Julho!$J$26</f>
        <v>32.4</v>
      </c>
      <c r="X25" s="11">
        <f>[21]Julho!$J$27</f>
        <v>37.080000000000005</v>
      </c>
      <c r="Y25" s="11">
        <f>[21]Julho!$J$28</f>
        <v>45.36</v>
      </c>
      <c r="Z25" s="11">
        <f>[21]Julho!$J$29</f>
        <v>41.76</v>
      </c>
      <c r="AA25" s="11">
        <f>[21]Julho!$J$30</f>
        <v>23.040000000000003</v>
      </c>
      <c r="AB25" s="11">
        <f>[21]Julho!$J$31</f>
        <v>36.36</v>
      </c>
      <c r="AC25" s="11">
        <f>[21]Julho!$J$32</f>
        <v>41.4</v>
      </c>
      <c r="AD25" s="11">
        <f>[21]Julho!$J$33</f>
        <v>37.800000000000004</v>
      </c>
      <c r="AE25" s="11">
        <f>[21]Julho!$J$34</f>
        <v>32.04</v>
      </c>
      <c r="AF25" s="11">
        <f>[21]Julho!$J$35</f>
        <v>41.4</v>
      </c>
      <c r="AG25" s="93">
        <f t="shared" ref="AG25:AG31" si="5">MAX(B25:AF25)</f>
        <v>56.88</v>
      </c>
      <c r="AH25" s="116">
        <f t="shared" si="2"/>
        <v>37.196129032258071</v>
      </c>
      <c r="AI25" s="12" t="s">
        <v>47</v>
      </c>
      <c r="AK25" t="s">
        <v>47</v>
      </c>
    </row>
    <row r="26" spans="1:38" x14ac:dyDescent="0.2">
      <c r="A26" s="58" t="s">
        <v>171</v>
      </c>
      <c r="B26" s="11">
        <f>[22]Julho!$J$5</f>
        <v>35.64</v>
      </c>
      <c r="C26" s="11">
        <f>[22]Julho!$J$6</f>
        <v>26.28</v>
      </c>
      <c r="D26" s="11">
        <f>[22]Julho!$J$7</f>
        <v>26.64</v>
      </c>
      <c r="E26" s="11">
        <f>[22]Julho!$J$8</f>
        <v>28.08</v>
      </c>
      <c r="F26" s="11">
        <f>[22]Julho!$J$9</f>
        <v>22.32</v>
      </c>
      <c r="G26" s="11">
        <f>[22]Julho!$J$10</f>
        <v>22.32</v>
      </c>
      <c r="H26" s="11">
        <f>[22]Julho!$J$11</f>
        <v>54.36</v>
      </c>
      <c r="I26" s="11">
        <f>[22]Julho!$J$12</f>
        <v>29.16</v>
      </c>
      <c r="J26" s="11">
        <f>[22]Julho!$J$13</f>
        <v>23.759999999999998</v>
      </c>
      <c r="K26" s="11">
        <f>[22]Julho!$J$14</f>
        <v>28.08</v>
      </c>
      <c r="L26" s="11">
        <f>[22]Julho!$J$15</f>
        <v>40.680000000000007</v>
      </c>
      <c r="M26" s="11">
        <f>[22]Julho!$J$16</f>
        <v>37.440000000000005</v>
      </c>
      <c r="N26" s="11">
        <f>[22]Julho!$J$17</f>
        <v>34.200000000000003</v>
      </c>
      <c r="O26" s="11">
        <f>[22]Julho!$J$18</f>
        <v>27.36</v>
      </c>
      <c r="P26" s="11">
        <f>[22]Julho!$J$19</f>
        <v>32.04</v>
      </c>
      <c r="Q26" s="11">
        <f>[22]Julho!$J$20</f>
        <v>27</v>
      </c>
      <c r="R26" s="11">
        <f>[22]Julho!$J$21</f>
        <v>24.48</v>
      </c>
      <c r="S26" s="11">
        <f>[22]Julho!$J$22</f>
        <v>42.480000000000004</v>
      </c>
      <c r="T26" s="11">
        <f>[22]Julho!$J$23</f>
        <v>34.200000000000003</v>
      </c>
      <c r="U26" s="11">
        <f>[22]Julho!$J$24</f>
        <v>25.92</v>
      </c>
      <c r="V26" s="11">
        <f>[22]Julho!$J$25</f>
        <v>32.4</v>
      </c>
      <c r="W26" s="11">
        <f>[22]Julho!$J$26</f>
        <v>29.16</v>
      </c>
      <c r="X26" s="11">
        <f>[22]Julho!$J$27</f>
        <v>35.64</v>
      </c>
      <c r="Y26" s="11">
        <f>[22]Julho!$J$28</f>
        <v>37.800000000000004</v>
      </c>
      <c r="Z26" s="11">
        <f>[22]Julho!$J$29</f>
        <v>48.6</v>
      </c>
      <c r="AA26" s="11">
        <f>[22]Julho!$J$30</f>
        <v>20.88</v>
      </c>
      <c r="AB26" s="11">
        <f>[22]Julho!$J$31</f>
        <v>28.8</v>
      </c>
      <c r="AC26" s="11">
        <f>[22]Julho!$J$32</f>
        <v>44.28</v>
      </c>
      <c r="AD26" s="11">
        <f>[22]Julho!$J$33</f>
        <v>34.56</v>
      </c>
      <c r="AE26" s="11">
        <f>[22]Julho!$J$34</f>
        <v>29.16</v>
      </c>
      <c r="AF26" s="11">
        <f>[22]Julho!$J$35</f>
        <v>30.6</v>
      </c>
      <c r="AG26" s="93">
        <f t="shared" si="5"/>
        <v>54.36</v>
      </c>
      <c r="AH26" s="116">
        <f t="shared" si="2"/>
        <v>32.074838709677415</v>
      </c>
      <c r="AK26" t="s">
        <v>47</v>
      </c>
    </row>
    <row r="27" spans="1:38" x14ac:dyDescent="0.2">
      <c r="A27" s="58" t="s">
        <v>8</v>
      </c>
      <c r="B27" s="11">
        <f>[23]Julho!$J$5</f>
        <v>53.28</v>
      </c>
      <c r="C27" s="11">
        <f>[23]Julho!$J$6</f>
        <v>28.08</v>
      </c>
      <c r="D27" s="11">
        <f>[23]Julho!$J$7</f>
        <v>23.040000000000003</v>
      </c>
      <c r="E27" s="11">
        <f>[23]Julho!$J$8</f>
        <v>31.319999999999997</v>
      </c>
      <c r="F27" s="11">
        <f>[23]Julho!$J$9</f>
        <v>25.2</v>
      </c>
      <c r="G27" s="11">
        <f>[23]Julho!$J$10</f>
        <v>24.840000000000003</v>
      </c>
      <c r="H27" s="11">
        <f>[23]Julho!$J$11</f>
        <v>36.36</v>
      </c>
      <c r="I27" s="11">
        <f>[23]Julho!$J$12</f>
        <v>29.52</v>
      </c>
      <c r="J27" s="11">
        <f>[23]Julho!$J$13</f>
        <v>30.240000000000002</v>
      </c>
      <c r="K27" s="11">
        <f>[23]Julho!$J$14</f>
        <v>34.200000000000003</v>
      </c>
      <c r="L27" s="11">
        <f>[23]Julho!$J$15</f>
        <v>37.440000000000005</v>
      </c>
      <c r="M27" s="11">
        <f>[23]Julho!$J$16</f>
        <v>37.080000000000005</v>
      </c>
      <c r="N27" s="11">
        <f>[23]Julho!$J$17</f>
        <v>48.96</v>
      </c>
      <c r="O27" s="11">
        <f>[23]Julho!$J$18</f>
        <v>28.08</v>
      </c>
      <c r="P27" s="11">
        <f>[23]Julho!$J$19</f>
        <v>29.880000000000003</v>
      </c>
      <c r="Q27" s="11">
        <f>[23]Julho!$J$20</f>
        <v>33.480000000000004</v>
      </c>
      <c r="R27" s="11">
        <f>[23]Julho!$J$21</f>
        <v>28.08</v>
      </c>
      <c r="S27" s="11">
        <f>[23]Julho!$J$22</f>
        <v>38.880000000000003</v>
      </c>
      <c r="T27" s="11">
        <f>[23]Julho!$J$23</f>
        <v>38.159999999999997</v>
      </c>
      <c r="U27" s="11">
        <f>[23]Julho!$J$24</f>
        <v>31.680000000000003</v>
      </c>
      <c r="V27" s="11">
        <f>[23]Julho!$J$25</f>
        <v>32.76</v>
      </c>
      <c r="W27" s="11">
        <f>[23]Julho!$J$26</f>
        <v>29.880000000000003</v>
      </c>
      <c r="X27" s="11">
        <f>[23]Julho!$J$27</f>
        <v>27</v>
      </c>
      <c r="Y27" s="11">
        <f>[23]Julho!$J$28</f>
        <v>34.56</v>
      </c>
      <c r="Z27" s="11">
        <f>[23]Julho!$J$29</f>
        <v>39.96</v>
      </c>
      <c r="AA27" s="11">
        <f>[23]Julho!$J$30</f>
        <v>19.079999999999998</v>
      </c>
      <c r="AB27" s="11">
        <f>[23]Julho!$J$31</f>
        <v>24.840000000000003</v>
      </c>
      <c r="AC27" s="11">
        <f>[23]Julho!$J$32</f>
        <v>36</v>
      </c>
      <c r="AD27" s="11">
        <f>[23]Julho!$J$33</f>
        <v>41.76</v>
      </c>
      <c r="AE27" s="11">
        <f>[23]Julho!$J$34</f>
        <v>29.16</v>
      </c>
      <c r="AF27" s="11">
        <f>[23]Julho!$J$35</f>
        <v>36.72</v>
      </c>
      <c r="AG27" s="15">
        <f t="shared" si="5"/>
        <v>53.28</v>
      </c>
      <c r="AH27" s="126">
        <f>AVERAGE(B27:AF27)</f>
        <v>32.887741935483866</v>
      </c>
      <c r="AK27" t="s">
        <v>47</v>
      </c>
    </row>
    <row r="28" spans="1:38" x14ac:dyDescent="0.2">
      <c r="A28" s="58" t="s">
        <v>9</v>
      </c>
      <c r="B28" s="11">
        <f>[24]Julho!$J$5</f>
        <v>40.32</v>
      </c>
      <c r="C28" s="11">
        <f>[24]Julho!$J$6</f>
        <v>26.28</v>
      </c>
      <c r="D28" s="11">
        <f>[24]Julho!$J$7</f>
        <v>24.48</v>
      </c>
      <c r="E28" s="11">
        <f>[24]Julho!$J$8</f>
        <v>28.8</v>
      </c>
      <c r="F28" s="11">
        <f>[24]Julho!$J$9</f>
        <v>29.52</v>
      </c>
      <c r="G28" s="11">
        <f>[24]Julho!$J$10</f>
        <v>17.28</v>
      </c>
      <c r="H28" s="11">
        <f>[24]Julho!$J$11</f>
        <v>48.24</v>
      </c>
      <c r="I28" s="11">
        <f>[24]Julho!$J$12</f>
        <v>35.64</v>
      </c>
      <c r="J28" s="11">
        <f>[24]Julho!$J$13</f>
        <v>25.2</v>
      </c>
      <c r="K28" s="11">
        <f>[24]Julho!$J$14</f>
        <v>28.8</v>
      </c>
      <c r="L28" s="11">
        <f>[24]Julho!$J$15</f>
        <v>34.200000000000003</v>
      </c>
      <c r="M28" s="11">
        <f>[24]Julho!$J$16</f>
        <v>37.080000000000005</v>
      </c>
      <c r="N28" s="11">
        <f>[24]Julho!$J$17</f>
        <v>34.92</v>
      </c>
      <c r="O28" s="11">
        <f>[24]Julho!$J$18</f>
        <v>30.96</v>
      </c>
      <c r="P28" s="11">
        <f>[24]Julho!$J$19</f>
        <v>27</v>
      </c>
      <c r="Q28" s="11">
        <f>[24]Julho!$J$20</f>
        <v>28.44</v>
      </c>
      <c r="R28" s="11">
        <f>[24]Julho!$J$21</f>
        <v>32.76</v>
      </c>
      <c r="S28" s="11">
        <f>[24]Julho!$J$22</f>
        <v>45.36</v>
      </c>
      <c r="T28" s="11">
        <f>[24]Julho!$J$23</f>
        <v>40.680000000000007</v>
      </c>
      <c r="U28" s="11">
        <f>[24]Julho!$J$24</f>
        <v>33.119999999999997</v>
      </c>
      <c r="V28" s="11">
        <f>[24]Julho!$J$25</f>
        <v>33.840000000000003</v>
      </c>
      <c r="W28" s="11">
        <f>[24]Julho!$J$26</f>
        <v>26.28</v>
      </c>
      <c r="X28" s="11">
        <f>[24]Julho!$J$27</f>
        <v>29.52</v>
      </c>
      <c r="Y28" s="11">
        <f>[24]Julho!$J$28</f>
        <v>34.92</v>
      </c>
      <c r="Z28" s="11">
        <f>[24]Julho!$J$29</f>
        <v>43.56</v>
      </c>
      <c r="AA28" s="11">
        <f>[24]Julho!$J$30</f>
        <v>18.720000000000002</v>
      </c>
      <c r="AB28" s="11">
        <f>[24]Julho!$J$31</f>
        <v>32.04</v>
      </c>
      <c r="AC28" s="11">
        <f>[24]Julho!$J$32</f>
        <v>39.6</v>
      </c>
      <c r="AD28" s="11">
        <f>[24]Julho!$J$33</f>
        <v>29.52</v>
      </c>
      <c r="AE28" s="11">
        <f>[24]Julho!$J$34</f>
        <v>23.400000000000002</v>
      </c>
      <c r="AF28" s="11">
        <f>[24]Julho!$J$35</f>
        <v>31.680000000000003</v>
      </c>
      <c r="AG28" s="15">
        <f t="shared" si="5"/>
        <v>48.24</v>
      </c>
      <c r="AH28" s="126">
        <f>AVERAGE(B28:AF28)</f>
        <v>32.005161290322583</v>
      </c>
      <c r="AK28" t="s">
        <v>47</v>
      </c>
    </row>
    <row r="29" spans="1:38" x14ac:dyDescent="0.2">
      <c r="A29" s="58" t="s">
        <v>42</v>
      </c>
      <c r="B29" s="11">
        <f>[25]Julho!$J$5</f>
        <v>45</v>
      </c>
      <c r="C29" s="11">
        <f>[25]Julho!$J$6</f>
        <v>19.8</v>
      </c>
      <c r="D29" s="11">
        <f>[25]Julho!$J$7</f>
        <v>18.36</v>
      </c>
      <c r="E29" s="11">
        <f>[25]Julho!$J$8</f>
        <v>27</v>
      </c>
      <c r="F29" s="11">
        <f>[25]Julho!$J$9</f>
        <v>34.56</v>
      </c>
      <c r="G29" s="11">
        <f>[25]Julho!$J$10</f>
        <v>27</v>
      </c>
      <c r="H29" s="11">
        <f>[25]Julho!$J$11</f>
        <v>40.32</v>
      </c>
      <c r="I29" s="11">
        <f>[25]Julho!$J$12</f>
        <v>34.92</v>
      </c>
      <c r="J29" s="11">
        <f>[25]Julho!$J$13</f>
        <v>22.32</v>
      </c>
      <c r="K29" s="11">
        <f>[25]Julho!$J$14</f>
        <v>31.680000000000003</v>
      </c>
      <c r="L29" s="11">
        <f>[25]Julho!$J$15</f>
        <v>37.800000000000004</v>
      </c>
      <c r="M29" s="11">
        <f>[25]Julho!$J$16</f>
        <v>20.88</v>
      </c>
      <c r="N29" s="11">
        <f>[25]Julho!$J$17</f>
        <v>24.840000000000003</v>
      </c>
      <c r="O29" s="11">
        <f>[25]Julho!$J$18</f>
        <v>26.64</v>
      </c>
      <c r="P29" s="11">
        <f>[25]Julho!$J$19</f>
        <v>20.88</v>
      </c>
      <c r="Q29" s="11">
        <f>[25]Julho!$J$20</f>
        <v>22.68</v>
      </c>
      <c r="R29" s="11">
        <f>[25]Julho!$J$21</f>
        <v>20.16</v>
      </c>
      <c r="S29" s="11">
        <f>[25]Julho!$J$22</f>
        <v>38.519999999999996</v>
      </c>
      <c r="T29" s="11">
        <f>[25]Julho!$J$23</f>
        <v>32.04</v>
      </c>
      <c r="U29" s="11">
        <f>[25]Julho!$J$24</f>
        <v>27.36</v>
      </c>
      <c r="V29" s="11">
        <f>[25]Julho!$J$25</f>
        <v>28.08</v>
      </c>
      <c r="W29" s="11">
        <f>[25]Julho!$J$26</f>
        <v>31.319999999999997</v>
      </c>
      <c r="X29" s="11">
        <f>[25]Julho!$J$27</f>
        <v>34.200000000000003</v>
      </c>
      <c r="Y29" s="11">
        <f>[25]Julho!$J$28</f>
        <v>42.12</v>
      </c>
      <c r="Z29" s="11">
        <f>[25]Julho!$J$29</f>
        <v>25.56</v>
      </c>
      <c r="AA29" s="11">
        <f>[25]Julho!$J$30</f>
        <v>14.4</v>
      </c>
      <c r="AB29" s="11">
        <f>[25]Julho!$J$31</f>
        <v>37.440000000000005</v>
      </c>
      <c r="AC29" s="11">
        <f>[25]Julho!$J$32</f>
        <v>36.36</v>
      </c>
      <c r="AD29" s="11">
        <f>[25]Julho!$J$33</f>
        <v>27.720000000000002</v>
      </c>
      <c r="AE29" s="11">
        <f>[25]Julho!$J$34</f>
        <v>12.96</v>
      </c>
      <c r="AF29" s="11">
        <f>[25]Julho!$J$35</f>
        <v>21.6</v>
      </c>
      <c r="AG29" s="15">
        <f t="shared" si="5"/>
        <v>45</v>
      </c>
      <c r="AH29" s="126">
        <f>AVERAGE(B29:AF29)</f>
        <v>28.532903225806457</v>
      </c>
      <c r="AK29" t="s">
        <v>47</v>
      </c>
    </row>
    <row r="30" spans="1:38" x14ac:dyDescent="0.2">
      <c r="A30" s="58" t="s">
        <v>10</v>
      </c>
      <c r="B30" s="11">
        <f>[26]Julho!$J$5</f>
        <v>37.440000000000005</v>
      </c>
      <c r="C30" s="11">
        <f>[26]Julho!$J$6</f>
        <v>23.759999999999998</v>
      </c>
      <c r="D30" s="11">
        <f>[26]Julho!$J$7</f>
        <v>22.68</v>
      </c>
      <c r="E30" s="11">
        <f>[26]Julho!$J$8</f>
        <v>29.52</v>
      </c>
      <c r="F30" s="11">
        <f>[26]Julho!$J$9</f>
        <v>27.720000000000002</v>
      </c>
      <c r="G30" s="11">
        <f>[26]Julho!$J$10</f>
        <v>36.36</v>
      </c>
      <c r="H30" s="11">
        <f>[26]Julho!$J$11</f>
        <v>37.080000000000005</v>
      </c>
      <c r="I30" s="11">
        <f>[26]Julho!$J$12</f>
        <v>28.44</v>
      </c>
      <c r="J30" s="11">
        <f>[26]Julho!$J$13</f>
        <v>20.16</v>
      </c>
      <c r="K30" s="11">
        <f>[26]Julho!$J$14</f>
        <v>30.6</v>
      </c>
      <c r="L30" s="11">
        <f>[26]Julho!$J$15</f>
        <v>32.04</v>
      </c>
      <c r="M30" s="11">
        <f>[26]Julho!$J$16</f>
        <v>33.840000000000003</v>
      </c>
      <c r="N30" s="11">
        <f>[26]Julho!$J$17</f>
        <v>28.08</v>
      </c>
      <c r="O30" s="11">
        <f>[26]Julho!$J$18</f>
        <v>23.759999999999998</v>
      </c>
      <c r="P30" s="11">
        <f>[26]Julho!$J$19</f>
        <v>23.759999999999998</v>
      </c>
      <c r="Q30" s="11">
        <f>[26]Julho!$J$20</f>
        <v>33.840000000000003</v>
      </c>
      <c r="R30" s="11">
        <f>[26]Julho!$J$21</f>
        <v>32.76</v>
      </c>
      <c r="S30" s="11">
        <f>[26]Julho!$J$22</f>
        <v>47.519999999999996</v>
      </c>
      <c r="T30" s="11">
        <f>[26]Julho!$J$23</f>
        <v>48.96</v>
      </c>
      <c r="U30" s="11">
        <f>[26]Julho!$J$24</f>
        <v>30.6</v>
      </c>
      <c r="V30" s="11">
        <f>[26]Julho!$J$25</f>
        <v>29.880000000000003</v>
      </c>
      <c r="W30" s="11">
        <f>[26]Julho!$J$26</f>
        <v>30.6</v>
      </c>
      <c r="X30" s="11">
        <f>[26]Julho!$J$27</f>
        <v>30.6</v>
      </c>
      <c r="Y30" s="11">
        <f>[26]Julho!$J$28</f>
        <v>34.92</v>
      </c>
      <c r="Z30" s="11">
        <f>[26]Julho!$J$29</f>
        <v>45.36</v>
      </c>
      <c r="AA30" s="11">
        <f>[26]Julho!$J$30</f>
        <v>14.76</v>
      </c>
      <c r="AB30" s="11">
        <f>[26]Julho!$J$31</f>
        <v>30.6</v>
      </c>
      <c r="AC30" s="11">
        <f>[26]Julho!$J$32</f>
        <v>36.36</v>
      </c>
      <c r="AD30" s="11">
        <f>[26]Julho!$J$33</f>
        <v>28.8</v>
      </c>
      <c r="AE30" s="11">
        <f>[26]Julho!$J$34</f>
        <v>28.08</v>
      </c>
      <c r="AF30" s="11">
        <f>[26]Julho!$J$35</f>
        <v>35.28</v>
      </c>
      <c r="AG30" s="15">
        <f t="shared" si="5"/>
        <v>48.96</v>
      </c>
      <c r="AH30" s="126">
        <f>AVERAGE(B30:AF30)</f>
        <v>31.424516129032259</v>
      </c>
      <c r="AK30" t="s">
        <v>47</v>
      </c>
    </row>
    <row r="31" spans="1:38" x14ac:dyDescent="0.2">
      <c r="A31" s="58" t="s">
        <v>172</v>
      </c>
      <c r="B31" s="11">
        <f>[27]Julho!$J$5</f>
        <v>54</v>
      </c>
      <c r="C31" s="11">
        <f>[27]Julho!$J$6</f>
        <v>29.52</v>
      </c>
      <c r="D31" s="11">
        <f>[27]Julho!$J$7</f>
        <v>22.32</v>
      </c>
      <c r="E31" s="11">
        <f>[27]Julho!$J$8</f>
        <v>35.64</v>
      </c>
      <c r="F31" s="11">
        <f>[27]Julho!$J$9</f>
        <v>34.56</v>
      </c>
      <c r="G31" s="11">
        <f>[27]Julho!$J$10</f>
        <v>49.680000000000007</v>
      </c>
      <c r="H31" s="11">
        <f>[27]Julho!$J$11</f>
        <v>51.84</v>
      </c>
      <c r="I31" s="11">
        <f>[27]Julho!$J$12</f>
        <v>31.319999999999997</v>
      </c>
      <c r="J31" s="11">
        <f>[27]Julho!$J$13</f>
        <v>23.759999999999998</v>
      </c>
      <c r="K31" s="11">
        <f>[27]Julho!$J$14</f>
        <v>36.36</v>
      </c>
      <c r="L31" s="11">
        <f>[27]Julho!$J$15</f>
        <v>41.76</v>
      </c>
      <c r="M31" s="11">
        <f>[27]Julho!$J$16</f>
        <v>43.2</v>
      </c>
      <c r="N31" s="11">
        <f>[27]Julho!$J$17</f>
        <v>31.680000000000003</v>
      </c>
      <c r="O31" s="11">
        <f>[27]Julho!$J$18</f>
        <v>26.28</v>
      </c>
      <c r="P31" s="11">
        <f>[27]Julho!$J$19</f>
        <v>26.28</v>
      </c>
      <c r="Q31" s="11">
        <f>[27]Julho!$J$20</f>
        <v>33.480000000000004</v>
      </c>
      <c r="R31" s="11">
        <f>[27]Julho!$J$21</f>
        <v>32.4</v>
      </c>
      <c r="S31" s="11">
        <f>[27]Julho!$J$22</f>
        <v>47.88</v>
      </c>
      <c r="T31" s="11">
        <f>[27]Julho!$J$23</f>
        <v>41.04</v>
      </c>
      <c r="U31" s="11">
        <f>[27]Julho!$J$24</f>
        <v>31.680000000000003</v>
      </c>
      <c r="V31" s="11">
        <f>[27]Julho!$J$25</f>
        <v>40.680000000000007</v>
      </c>
      <c r="W31" s="11">
        <f>[27]Julho!$J$26</f>
        <v>33.480000000000004</v>
      </c>
      <c r="X31" s="11">
        <f>[27]Julho!$J$27</f>
        <v>39.6</v>
      </c>
      <c r="Y31" s="11">
        <f>[27]Julho!$J$28</f>
        <v>46.440000000000005</v>
      </c>
      <c r="Z31" s="11">
        <f>[27]Julho!$J$29</f>
        <v>42.12</v>
      </c>
      <c r="AA31" s="11">
        <f>[27]Julho!$J$30</f>
        <v>19.079999999999998</v>
      </c>
      <c r="AB31" s="11">
        <f>[27]Julho!$J$31</f>
        <v>33.840000000000003</v>
      </c>
      <c r="AC31" s="11">
        <f>[27]Julho!$J$32</f>
        <v>43.56</v>
      </c>
      <c r="AD31" s="11">
        <f>[27]Julho!$J$33</f>
        <v>40.680000000000007</v>
      </c>
      <c r="AE31" s="11">
        <f>[27]Julho!$J$34</f>
        <v>31.319999999999997</v>
      </c>
      <c r="AF31" s="11">
        <f>[27]Julho!$J$35</f>
        <v>31.680000000000003</v>
      </c>
      <c r="AG31" s="93">
        <f t="shared" si="5"/>
        <v>54</v>
      </c>
      <c r="AH31" s="116">
        <f>AVERAGE(B31:AF31)</f>
        <v>36.36</v>
      </c>
      <c r="AI31" s="12" t="s">
        <v>47</v>
      </c>
      <c r="AK31" t="s">
        <v>47</v>
      </c>
    </row>
    <row r="32" spans="1:38" x14ac:dyDescent="0.2">
      <c r="A32" s="58" t="s">
        <v>11</v>
      </c>
      <c r="B32" s="11" t="str">
        <f>[28]Julho!$J$5</f>
        <v>*</v>
      </c>
      <c r="C32" s="11" t="str">
        <f>[28]Julho!$J$6</f>
        <v>*</v>
      </c>
      <c r="D32" s="11" t="str">
        <f>[28]Julho!$J$7</f>
        <v>*</v>
      </c>
      <c r="E32" s="11" t="str">
        <f>[28]Julho!$J$8</f>
        <v>*</v>
      </c>
      <c r="F32" s="11" t="str">
        <f>[28]Julho!$J$9</f>
        <v>*</v>
      </c>
      <c r="G32" s="11" t="str">
        <f>[28]Julho!$J$10</f>
        <v>*</v>
      </c>
      <c r="H32" s="11" t="str">
        <f>[28]Julho!$J$11</f>
        <v>*</v>
      </c>
      <c r="I32" s="11" t="str">
        <f>[28]Julho!$J$12</f>
        <v>*</v>
      </c>
      <c r="J32" s="11" t="str">
        <f>[28]Julho!$J$13</f>
        <v>*</v>
      </c>
      <c r="K32" s="11" t="str">
        <f>[28]Julho!$J$14</f>
        <v>*</v>
      </c>
      <c r="L32" s="11" t="str">
        <f>[28]Julho!$J$15</f>
        <v>*</v>
      </c>
      <c r="M32" s="11" t="str">
        <f>[28]Julho!$J$16</f>
        <v>*</v>
      </c>
      <c r="N32" s="11" t="str">
        <f>[28]Julho!$J$17</f>
        <v>*</v>
      </c>
      <c r="O32" s="11" t="str">
        <f>[28]Julho!$J$18</f>
        <v>*</v>
      </c>
      <c r="P32" s="11" t="str">
        <f>[28]Julho!$J$19</f>
        <v>*</v>
      </c>
      <c r="Q32" s="11" t="str">
        <f>[28]Julho!$J$20</f>
        <v>*</v>
      </c>
      <c r="R32" s="11" t="str">
        <f>[28]Julho!$J$21</f>
        <v>*</v>
      </c>
      <c r="S32" s="11" t="str">
        <f>[28]Julho!$J$22</f>
        <v>*</v>
      </c>
      <c r="T32" s="11" t="str">
        <f>[28]Julho!$J$23</f>
        <v>*</v>
      </c>
      <c r="U32" s="11" t="str">
        <f>[28]Julho!$J$24</f>
        <v>*</v>
      </c>
      <c r="V32" s="11" t="str">
        <f>[28]Julho!$J$25</f>
        <v>*</v>
      </c>
      <c r="W32" s="11" t="str">
        <f>[28]Julho!$J$26</f>
        <v>*</v>
      </c>
      <c r="X32" s="11" t="str">
        <f>[28]Julho!$J$27</f>
        <v>*</v>
      </c>
      <c r="Y32" s="11" t="str">
        <f>[28]Julho!$J$28</f>
        <v>*</v>
      </c>
      <c r="Z32" s="11" t="str">
        <f>[28]Julho!$J$29</f>
        <v>*</v>
      </c>
      <c r="AA32" s="11" t="str">
        <f>[28]Julho!$J$30</f>
        <v>*</v>
      </c>
      <c r="AB32" s="11" t="str">
        <f>[28]Julho!$J$31</f>
        <v>*</v>
      </c>
      <c r="AC32" s="11" t="str">
        <f>[28]Julho!$J$32</f>
        <v>*</v>
      </c>
      <c r="AD32" s="11" t="str">
        <f>[28]Julho!$J$33</f>
        <v>*</v>
      </c>
      <c r="AE32" s="11" t="str">
        <f>[28]Julho!$J$34</f>
        <v>*</v>
      </c>
      <c r="AF32" s="11" t="str">
        <f>[28]Julho!$J$35</f>
        <v>*</v>
      </c>
      <c r="AG32" s="93" t="s">
        <v>226</v>
      </c>
      <c r="AH32" s="116" t="s">
        <v>226</v>
      </c>
      <c r="AK32" t="s">
        <v>47</v>
      </c>
    </row>
    <row r="33" spans="1:38" s="5" customFormat="1" x14ac:dyDescent="0.2">
      <c r="A33" s="58" t="s">
        <v>12</v>
      </c>
      <c r="B33" s="11">
        <f>[29]Julho!$J$5</f>
        <v>29.16</v>
      </c>
      <c r="C33" s="11">
        <f>[29]Julho!$J$6</f>
        <v>15.840000000000002</v>
      </c>
      <c r="D33" s="11">
        <f>[29]Julho!$J$7</f>
        <v>20.88</v>
      </c>
      <c r="E33" s="11">
        <f>[29]Julho!$J$8</f>
        <v>17.64</v>
      </c>
      <c r="F33" s="11">
        <f>[29]Julho!$J$9</f>
        <v>25.56</v>
      </c>
      <c r="G33" s="11">
        <f>[29]Julho!$J$10</f>
        <v>20.88</v>
      </c>
      <c r="H33" s="11">
        <f>[29]Julho!$J$11</f>
        <v>30.240000000000002</v>
      </c>
      <c r="I33" s="11">
        <f>[29]Julho!$J$12</f>
        <v>28.08</v>
      </c>
      <c r="J33" s="11" t="str">
        <f>[29]Julho!$J$13</f>
        <v>*</v>
      </c>
      <c r="K33" s="11" t="str">
        <f>[29]Julho!$J$14</f>
        <v>*</v>
      </c>
      <c r="L33" s="11" t="str">
        <f>[29]Julho!$J$15</f>
        <v>*</v>
      </c>
      <c r="M33" s="11">
        <f>[29]Julho!$J$16</f>
        <v>25.92</v>
      </c>
      <c r="N33" s="11">
        <f>[29]Julho!$J$17</f>
        <v>21.6</v>
      </c>
      <c r="O33" s="11">
        <f>[29]Julho!$J$18</f>
        <v>24.48</v>
      </c>
      <c r="P33" s="11">
        <f>[29]Julho!$J$19</f>
        <v>0</v>
      </c>
      <c r="Q33" s="11">
        <f>[29]Julho!$J$20</f>
        <v>6.84</v>
      </c>
      <c r="R33" s="11">
        <f>[29]Julho!$J$21</f>
        <v>0</v>
      </c>
      <c r="S33" s="11" t="str">
        <f>[29]Julho!$J$22</f>
        <v>*</v>
      </c>
      <c r="T33" s="11" t="str">
        <f>[29]Julho!$J$23</f>
        <v>*</v>
      </c>
      <c r="U33" s="11" t="str">
        <f>[29]Julho!$J$24</f>
        <v>*</v>
      </c>
      <c r="V33" s="11" t="str">
        <f>[29]Julho!$J$25</f>
        <v>*</v>
      </c>
      <c r="W33" s="11" t="str">
        <f>[29]Julho!$J$26</f>
        <v>*</v>
      </c>
      <c r="X33" s="11">
        <f>[29]Julho!$J$27</f>
        <v>11.520000000000001</v>
      </c>
      <c r="Y33" s="11">
        <f>[29]Julho!$J$28</f>
        <v>30.96</v>
      </c>
      <c r="Z33" s="11">
        <f>[29]Julho!$J$29</f>
        <v>27.36</v>
      </c>
      <c r="AA33" s="11">
        <f>[29]Julho!$J$30</f>
        <v>7.5600000000000005</v>
      </c>
      <c r="AB33" s="11">
        <f>[29]Julho!$J$31</f>
        <v>17.28</v>
      </c>
      <c r="AC33" s="11">
        <f>[29]Julho!$J$32</f>
        <v>0</v>
      </c>
      <c r="AD33" s="11" t="str">
        <f>[29]Julho!$J$33</f>
        <v>*</v>
      </c>
      <c r="AE33" s="11" t="str">
        <f>[29]Julho!$J$34</f>
        <v>*</v>
      </c>
      <c r="AF33" s="11" t="str">
        <f>[29]Julho!$J$35</f>
        <v>*</v>
      </c>
      <c r="AG33" s="15">
        <f>MAX(B33:AF33)</f>
        <v>30.96</v>
      </c>
      <c r="AH33" s="126">
        <f>AVERAGE(B33:AF33)</f>
        <v>18.089999999999996</v>
      </c>
      <c r="AK33" s="5" t="s">
        <v>47</v>
      </c>
    </row>
    <row r="34" spans="1:38" x14ac:dyDescent="0.2">
      <c r="A34" s="58" t="s">
        <v>13</v>
      </c>
      <c r="B34" s="11" t="str">
        <f>[30]Julho!$J$5</f>
        <v>*</v>
      </c>
      <c r="C34" s="11" t="str">
        <f>[30]Julho!$J$6</f>
        <v>*</v>
      </c>
      <c r="D34" s="11" t="str">
        <f>[30]Julho!$J$7</f>
        <v>*</v>
      </c>
      <c r="E34" s="11" t="str">
        <f>[30]Julho!$J$8</f>
        <v>*</v>
      </c>
      <c r="F34" s="11" t="str">
        <f>[30]Julho!$J$9</f>
        <v>*</v>
      </c>
      <c r="G34" s="11" t="str">
        <f>[30]Julho!$J$10</f>
        <v>*</v>
      </c>
      <c r="H34" s="11" t="str">
        <f>[30]Julho!$J$11</f>
        <v>*</v>
      </c>
      <c r="I34" s="11" t="str">
        <f>[30]Julho!$J$12</f>
        <v>*</v>
      </c>
      <c r="J34" s="11" t="str">
        <f>[30]Julho!$J$13</f>
        <v>*</v>
      </c>
      <c r="K34" s="11" t="str">
        <f>[30]Julho!$J$14</f>
        <v>*</v>
      </c>
      <c r="L34" s="11" t="str">
        <f>[30]Julho!$J$15</f>
        <v>*</v>
      </c>
      <c r="M34" s="11" t="str">
        <f>[30]Julho!$J$16</f>
        <v>*</v>
      </c>
      <c r="N34" s="11" t="str">
        <f>[30]Julho!$J$17</f>
        <v>*</v>
      </c>
      <c r="O34" s="11" t="str">
        <f>[30]Julho!$J$18</f>
        <v>*</v>
      </c>
      <c r="P34" s="11" t="str">
        <f>[30]Julho!$J$19</f>
        <v>*</v>
      </c>
      <c r="Q34" s="11" t="str">
        <f>[30]Julho!$J$20</f>
        <v>*</v>
      </c>
      <c r="R34" s="11" t="str">
        <f>[30]Julho!$J$21</f>
        <v>*</v>
      </c>
      <c r="S34" s="11" t="str">
        <f>[30]Julho!$J$22</f>
        <v>*</v>
      </c>
      <c r="T34" s="11" t="str">
        <f>[30]Julho!$J$23</f>
        <v>*</v>
      </c>
      <c r="U34" s="11" t="str">
        <f>[30]Julho!$J$24</f>
        <v>*</v>
      </c>
      <c r="V34" s="11" t="str">
        <f>[30]Julho!$J$25</f>
        <v>*</v>
      </c>
      <c r="W34" s="11" t="str">
        <f>[30]Julho!$J$26</f>
        <v>*</v>
      </c>
      <c r="X34" s="11" t="str">
        <f>[30]Julho!$J$27</f>
        <v>*</v>
      </c>
      <c r="Y34" s="11" t="str">
        <f>[30]Julho!$J$28</f>
        <v>*</v>
      </c>
      <c r="Z34" s="11" t="str">
        <f>[30]Julho!$J$29</f>
        <v>*</v>
      </c>
      <c r="AA34" s="11" t="str">
        <f>[30]Julho!$J$30</f>
        <v>*</v>
      </c>
      <c r="AB34" s="11" t="str">
        <f>[30]Julho!$J$31</f>
        <v>*</v>
      </c>
      <c r="AC34" s="11" t="str">
        <f>[30]Julho!$J$32</f>
        <v>*</v>
      </c>
      <c r="AD34" s="11" t="str">
        <f>[30]Julho!$J$33</f>
        <v>*</v>
      </c>
      <c r="AE34" s="11" t="str">
        <f>[30]Julho!$J$34</f>
        <v>*</v>
      </c>
      <c r="AF34" s="11" t="str">
        <f>[30]Julho!$J$35</f>
        <v>*</v>
      </c>
      <c r="AG34" s="93" t="s">
        <v>226</v>
      </c>
      <c r="AH34" s="116" t="s">
        <v>226</v>
      </c>
      <c r="AK34" t="s">
        <v>47</v>
      </c>
    </row>
    <row r="35" spans="1:38" x14ac:dyDescent="0.2">
      <c r="A35" s="58" t="s">
        <v>173</v>
      </c>
      <c r="B35" s="11">
        <f>[31]Julho!$J$5</f>
        <v>37.800000000000004</v>
      </c>
      <c r="C35" s="11">
        <f>[31]Julho!$J$6</f>
        <v>19.079999999999998</v>
      </c>
      <c r="D35" s="11">
        <f>[31]Julho!$J$7</f>
        <v>19.8</v>
      </c>
      <c r="E35" s="11">
        <f>[31]Julho!$J$8</f>
        <v>40.680000000000007</v>
      </c>
      <c r="F35" s="11">
        <f>[31]Julho!$J$9</f>
        <v>32.76</v>
      </c>
      <c r="G35" s="11">
        <f>[31]Julho!$J$10</f>
        <v>27</v>
      </c>
      <c r="H35" s="11">
        <f>[31]Julho!$J$11</f>
        <v>45.36</v>
      </c>
      <c r="I35" s="11">
        <f>[31]Julho!$J$12</f>
        <v>28.8</v>
      </c>
      <c r="J35" s="11">
        <f>[31]Julho!$J$13</f>
        <v>27.36</v>
      </c>
      <c r="K35" s="11">
        <f>[31]Julho!$J$14</f>
        <v>34.200000000000003</v>
      </c>
      <c r="L35" s="11">
        <f>[31]Julho!$J$15</f>
        <v>38.880000000000003</v>
      </c>
      <c r="M35" s="11">
        <f>[31]Julho!$J$16</f>
        <v>35.64</v>
      </c>
      <c r="N35" s="11">
        <f>[31]Julho!$J$17</f>
        <v>39.96</v>
      </c>
      <c r="O35" s="11">
        <f>[31]Julho!$J$18</f>
        <v>24.840000000000003</v>
      </c>
      <c r="P35" s="11">
        <f>[31]Julho!$J$19</f>
        <v>27.36</v>
      </c>
      <c r="Q35" s="11">
        <f>[31]Julho!$J$20</f>
        <v>30.6</v>
      </c>
      <c r="R35" s="11">
        <f>[31]Julho!$J$21</f>
        <v>29.880000000000003</v>
      </c>
      <c r="S35" s="11">
        <f>[31]Julho!$J$22</f>
        <v>41.04</v>
      </c>
      <c r="T35" s="11">
        <f>[31]Julho!$J$23</f>
        <v>48.6</v>
      </c>
      <c r="U35" s="11">
        <f>[31]Julho!$J$24</f>
        <v>32.4</v>
      </c>
      <c r="V35" s="11">
        <f>[31]Julho!$J$25</f>
        <v>36.36</v>
      </c>
      <c r="W35" s="11">
        <f>[31]Julho!$J$26</f>
        <v>28.8</v>
      </c>
      <c r="X35" s="11">
        <f>[31]Julho!$J$27</f>
        <v>32.4</v>
      </c>
      <c r="Y35" s="11">
        <f>[31]Julho!$J$28</f>
        <v>37.080000000000005</v>
      </c>
      <c r="Z35" s="11">
        <f>[31]Julho!$J$29</f>
        <v>37.080000000000005</v>
      </c>
      <c r="AA35" s="11">
        <f>[31]Julho!$J$30</f>
        <v>16.920000000000002</v>
      </c>
      <c r="AB35" s="11">
        <f>[31]Julho!$J$31</f>
        <v>33.480000000000004</v>
      </c>
      <c r="AC35" s="11">
        <f>[31]Julho!$J$32</f>
        <v>37.080000000000005</v>
      </c>
      <c r="AD35" s="11">
        <f>[31]Julho!$J$33</f>
        <v>34.56</v>
      </c>
      <c r="AE35" s="11">
        <f>[31]Julho!$J$34</f>
        <v>35.28</v>
      </c>
      <c r="AF35" s="11">
        <f>[31]Julho!$J$35</f>
        <v>40.680000000000007</v>
      </c>
      <c r="AG35" s="93">
        <f>MAX(B35:AF35)</f>
        <v>48.6</v>
      </c>
      <c r="AH35" s="116">
        <f>AVERAGE(B35:AF35)</f>
        <v>33.282580645161289</v>
      </c>
    </row>
    <row r="36" spans="1:38" x14ac:dyDescent="0.2">
      <c r="A36" s="58" t="s">
        <v>144</v>
      </c>
      <c r="B36" s="11" t="str">
        <f>[32]Julho!$J$5</f>
        <v>*</v>
      </c>
      <c r="C36" s="11" t="str">
        <f>[32]Julho!$J$6</f>
        <v>*</v>
      </c>
      <c r="D36" s="11" t="str">
        <f>[32]Julho!$J$7</f>
        <v>*</v>
      </c>
      <c r="E36" s="11" t="str">
        <f>[32]Julho!$J$8</f>
        <v>*</v>
      </c>
      <c r="F36" s="11" t="str">
        <f>[32]Julho!$J$9</f>
        <v>*</v>
      </c>
      <c r="G36" s="11" t="str">
        <f>[32]Julho!$J$10</f>
        <v>*</v>
      </c>
      <c r="H36" s="11" t="str">
        <f>[32]Julho!$J$11</f>
        <v>*</v>
      </c>
      <c r="I36" s="11" t="str">
        <f>[32]Julho!$J$12</f>
        <v>*</v>
      </c>
      <c r="J36" s="11" t="str">
        <f>[32]Julho!$J$13</f>
        <v>*</v>
      </c>
      <c r="K36" s="11" t="str">
        <f>[32]Julho!$J$14</f>
        <v>*</v>
      </c>
      <c r="L36" s="11" t="str">
        <f>[32]Julho!$J$15</f>
        <v>*</v>
      </c>
      <c r="M36" s="11" t="str">
        <f>[32]Julho!$J$16</f>
        <v>*</v>
      </c>
      <c r="N36" s="11" t="str">
        <f>[32]Julho!$J$17</f>
        <v>*</v>
      </c>
      <c r="O36" s="11" t="str">
        <f>[32]Julho!$J$18</f>
        <v>*</v>
      </c>
      <c r="P36" s="11" t="str">
        <f>[32]Julho!$J$19</f>
        <v>*</v>
      </c>
      <c r="Q36" s="11" t="str">
        <f>[32]Julho!$J$20</f>
        <v>*</v>
      </c>
      <c r="R36" s="11" t="str">
        <f>[32]Julho!$J$21</f>
        <v>*</v>
      </c>
      <c r="S36" s="11" t="str">
        <f>[32]Julho!$J$22</f>
        <v>*</v>
      </c>
      <c r="T36" s="11" t="str">
        <f>[32]Julho!$J$23</f>
        <v>*</v>
      </c>
      <c r="U36" s="11" t="str">
        <f>[32]Julho!$J$24</f>
        <v>*</v>
      </c>
      <c r="V36" s="11" t="str">
        <f>[32]Julho!$J$25</f>
        <v>*</v>
      </c>
      <c r="W36" s="11" t="str">
        <f>[32]Julho!$J$26</f>
        <v>*</v>
      </c>
      <c r="X36" s="11" t="str">
        <f>[32]Julho!$J$27</f>
        <v>*</v>
      </c>
      <c r="Y36" s="11" t="str">
        <f>[32]Julho!$J$28</f>
        <v>*</v>
      </c>
      <c r="Z36" s="11" t="str">
        <f>[32]Julho!$J$29</f>
        <v>*</v>
      </c>
      <c r="AA36" s="11" t="str">
        <f>[32]Julho!$J$30</f>
        <v>*</v>
      </c>
      <c r="AB36" s="11" t="str">
        <f>[32]Julho!$J$31</f>
        <v>*</v>
      </c>
      <c r="AC36" s="11" t="str">
        <f>[32]Julho!$J$32</f>
        <v>*</v>
      </c>
      <c r="AD36" s="11" t="str">
        <f>[32]Julho!$J$33</f>
        <v>*</v>
      </c>
      <c r="AE36" s="11" t="str">
        <f>[32]Julho!$J$34</f>
        <v>*</v>
      </c>
      <c r="AF36" s="11" t="str">
        <f>[32]Julho!$J$35</f>
        <v>*</v>
      </c>
      <c r="AG36" s="93" t="s">
        <v>226</v>
      </c>
      <c r="AH36" s="116" t="s">
        <v>226</v>
      </c>
      <c r="AK36" t="s">
        <v>47</v>
      </c>
    </row>
    <row r="37" spans="1:38" x14ac:dyDescent="0.2">
      <c r="A37" s="58" t="s">
        <v>14</v>
      </c>
      <c r="B37" s="11" t="str">
        <f>[33]Julho!$J$5</f>
        <v>*</v>
      </c>
      <c r="C37" s="11" t="str">
        <f>[33]Julho!$J$6</f>
        <v>*</v>
      </c>
      <c r="D37" s="11" t="str">
        <f>[33]Julho!$J$7</f>
        <v>*</v>
      </c>
      <c r="E37" s="11" t="str">
        <f>[33]Julho!$J$8</f>
        <v>*</v>
      </c>
      <c r="F37" s="11" t="str">
        <f>[33]Julho!$J$9</f>
        <v>*</v>
      </c>
      <c r="G37" s="11" t="str">
        <f>[33]Julho!$J$10</f>
        <v>*</v>
      </c>
      <c r="H37" s="11" t="str">
        <f>[33]Julho!$J$11</f>
        <v>*</v>
      </c>
      <c r="I37" s="11" t="str">
        <f>[33]Julho!$J$12</f>
        <v>*</v>
      </c>
      <c r="J37" s="11" t="str">
        <f>[33]Julho!$J$13</f>
        <v>*</v>
      </c>
      <c r="K37" s="11" t="str">
        <f>[33]Julho!$J$14</f>
        <v>*</v>
      </c>
      <c r="L37" s="11" t="str">
        <f>[33]Julho!$J$15</f>
        <v>*</v>
      </c>
      <c r="M37" s="11" t="str">
        <f>[33]Julho!$J$16</f>
        <v>*</v>
      </c>
      <c r="N37" s="11" t="str">
        <f>[33]Julho!$J$17</f>
        <v>*</v>
      </c>
      <c r="O37" s="11" t="str">
        <f>[33]Julho!$J$18</f>
        <v>*</v>
      </c>
      <c r="P37" s="11" t="str">
        <f>[33]Julho!$J$19</f>
        <v>*</v>
      </c>
      <c r="Q37" s="11" t="str">
        <f>[33]Julho!$J$20</f>
        <v>*</v>
      </c>
      <c r="R37" s="11" t="str">
        <f>[33]Julho!$J$21</f>
        <v>*</v>
      </c>
      <c r="S37" s="11" t="str">
        <f>[33]Julho!$J$22</f>
        <v>*</v>
      </c>
      <c r="T37" s="11" t="str">
        <f>[33]Julho!$J$23</f>
        <v>*</v>
      </c>
      <c r="U37" s="11" t="str">
        <f>[33]Julho!$J$24</f>
        <v>*</v>
      </c>
      <c r="V37" s="11">
        <f>[33]Julho!$J$25</f>
        <v>34.56</v>
      </c>
      <c r="W37" s="11">
        <f>[33]Julho!$J$26</f>
        <v>34.200000000000003</v>
      </c>
      <c r="X37" s="11">
        <f>[33]Julho!$J$27</f>
        <v>33.119999999999997</v>
      </c>
      <c r="Y37" s="11">
        <f>[33]Julho!$J$28</f>
        <v>33.840000000000003</v>
      </c>
      <c r="Z37" s="11">
        <f>[33]Julho!$J$29</f>
        <v>27.720000000000002</v>
      </c>
      <c r="AA37" s="11">
        <f>[33]Julho!$J$30</f>
        <v>32.04</v>
      </c>
      <c r="AB37" s="11">
        <f>[33]Julho!$J$31</f>
        <v>34.200000000000003</v>
      </c>
      <c r="AC37" s="11">
        <f>[33]Julho!$J$32</f>
        <v>36.72</v>
      </c>
      <c r="AD37" s="11">
        <f>[33]Julho!$J$33</f>
        <v>28.08</v>
      </c>
      <c r="AE37" s="11">
        <f>[33]Julho!$J$34</f>
        <v>30.6</v>
      </c>
      <c r="AF37" s="11">
        <f>[33]Julho!$J$35</f>
        <v>30.6</v>
      </c>
      <c r="AG37" s="93">
        <f>MAX(B37:AF37)</f>
        <v>36.72</v>
      </c>
      <c r="AH37" s="116">
        <f>AVERAGE(B37:AF37)</f>
        <v>32.334545454545456</v>
      </c>
    </row>
    <row r="38" spans="1:38" x14ac:dyDescent="0.2">
      <c r="A38" s="58" t="s">
        <v>174</v>
      </c>
      <c r="B38" s="11">
        <f>[34]Julho!$J$5</f>
        <v>50.04</v>
      </c>
      <c r="C38" s="11">
        <f>[34]Julho!$J$6</f>
        <v>23.040000000000003</v>
      </c>
      <c r="D38" s="11">
        <f>[34]Julho!$J$7</f>
        <v>25.2</v>
      </c>
      <c r="E38" s="11">
        <f>[34]Julho!$J$8</f>
        <v>16.920000000000002</v>
      </c>
      <c r="F38" s="11">
        <f>[34]Julho!$J$9</f>
        <v>10.08</v>
      </c>
      <c r="G38" s="11">
        <f>[34]Julho!$J$10</f>
        <v>8.2799999999999994</v>
      </c>
      <c r="H38" s="11">
        <f>[34]Julho!$J$11</f>
        <v>10.08</v>
      </c>
      <c r="I38" s="11">
        <f>[34]Julho!$J$12</f>
        <v>25.2</v>
      </c>
      <c r="J38" s="11">
        <f>[34]Julho!$J$13</f>
        <v>28.8</v>
      </c>
      <c r="K38" s="11">
        <f>[34]Julho!$J$14</f>
        <v>16.559999999999999</v>
      </c>
      <c r="L38" s="11">
        <f>[34]Julho!$J$15</f>
        <v>13.68</v>
      </c>
      <c r="M38" s="11">
        <f>[34]Julho!$J$16</f>
        <v>14.76</v>
      </c>
      <c r="N38" s="11">
        <f>[34]Julho!$J$17</f>
        <v>11.16</v>
      </c>
      <c r="O38" s="11">
        <f>[34]Julho!$J$18</f>
        <v>15.120000000000001</v>
      </c>
      <c r="P38" s="11">
        <f>[34]Julho!$J$19</f>
        <v>20.16</v>
      </c>
      <c r="Q38" s="11">
        <f>[34]Julho!$J$20</f>
        <v>13.32</v>
      </c>
      <c r="R38" s="11">
        <f>[34]Julho!$J$21</f>
        <v>16.559999999999999</v>
      </c>
      <c r="S38" s="11">
        <f>[34]Julho!$J$22</f>
        <v>19.440000000000001</v>
      </c>
      <c r="T38" s="11">
        <f>[34]Julho!$J$23</f>
        <v>21.6</v>
      </c>
      <c r="U38" s="11">
        <f>[34]Julho!$J$24</f>
        <v>23.759999999999998</v>
      </c>
      <c r="V38" s="11">
        <f>[34]Julho!$J$25</f>
        <v>19.079999999999998</v>
      </c>
      <c r="W38" s="11">
        <f>[34]Julho!$J$26</f>
        <v>17.28</v>
      </c>
      <c r="X38" s="11">
        <f>[34]Julho!$J$27</f>
        <v>14.4</v>
      </c>
      <c r="Y38" s="11">
        <f>[34]Julho!$J$28</f>
        <v>26.64</v>
      </c>
      <c r="Z38" s="11">
        <f>[34]Julho!$J$29</f>
        <v>27.720000000000002</v>
      </c>
      <c r="AA38" s="11">
        <f>[34]Julho!$J$30</f>
        <v>25.56</v>
      </c>
      <c r="AB38" s="11">
        <f>[34]Julho!$J$31</f>
        <v>12.6</v>
      </c>
      <c r="AC38" s="11">
        <f>[34]Julho!$J$32</f>
        <v>23.400000000000002</v>
      </c>
      <c r="AD38" s="11">
        <f>[34]Julho!$J$33</f>
        <v>24.48</v>
      </c>
      <c r="AE38" s="11">
        <f>[34]Julho!$J$34</f>
        <v>23.759999999999998</v>
      </c>
      <c r="AF38" s="11">
        <f>[34]Julho!$J$35</f>
        <v>19.8</v>
      </c>
      <c r="AG38" s="93">
        <f>MAX(B38:AF38)</f>
        <v>50.04</v>
      </c>
      <c r="AH38" s="116">
        <f>AVERAGE(B38:AF38)</f>
        <v>19.950967741935482</v>
      </c>
      <c r="AK38" t="s">
        <v>47</v>
      </c>
    </row>
    <row r="39" spans="1:38" x14ac:dyDescent="0.2">
      <c r="A39" s="58" t="s">
        <v>15</v>
      </c>
      <c r="B39" s="11" t="str">
        <f>[35]Julho!$J$5</f>
        <v>*</v>
      </c>
      <c r="C39" s="11" t="str">
        <f>[35]Julho!$J$6</f>
        <v>*</v>
      </c>
      <c r="D39" s="11" t="str">
        <f>[35]Julho!$J$7</f>
        <v>*</v>
      </c>
      <c r="E39" s="11" t="str">
        <f>[35]Julho!$J$8</f>
        <v>*</v>
      </c>
      <c r="F39" s="11" t="str">
        <f>[35]Julho!$J$9</f>
        <v>*</v>
      </c>
      <c r="G39" s="11" t="str">
        <f>[35]Julho!$J$10</f>
        <v>*</v>
      </c>
      <c r="H39" s="11" t="str">
        <f>[35]Julho!$J$11</f>
        <v>*</v>
      </c>
      <c r="I39" s="11" t="str">
        <f>[35]Julho!$J$12</f>
        <v>*</v>
      </c>
      <c r="J39" s="11" t="str">
        <f>[35]Julho!$J$13</f>
        <v>*</v>
      </c>
      <c r="K39" s="11" t="str">
        <f>[35]Julho!$J$14</f>
        <v>*</v>
      </c>
      <c r="L39" s="11" t="str">
        <f>[35]Julho!$J$15</f>
        <v>*</v>
      </c>
      <c r="M39" s="11" t="str">
        <f>[35]Julho!$J$16</f>
        <v>*</v>
      </c>
      <c r="N39" s="11" t="str">
        <f>[35]Julho!$J$17</f>
        <v>*</v>
      </c>
      <c r="O39" s="11" t="str">
        <f>[35]Julho!$J$18</f>
        <v>*</v>
      </c>
      <c r="P39" s="11" t="str">
        <f>[35]Julho!$J$19</f>
        <v>*</v>
      </c>
      <c r="Q39" s="11" t="str">
        <f>[35]Julho!$J$20</f>
        <v>*</v>
      </c>
      <c r="R39" s="11" t="str">
        <f>[35]Julho!$J$21</f>
        <v>*</v>
      </c>
      <c r="S39" s="11" t="str">
        <f>[35]Julho!$J$22</f>
        <v>*</v>
      </c>
      <c r="T39" s="11" t="str">
        <f>[35]Julho!$J$23</f>
        <v>*</v>
      </c>
      <c r="U39" s="11" t="str">
        <f>[35]Julho!$J$24</f>
        <v>*</v>
      </c>
      <c r="V39" s="11" t="str">
        <f>[35]Julho!$J$25</f>
        <v>*</v>
      </c>
      <c r="W39" s="11" t="str">
        <f>[35]Julho!$J$26</f>
        <v>*</v>
      </c>
      <c r="X39" s="11" t="str">
        <f>[35]Julho!$J$27</f>
        <v>*</v>
      </c>
      <c r="Y39" s="11" t="str">
        <f>[35]Julho!$J$28</f>
        <v>*</v>
      </c>
      <c r="Z39" s="11" t="str">
        <f>[35]Julho!$J$29</f>
        <v>*</v>
      </c>
      <c r="AA39" s="11" t="str">
        <f>[35]Julho!$J$30</f>
        <v>*</v>
      </c>
      <c r="AB39" s="11" t="str">
        <f>[35]Julho!$J$31</f>
        <v>*</v>
      </c>
      <c r="AC39" s="11" t="str">
        <f>[35]Julho!$J$32</f>
        <v>*</v>
      </c>
      <c r="AD39" s="11" t="str">
        <f>[35]Julho!$J$33</f>
        <v>*</v>
      </c>
      <c r="AE39" s="11" t="str">
        <f>[35]Julho!$J$34</f>
        <v>*</v>
      </c>
      <c r="AF39" s="11" t="str">
        <f>[35]Julho!$J$35</f>
        <v>*</v>
      </c>
      <c r="AG39" s="93" t="s">
        <v>226</v>
      </c>
      <c r="AH39" s="116" t="s">
        <v>226</v>
      </c>
      <c r="AI39" s="12" t="s">
        <v>47</v>
      </c>
      <c r="AK39" t="s">
        <v>47</v>
      </c>
    </row>
    <row r="40" spans="1:38" x14ac:dyDescent="0.2">
      <c r="A40" s="58" t="s">
        <v>16</v>
      </c>
      <c r="B40" s="11">
        <f>[36]Julho!$J$5</f>
        <v>28.44</v>
      </c>
      <c r="C40" s="11">
        <f>[36]Julho!$J$6</f>
        <v>27.36</v>
      </c>
      <c r="D40" s="11">
        <f>[36]Julho!$J$7</f>
        <v>15.48</v>
      </c>
      <c r="E40" s="11" t="str">
        <f>[36]Julho!$J$8</f>
        <v>*</v>
      </c>
      <c r="F40" s="11" t="str">
        <f>[36]Julho!$J$9</f>
        <v>*</v>
      </c>
      <c r="G40" s="11">
        <f>[36]Julho!$J$10</f>
        <v>20.52</v>
      </c>
      <c r="H40" s="11">
        <f>[36]Julho!$J$11</f>
        <v>23.040000000000003</v>
      </c>
      <c r="I40" s="11">
        <f>[36]Julho!$J$12</f>
        <v>27</v>
      </c>
      <c r="J40" s="11">
        <f>[36]Julho!$J$13</f>
        <v>12.6</v>
      </c>
      <c r="K40" s="11">
        <f>[36]Julho!$J$14</f>
        <v>36.36</v>
      </c>
      <c r="L40" s="11">
        <f>[36]Julho!$J$15</f>
        <v>39.24</v>
      </c>
      <c r="M40" s="11">
        <f>[36]Julho!$J$16</f>
        <v>27</v>
      </c>
      <c r="N40" s="11">
        <f>[36]Julho!$J$17</f>
        <v>17.28</v>
      </c>
      <c r="O40" s="11" t="str">
        <f>[36]Julho!$J$18</f>
        <v>*</v>
      </c>
      <c r="P40" s="11" t="str">
        <f>[36]Julho!$J$19</f>
        <v>*</v>
      </c>
      <c r="Q40" s="11">
        <f>[36]Julho!$J$20</f>
        <v>30.96</v>
      </c>
      <c r="R40" s="11">
        <f>[36]Julho!$J$21</f>
        <v>32.04</v>
      </c>
      <c r="S40" s="11">
        <f>[36]Julho!$J$22</f>
        <v>55.080000000000005</v>
      </c>
      <c r="T40" s="11" t="str">
        <f>[36]Julho!$J$23</f>
        <v>*</v>
      </c>
      <c r="U40" s="11" t="str">
        <f>[36]Julho!$J$24</f>
        <v>*</v>
      </c>
      <c r="V40" s="11" t="str">
        <f>[36]Julho!$J$25</f>
        <v>*</v>
      </c>
      <c r="W40" s="11" t="str">
        <f>[36]Julho!$J$26</f>
        <v>*</v>
      </c>
      <c r="X40" s="11" t="str">
        <f>[36]Julho!$J$27</f>
        <v>*</v>
      </c>
      <c r="Y40" s="11">
        <f>[36]Julho!$J$28</f>
        <v>30.240000000000002</v>
      </c>
      <c r="Z40" s="11">
        <f>[36]Julho!$J$29</f>
        <v>41.4</v>
      </c>
      <c r="AA40" s="11">
        <f>[36]Julho!$J$30</f>
        <v>13.32</v>
      </c>
      <c r="AB40" s="11" t="str">
        <f>[36]Julho!$J$31</f>
        <v>*</v>
      </c>
      <c r="AC40" s="11" t="str">
        <f>[36]Julho!$J$32</f>
        <v>*</v>
      </c>
      <c r="AD40" s="11">
        <f>[36]Julho!$J$33</f>
        <v>28.8</v>
      </c>
      <c r="AE40" s="11">
        <f>[36]Julho!$J$34</f>
        <v>21.6</v>
      </c>
      <c r="AF40" s="11">
        <f>[36]Julho!$J$35</f>
        <v>15.120000000000001</v>
      </c>
      <c r="AG40" s="15">
        <f>MAX(B40:AF40)</f>
        <v>55.080000000000005</v>
      </c>
      <c r="AH40" s="126">
        <f>AVERAGE(B40:AF40)</f>
        <v>27.143999999999998</v>
      </c>
      <c r="AL40" s="12" t="s">
        <v>47</v>
      </c>
    </row>
    <row r="41" spans="1:38" x14ac:dyDescent="0.2">
      <c r="A41" s="58" t="s">
        <v>175</v>
      </c>
      <c r="B41" s="11">
        <f>[37]Julho!$J$5</f>
        <v>40.32</v>
      </c>
      <c r="C41" s="11">
        <f>[37]Julho!$J$6</f>
        <v>23.040000000000003</v>
      </c>
      <c r="D41" s="11">
        <f>[37]Julho!$J$7</f>
        <v>20.88</v>
      </c>
      <c r="E41" s="11">
        <f>[37]Julho!$J$8</f>
        <v>24.12</v>
      </c>
      <c r="F41" s="11">
        <f>[37]Julho!$J$9</f>
        <v>32.76</v>
      </c>
      <c r="G41" s="11">
        <f>[37]Julho!$J$10</f>
        <v>35.28</v>
      </c>
      <c r="H41" s="11">
        <f>[37]Julho!$J$11</f>
        <v>42.84</v>
      </c>
      <c r="I41" s="11">
        <f>[37]Julho!$J$12</f>
        <v>35.64</v>
      </c>
      <c r="J41" s="11">
        <f>[37]Julho!$J$13</f>
        <v>30.6</v>
      </c>
      <c r="K41" s="11">
        <f>[37]Julho!$J$14</f>
        <v>25.2</v>
      </c>
      <c r="L41" s="11">
        <f>[37]Julho!$J$15</f>
        <v>37.440000000000005</v>
      </c>
      <c r="M41" s="11">
        <f>[37]Julho!$J$16</f>
        <v>38.880000000000003</v>
      </c>
      <c r="N41" s="11">
        <f>[37]Julho!$J$17</f>
        <v>33.840000000000003</v>
      </c>
      <c r="O41" s="11">
        <f>[37]Julho!$J$18</f>
        <v>28.44</v>
      </c>
      <c r="P41" s="11">
        <f>[37]Julho!$J$19</f>
        <v>29.52</v>
      </c>
      <c r="Q41" s="11">
        <f>[37]Julho!$J$20</f>
        <v>24.840000000000003</v>
      </c>
      <c r="R41" s="11">
        <f>[37]Julho!$J$21</f>
        <v>26.64</v>
      </c>
      <c r="S41" s="11">
        <f>[37]Julho!$J$22</f>
        <v>34.200000000000003</v>
      </c>
      <c r="T41" s="11">
        <f>[37]Julho!$J$23</f>
        <v>37.440000000000005</v>
      </c>
      <c r="U41" s="11">
        <f>[37]Julho!$J$24</f>
        <v>38.880000000000003</v>
      </c>
      <c r="V41" s="11">
        <f>[37]Julho!$J$25</f>
        <v>33.840000000000003</v>
      </c>
      <c r="W41" s="11">
        <f>[37]Julho!$J$26</f>
        <v>32.04</v>
      </c>
      <c r="X41" s="11">
        <f>[37]Julho!$J$27</f>
        <v>27.36</v>
      </c>
      <c r="Y41" s="11">
        <f>[37]Julho!$J$28</f>
        <v>32.4</v>
      </c>
      <c r="Z41" s="11">
        <f>[37]Julho!$J$29</f>
        <v>52.92</v>
      </c>
      <c r="AA41" s="11">
        <f>[37]Julho!$J$30</f>
        <v>22.68</v>
      </c>
      <c r="AB41" s="11">
        <f>[37]Julho!$J$31</f>
        <v>30.6</v>
      </c>
      <c r="AC41" s="11">
        <f>[37]Julho!$J$32</f>
        <v>37.080000000000005</v>
      </c>
      <c r="AD41" s="11">
        <f>[37]Julho!$J$33</f>
        <v>29.52</v>
      </c>
      <c r="AE41" s="11">
        <f>[37]Julho!$J$34</f>
        <v>33.480000000000004</v>
      </c>
      <c r="AF41" s="11">
        <f>[37]Julho!$J$35</f>
        <v>24.840000000000003</v>
      </c>
      <c r="AG41" s="15">
        <f>MAX(B41:AF41)</f>
        <v>52.92</v>
      </c>
      <c r="AH41" s="126">
        <f>AVERAGE(B41:AF41)</f>
        <v>32.179354838709678</v>
      </c>
    </row>
    <row r="42" spans="1:38" x14ac:dyDescent="0.2">
      <c r="A42" s="58" t="s">
        <v>17</v>
      </c>
      <c r="B42" s="11">
        <f>[38]Julho!$J$5</f>
        <v>36.72</v>
      </c>
      <c r="C42" s="11">
        <f>[38]Julho!$J$6</f>
        <v>16.920000000000002</v>
      </c>
      <c r="D42" s="11">
        <f>[38]Julho!$J$7</f>
        <v>18</v>
      </c>
      <c r="E42" s="11">
        <f>[38]Julho!$J$8</f>
        <v>29.52</v>
      </c>
      <c r="F42" s="11">
        <f>[38]Julho!$J$9</f>
        <v>29.880000000000003</v>
      </c>
      <c r="G42" s="11">
        <f>[38]Julho!$J$10</f>
        <v>19.079999999999998</v>
      </c>
      <c r="H42" s="11">
        <f>[38]Julho!$J$11</f>
        <v>51.480000000000004</v>
      </c>
      <c r="I42" s="11">
        <f>[38]Julho!$J$12</f>
        <v>31.680000000000003</v>
      </c>
      <c r="J42" s="11">
        <f>[38]Julho!$J$13</f>
        <v>26.28</v>
      </c>
      <c r="K42" s="11">
        <f>[38]Julho!$J$14</f>
        <v>27.36</v>
      </c>
      <c r="L42" s="11">
        <f>[38]Julho!$J$15</f>
        <v>53.28</v>
      </c>
      <c r="M42" s="11">
        <f>[38]Julho!$J$16</f>
        <v>41.4</v>
      </c>
      <c r="N42" s="11">
        <f>[38]Julho!$J$17</f>
        <v>36.72</v>
      </c>
      <c r="O42" s="11">
        <f>[38]Julho!$J$18</f>
        <v>20.88</v>
      </c>
      <c r="P42" s="11">
        <f>[38]Julho!$J$19</f>
        <v>24.840000000000003</v>
      </c>
      <c r="Q42" s="11">
        <f>[38]Julho!$J$20</f>
        <v>25.56</v>
      </c>
      <c r="R42" s="11">
        <f>[38]Julho!$J$21</f>
        <v>28.08</v>
      </c>
      <c r="S42" s="11">
        <f>[38]Julho!$J$22</f>
        <v>45.72</v>
      </c>
      <c r="T42" s="11">
        <f>[38]Julho!$J$23</f>
        <v>55.440000000000005</v>
      </c>
      <c r="U42" s="11">
        <f>[38]Julho!$J$24</f>
        <v>30.240000000000002</v>
      </c>
      <c r="V42" s="11">
        <f>[38]Julho!$J$25</f>
        <v>38.880000000000003</v>
      </c>
      <c r="W42" s="11">
        <f>[38]Julho!$J$26</f>
        <v>41.04</v>
      </c>
      <c r="X42" s="11">
        <f>[38]Julho!$J$27</f>
        <v>36.36</v>
      </c>
      <c r="Y42" s="11">
        <f>[38]Julho!$J$28</f>
        <v>41.4</v>
      </c>
      <c r="Z42" s="11">
        <f>[38]Julho!$J$29</f>
        <v>36.72</v>
      </c>
      <c r="AA42" s="11">
        <f>[38]Julho!$J$30</f>
        <v>15.840000000000002</v>
      </c>
      <c r="AB42" s="11">
        <f>[38]Julho!$J$31</f>
        <v>26.64</v>
      </c>
      <c r="AC42" s="11">
        <f>[38]Julho!$J$32</f>
        <v>50.4</v>
      </c>
      <c r="AD42" s="11">
        <f>[38]Julho!$J$33</f>
        <v>33.480000000000004</v>
      </c>
      <c r="AE42" s="11">
        <f>[38]Julho!$J$34</f>
        <v>24.12</v>
      </c>
      <c r="AF42" s="11">
        <f>[38]Julho!$J$35</f>
        <v>25.92</v>
      </c>
      <c r="AG42" s="15">
        <f>MAX(B42:AF42)</f>
        <v>55.440000000000005</v>
      </c>
      <c r="AH42" s="126">
        <f>AVERAGE(B42:AF42)</f>
        <v>32.899354838709684</v>
      </c>
      <c r="AK42" t="s">
        <v>47</v>
      </c>
      <c r="AL42" t="s">
        <v>47</v>
      </c>
    </row>
    <row r="43" spans="1:38" x14ac:dyDescent="0.2">
      <c r="A43" s="58" t="s">
        <v>157</v>
      </c>
      <c r="B43" s="11" t="str">
        <f>[39]Julho!$J$5</f>
        <v>*</v>
      </c>
      <c r="C43" s="11" t="str">
        <f>[39]Julho!$J$6</f>
        <v>*</v>
      </c>
      <c r="D43" s="11" t="str">
        <f>[39]Julho!$J$7</f>
        <v>*</v>
      </c>
      <c r="E43" s="11" t="str">
        <f>[39]Julho!$J$8</f>
        <v>*</v>
      </c>
      <c r="F43" s="11" t="str">
        <f>[39]Julho!$J$9</f>
        <v>*</v>
      </c>
      <c r="G43" s="11" t="str">
        <f>[39]Julho!$J$10</f>
        <v>*</v>
      </c>
      <c r="H43" s="11" t="str">
        <f>[39]Julho!$J$11</f>
        <v>*</v>
      </c>
      <c r="I43" s="11" t="str">
        <f>[39]Julho!$J$12</f>
        <v>*</v>
      </c>
      <c r="J43" s="11" t="str">
        <f>[39]Julho!$J$13</f>
        <v>*</v>
      </c>
      <c r="K43" s="11" t="str">
        <f>[39]Julho!$J$14</f>
        <v>*</v>
      </c>
      <c r="L43" s="11" t="str">
        <f>[39]Julho!$J$15</f>
        <v>*</v>
      </c>
      <c r="M43" s="11" t="str">
        <f>[39]Julho!$J$16</f>
        <v>*</v>
      </c>
      <c r="N43" s="11" t="str">
        <f>[39]Julho!$J$17</f>
        <v>*</v>
      </c>
      <c r="O43" s="11" t="str">
        <f>[39]Julho!$J$18</f>
        <v>*</v>
      </c>
      <c r="P43" s="11" t="str">
        <f>[39]Julho!$J$19</f>
        <v>*</v>
      </c>
      <c r="Q43" s="11" t="str">
        <f>[39]Julho!$J$20</f>
        <v>*</v>
      </c>
      <c r="R43" s="11" t="str">
        <f>[39]Julho!$J$21</f>
        <v>*</v>
      </c>
      <c r="S43" s="11" t="str">
        <f>[39]Julho!$J$22</f>
        <v>*</v>
      </c>
      <c r="T43" s="11" t="str">
        <f>[39]Julho!$J$23</f>
        <v>*</v>
      </c>
      <c r="U43" s="11" t="str">
        <f>[39]Julho!$J$24</f>
        <v>*</v>
      </c>
      <c r="V43" s="11" t="str">
        <f>[39]Julho!$J$25</f>
        <v>*</v>
      </c>
      <c r="W43" s="11" t="str">
        <f>[39]Julho!$J$26</f>
        <v>*</v>
      </c>
      <c r="X43" s="11" t="str">
        <f>[39]Julho!$J$27</f>
        <v>*</v>
      </c>
      <c r="Y43" s="11" t="str">
        <f>[39]Julho!$J$28</f>
        <v>*</v>
      </c>
      <c r="Z43" s="11" t="str">
        <f>[39]Julho!$J$29</f>
        <v>*</v>
      </c>
      <c r="AA43" s="11" t="str">
        <f>[39]Julho!$J$30</f>
        <v>*</v>
      </c>
      <c r="AB43" s="11" t="str">
        <f>[39]Julho!$J$31</f>
        <v>*</v>
      </c>
      <c r="AC43" s="11" t="str">
        <f>[39]Julho!$J$32</f>
        <v>*</v>
      </c>
      <c r="AD43" s="11" t="str">
        <f>[39]Julho!$J$33</f>
        <v>*</v>
      </c>
      <c r="AE43" s="11" t="str">
        <f>[39]Julho!$J$34</f>
        <v>*</v>
      </c>
      <c r="AF43" s="11" t="str">
        <f>[39]Julho!$J$35</f>
        <v>*</v>
      </c>
      <c r="AG43" s="93" t="s">
        <v>226</v>
      </c>
      <c r="AH43" s="116" t="s">
        <v>226</v>
      </c>
      <c r="AK43" t="s">
        <v>47</v>
      </c>
    </row>
    <row r="44" spans="1:38" x14ac:dyDescent="0.2">
      <c r="A44" s="58" t="s">
        <v>18</v>
      </c>
      <c r="B44" s="11">
        <f>[40]Julho!$J$5</f>
        <v>28.44</v>
      </c>
      <c r="C44" s="11">
        <f>[40]Julho!$J$6</f>
        <v>25.56</v>
      </c>
      <c r="D44" s="11">
        <f>[40]Julho!$J$7</f>
        <v>23.759999999999998</v>
      </c>
      <c r="E44" s="11">
        <f>[40]Julho!$J$8</f>
        <v>34.200000000000003</v>
      </c>
      <c r="F44" s="11">
        <f>[40]Julho!$J$9</f>
        <v>41.4</v>
      </c>
      <c r="G44" s="11">
        <f>[40]Julho!$J$10</f>
        <v>40.680000000000007</v>
      </c>
      <c r="H44" s="11">
        <f>[40]Julho!$J$11</f>
        <v>38.519999999999996</v>
      </c>
      <c r="I44" s="11">
        <f>[40]Julho!$J$12</f>
        <v>30.6</v>
      </c>
      <c r="J44" s="11">
        <f>[40]Julho!$J$13</f>
        <v>27.36</v>
      </c>
      <c r="K44" s="11">
        <f>[40]Julho!$J$14</f>
        <v>36</v>
      </c>
      <c r="L44" s="11">
        <f>[40]Julho!$J$15</f>
        <v>36.72</v>
      </c>
      <c r="M44" s="11">
        <f>[40]Julho!$J$16</f>
        <v>41.4</v>
      </c>
      <c r="N44" s="11">
        <f>[40]Julho!$J$17</f>
        <v>32.76</v>
      </c>
      <c r="O44" s="11">
        <f>[40]Julho!$J$18</f>
        <v>25.92</v>
      </c>
      <c r="P44" s="11">
        <f>[40]Julho!$J$19</f>
        <v>36</v>
      </c>
      <c r="Q44" s="11">
        <f>[40]Julho!$J$20</f>
        <v>30.240000000000002</v>
      </c>
      <c r="R44" s="11">
        <f>[40]Julho!$J$21</f>
        <v>27</v>
      </c>
      <c r="S44" s="11">
        <f>[40]Julho!$J$22</f>
        <v>42.480000000000004</v>
      </c>
      <c r="T44" s="11">
        <f>[40]Julho!$J$23</f>
        <v>38.880000000000003</v>
      </c>
      <c r="U44" s="11">
        <f>[40]Julho!$J$24</f>
        <v>34.92</v>
      </c>
      <c r="V44" s="11">
        <f>[40]Julho!$J$25</f>
        <v>33.840000000000003</v>
      </c>
      <c r="W44" s="11">
        <f>[40]Julho!$J$26</f>
        <v>33.840000000000003</v>
      </c>
      <c r="X44" s="11">
        <f>[40]Julho!$J$27</f>
        <v>32.76</v>
      </c>
      <c r="Y44" s="11">
        <f>[40]Julho!$J$28</f>
        <v>36.72</v>
      </c>
      <c r="Z44" s="11">
        <f>[40]Julho!$J$29</f>
        <v>42.480000000000004</v>
      </c>
      <c r="AA44" s="11">
        <f>[40]Julho!$J$30</f>
        <v>33.119999999999997</v>
      </c>
      <c r="AB44" s="11">
        <f>[40]Julho!$J$31</f>
        <v>35.28</v>
      </c>
      <c r="AC44" s="11">
        <f>[40]Julho!$J$32</f>
        <v>38.519999999999996</v>
      </c>
      <c r="AD44" s="11">
        <f>[40]Julho!$J$33</f>
        <v>31.680000000000003</v>
      </c>
      <c r="AE44" s="11">
        <f>[40]Julho!$J$34</f>
        <v>26.64</v>
      </c>
      <c r="AF44" s="11">
        <f>[40]Julho!$J$35</f>
        <v>40.32</v>
      </c>
      <c r="AG44" s="15">
        <f>MAX(B44:AF44)</f>
        <v>42.480000000000004</v>
      </c>
      <c r="AH44" s="126">
        <f>AVERAGE(B44:AF44)</f>
        <v>34.130322580645164</v>
      </c>
      <c r="AK44" t="s">
        <v>47</v>
      </c>
    </row>
    <row r="45" spans="1:38" x14ac:dyDescent="0.2">
      <c r="A45" s="58" t="s">
        <v>162</v>
      </c>
      <c r="B45" s="11" t="str">
        <f>[41]Julho!$J$5</f>
        <v>*</v>
      </c>
      <c r="C45" s="11" t="str">
        <f>[41]Julho!$J$6</f>
        <v>*</v>
      </c>
      <c r="D45" s="11" t="str">
        <f>[41]Julho!$J$7</f>
        <v>*</v>
      </c>
      <c r="E45" s="11" t="str">
        <f>[41]Julho!$J$8</f>
        <v>*</v>
      </c>
      <c r="F45" s="11" t="str">
        <f>[41]Julho!$J$9</f>
        <v>*</v>
      </c>
      <c r="G45" s="11" t="str">
        <f>[41]Julho!$J$10</f>
        <v>*</v>
      </c>
      <c r="H45" s="11" t="str">
        <f>[41]Julho!$J$11</f>
        <v>*</v>
      </c>
      <c r="I45" s="11" t="str">
        <f>[41]Julho!$J$12</f>
        <v>*</v>
      </c>
      <c r="J45" s="11" t="str">
        <f>[41]Julho!$J$13</f>
        <v>*</v>
      </c>
      <c r="K45" s="11" t="str">
        <f>[41]Julho!$J$14</f>
        <v>*</v>
      </c>
      <c r="L45" s="11" t="str">
        <f>[41]Julho!$J$15</f>
        <v>*</v>
      </c>
      <c r="M45" s="11" t="str">
        <f>[41]Julho!$J$16</f>
        <v>*</v>
      </c>
      <c r="N45" s="11" t="str">
        <f>[41]Julho!$J$17</f>
        <v>*</v>
      </c>
      <c r="O45" s="11" t="str">
        <f>[41]Julho!$J$18</f>
        <v>*</v>
      </c>
      <c r="P45" s="11" t="str">
        <f>[41]Julho!$J$19</f>
        <v>*</v>
      </c>
      <c r="Q45" s="11" t="str">
        <f>[41]Julho!$J$20</f>
        <v>*</v>
      </c>
      <c r="R45" s="11" t="str">
        <f>[41]Julho!$J$21</f>
        <v>*</v>
      </c>
      <c r="S45" s="11" t="str">
        <f>[41]Julho!$J$22</f>
        <v>*</v>
      </c>
      <c r="T45" s="11" t="str">
        <f>[41]Julho!$J$23</f>
        <v>*</v>
      </c>
      <c r="U45" s="11" t="str">
        <f>[41]Julho!$J$24</f>
        <v>*</v>
      </c>
      <c r="V45" s="11" t="str">
        <f>[41]Julho!$J$25</f>
        <v>*</v>
      </c>
      <c r="W45" s="11" t="str">
        <f>[41]Julho!$J$26</f>
        <v>*</v>
      </c>
      <c r="X45" s="11" t="str">
        <f>[41]Julho!$J$27</f>
        <v>*</v>
      </c>
      <c r="Y45" s="11" t="str">
        <f>[41]Julho!$J$28</f>
        <v>*</v>
      </c>
      <c r="Z45" s="11" t="str">
        <f>[41]Julho!$J$29</f>
        <v>*</v>
      </c>
      <c r="AA45" s="11" t="str">
        <f>[41]Julho!$J$30</f>
        <v>*</v>
      </c>
      <c r="AB45" s="11" t="str">
        <f>[41]Julho!$J$31</f>
        <v>*</v>
      </c>
      <c r="AC45" s="11" t="str">
        <f>[41]Julho!$J$32</f>
        <v>*</v>
      </c>
      <c r="AD45" s="11" t="str">
        <f>[41]Julho!$J$33</f>
        <v>*</v>
      </c>
      <c r="AE45" s="11" t="str">
        <f>[41]Julho!$J$34</f>
        <v>*</v>
      </c>
      <c r="AF45" s="11" t="str">
        <f>[41]Julho!$J$35</f>
        <v>*</v>
      </c>
      <c r="AG45" s="93" t="s">
        <v>226</v>
      </c>
      <c r="AH45" s="116" t="s">
        <v>226</v>
      </c>
      <c r="AK45" t="s">
        <v>47</v>
      </c>
      <c r="AL45" t="s">
        <v>47</v>
      </c>
    </row>
    <row r="46" spans="1:38" x14ac:dyDescent="0.2">
      <c r="A46" s="58" t="s">
        <v>19</v>
      </c>
      <c r="B46" s="11">
        <f>[42]Julho!$J$5</f>
        <v>34.56</v>
      </c>
      <c r="C46" s="11">
        <f>[42]Julho!$J$6</f>
        <v>17.28</v>
      </c>
      <c r="D46" s="11">
        <f>[42]Julho!$J$7</f>
        <v>18</v>
      </c>
      <c r="E46" s="11">
        <f>[42]Julho!$J$8</f>
        <v>37.080000000000005</v>
      </c>
      <c r="F46" s="11">
        <f>[42]Julho!$J$9</f>
        <v>27.36</v>
      </c>
      <c r="G46" s="11">
        <f>[42]Julho!$J$10</f>
        <v>20.88</v>
      </c>
      <c r="H46" s="11">
        <f>[42]Julho!$J$11</f>
        <v>38.159999999999997</v>
      </c>
      <c r="I46" s="11">
        <f>[42]Julho!$J$12</f>
        <v>28.8</v>
      </c>
      <c r="J46" s="11">
        <f>[42]Julho!$J$13</f>
        <v>17.64</v>
      </c>
      <c r="K46" s="11">
        <f>[42]Julho!$J$14</f>
        <v>42.480000000000004</v>
      </c>
      <c r="L46" s="11">
        <f>[42]Julho!$J$15</f>
        <v>38.880000000000003</v>
      </c>
      <c r="M46" s="11">
        <f>[42]Julho!$J$16</f>
        <v>26.28</v>
      </c>
      <c r="N46" s="11">
        <f>[42]Julho!$J$17</f>
        <v>34.56</v>
      </c>
      <c r="O46" s="11">
        <f>[42]Julho!$J$18</f>
        <v>35.28</v>
      </c>
      <c r="P46" s="11">
        <f>[42]Julho!$J$19</f>
        <v>23.400000000000002</v>
      </c>
      <c r="Q46" s="11">
        <f>[42]Julho!$J$20</f>
        <v>37.440000000000005</v>
      </c>
      <c r="R46" s="11">
        <f>[42]Julho!$J$21</f>
        <v>30.6</v>
      </c>
      <c r="S46" s="11">
        <f>[42]Julho!$J$22</f>
        <v>49.680000000000007</v>
      </c>
      <c r="T46" s="11">
        <f>[42]Julho!$J$23</f>
        <v>40.680000000000007</v>
      </c>
      <c r="U46" s="11">
        <f>[42]Julho!$J$24</f>
        <v>36</v>
      </c>
      <c r="V46" s="11">
        <f>[42]Julho!$J$25</f>
        <v>37.440000000000005</v>
      </c>
      <c r="W46" s="11">
        <f>[42]Julho!$J$26</f>
        <v>36.36</v>
      </c>
      <c r="X46" s="11">
        <f>[42]Julho!$J$27</f>
        <v>35.64</v>
      </c>
      <c r="Y46" s="11">
        <f>[42]Julho!$J$28</f>
        <v>39.96</v>
      </c>
      <c r="Z46" s="11">
        <f>[42]Julho!$J$29</f>
        <v>35.64</v>
      </c>
      <c r="AA46" s="11">
        <f>[42]Julho!$J$30</f>
        <v>20.16</v>
      </c>
      <c r="AB46" s="11">
        <f>[42]Julho!$J$31</f>
        <v>33.840000000000003</v>
      </c>
      <c r="AC46" s="11">
        <f>[42]Julho!$J$32</f>
        <v>29.52</v>
      </c>
      <c r="AD46" s="11">
        <f>[42]Julho!$J$33</f>
        <v>34.200000000000003</v>
      </c>
      <c r="AE46" s="11">
        <f>[42]Julho!$J$34</f>
        <v>29.52</v>
      </c>
      <c r="AF46" s="11">
        <f>[42]Julho!$J$35</f>
        <v>39.6</v>
      </c>
      <c r="AG46" s="15">
        <f>MAX(B46:AF46)</f>
        <v>49.680000000000007</v>
      </c>
      <c r="AH46" s="126">
        <f>AVERAGE(B46:AF46)</f>
        <v>32.481290322580655</v>
      </c>
      <c r="AI46" s="12" t="s">
        <v>47</v>
      </c>
      <c r="AJ46" t="s">
        <v>47</v>
      </c>
      <c r="AK46" t="s">
        <v>47</v>
      </c>
    </row>
    <row r="47" spans="1:38" x14ac:dyDescent="0.2">
      <c r="A47" s="58" t="s">
        <v>31</v>
      </c>
      <c r="B47" s="11">
        <f>[43]Julho!$J$5</f>
        <v>41.4</v>
      </c>
      <c r="C47" s="11">
        <f>[43]Julho!$J$6</f>
        <v>27.36</v>
      </c>
      <c r="D47" s="11">
        <f>[43]Julho!$J$7</f>
        <v>23.400000000000002</v>
      </c>
      <c r="E47" s="11">
        <f>[43]Julho!$J$8</f>
        <v>23.759999999999998</v>
      </c>
      <c r="F47" s="11">
        <f>[43]Julho!$J$9</f>
        <v>27</v>
      </c>
      <c r="G47" s="11">
        <f>[43]Julho!$J$10</f>
        <v>28.08</v>
      </c>
      <c r="H47" s="11">
        <f>[43]Julho!$J$11</f>
        <v>39.6</v>
      </c>
      <c r="I47" s="11">
        <f>[43]Julho!$J$12</f>
        <v>28.44</v>
      </c>
      <c r="J47" s="11">
        <f>[43]Julho!$J$13</f>
        <v>33.840000000000003</v>
      </c>
      <c r="K47" s="11">
        <f>[43]Julho!$J$14</f>
        <v>32.04</v>
      </c>
      <c r="L47" s="11">
        <f>[43]Julho!$J$15</f>
        <v>42.480000000000004</v>
      </c>
      <c r="M47" s="11">
        <f>[43]Julho!$J$16</f>
        <v>32.4</v>
      </c>
      <c r="N47" s="11">
        <f>[43]Julho!$J$17</f>
        <v>28.8</v>
      </c>
      <c r="O47" s="11">
        <f>[43]Julho!$J$18</f>
        <v>30.240000000000002</v>
      </c>
      <c r="P47" s="11">
        <f>[43]Julho!$J$19</f>
        <v>40.32</v>
      </c>
      <c r="Q47" s="11">
        <f>[43]Julho!$J$20</f>
        <v>27.720000000000002</v>
      </c>
      <c r="R47" s="11">
        <f>[43]Julho!$J$21</f>
        <v>21.96</v>
      </c>
      <c r="S47" s="11">
        <f>[43]Julho!$J$22</f>
        <v>43.92</v>
      </c>
      <c r="T47" s="11">
        <f>[43]Julho!$J$23</f>
        <v>36</v>
      </c>
      <c r="U47" s="11">
        <f>[43]Julho!$J$24</f>
        <v>30.6</v>
      </c>
      <c r="V47" s="11">
        <f>[43]Julho!$J$25</f>
        <v>30.240000000000002</v>
      </c>
      <c r="W47" s="11">
        <f>[43]Julho!$J$26</f>
        <v>26.28</v>
      </c>
      <c r="X47" s="11">
        <f>[43]Julho!$J$27</f>
        <v>28.8</v>
      </c>
      <c r="Y47" s="11">
        <f>[43]Julho!$J$28</f>
        <v>42.480000000000004</v>
      </c>
      <c r="Z47" s="11">
        <f>[43]Julho!$J$29</f>
        <v>42.84</v>
      </c>
      <c r="AA47" s="11">
        <f>[43]Julho!$J$30</f>
        <v>23.040000000000003</v>
      </c>
      <c r="AB47" s="11">
        <f>[43]Julho!$J$31</f>
        <v>36</v>
      </c>
      <c r="AC47" s="11">
        <f>[43]Julho!$J$32</f>
        <v>33.119999999999997</v>
      </c>
      <c r="AD47" s="11">
        <f>[43]Julho!$J$33</f>
        <v>31.680000000000003</v>
      </c>
      <c r="AE47" s="11">
        <f>[43]Julho!$J$34</f>
        <v>29.52</v>
      </c>
      <c r="AF47" s="11">
        <f>[43]Julho!$J$35</f>
        <v>31.319999999999997</v>
      </c>
      <c r="AG47" s="15">
        <f>MAX(B47:AF47)</f>
        <v>43.92</v>
      </c>
      <c r="AH47" s="126">
        <f>AVERAGE(B47:AF47)</f>
        <v>32.086451612903225</v>
      </c>
      <c r="AK47" t="s">
        <v>47</v>
      </c>
    </row>
    <row r="48" spans="1:38" x14ac:dyDescent="0.2">
      <c r="A48" s="58" t="s">
        <v>44</v>
      </c>
      <c r="B48" s="11">
        <f>[44]Julho!$J$5</f>
        <v>47.16</v>
      </c>
      <c r="C48" s="11">
        <f>[44]Julho!$J$6</f>
        <v>27.720000000000002</v>
      </c>
      <c r="D48" s="11">
        <f>[44]Julho!$J$7</f>
        <v>29.16</v>
      </c>
      <c r="E48" s="11">
        <f>[44]Julho!$J$8</f>
        <v>39.96</v>
      </c>
      <c r="F48" s="11">
        <f>[44]Julho!$J$9</f>
        <v>36.72</v>
      </c>
      <c r="G48" s="11">
        <f>[44]Julho!$J$10</f>
        <v>32.4</v>
      </c>
      <c r="H48" s="11">
        <f>[44]Julho!$J$11</f>
        <v>57.6</v>
      </c>
      <c r="I48" s="11">
        <f>[44]Julho!$J$12</f>
        <v>29.52</v>
      </c>
      <c r="J48" s="11">
        <f>[44]Julho!$J$13</f>
        <v>28.08</v>
      </c>
      <c r="K48" s="11">
        <f>[44]Julho!$J$14</f>
        <v>38.159999999999997</v>
      </c>
      <c r="L48" s="11">
        <f>[44]Julho!$J$15</f>
        <v>36.72</v>
      </c>
      <c r="M48" s="11">
        <f>[44]Julho!$J$16</f>
        <v>39.24</v>
      </c>
      <c r="N48" s="11">
        <f>[44]Julho!$J$17</f>
        <v>23.040000000000003</v>
      </c>
      <c r="O48" s="11">
        <f>[44]Julho!$J$18</f>
        <v>28.8</v>
      </c>
      <c r="P48" s="11">
        <f>[44]Julho!$J$19</f>
        <v>37.440000000000005</v>
      </c>
      <c r="Q48" s="11">
        <f>[44]Julho!$J$20</f>
        <v>36.36</v>
      </c>
      <c r="R48" s="11">
        <f>[44]Julho!$J$21</f>
        <v>24.12</v>
      </c>
      <c r="S48" s="11">
        <f>[44]Julho!$J$22</f>
        <v>42.84</v>
      </c>
      <c r="T48" s="11">
        <f>[44]Julho!$J$23</f>
        <v>42.12</v>
      </c>
      <c r="U48" s="11">
        <f>[44]Julho!$J$24</f>
        <v>40.680000000000007</v>
      </c>
      <c r="V48" s="11">
        <f>[44]Julho!$J$25</f>
        <v>37.440000000000005</v>
      </c>
      <c r="W48" s="11">
        <f>[44]Julho!$J$26</f>
        <v>34.56</v>
      </c>
      <c r="X48" s="11">
        <f>[44]Julho!$J$27</f>
        <v>29.880000000000003</v>
      </c>
      <c r="Y48" s="11">
        <f>[44]Julho!$J$28</f>
        <v>37.080000000000005</v>
      </c>
      <c r="Z48" s="11">
        <f>[44]Julho!$J$29</f>
        <v>41.04</v>
      </c>
      <c r="AA48" s="11">
        <f>[44]Julho!$J$30</f>
        <v>33.840000000000003</v>
      </c>
      <c r="AB48" s="11">
        <f>[44]Julho!$J$31</f>
        <v>37.800000000000004</v>
      </c>
      <c r="AC48" s="11">
        <f>[44]Julho!$J$32</f>
        <v>36</v>
      </c>
      <c r="AD48" s="11">
        <f>[44]Julho!$J$33</f>
        <v>35.64</v>
      </c>
      <c r="AE48" s="11">
        <f>[44]Julho!$J$34</f>
        <v>39.6</v>
      </c>
      <c r="AF48" s="11">
        <f>[44]Julho!$J$35</f>
        <v>37.800000000000004</v>
      </c>
      <c r="AG48" s="15">
        <f>MAX(B48:AF48)</f>
        <v>57.6</v>
      </c>
      <c r="AH48" s="126">
        <f>AVERAGE(B48:AF48)</f>
        <v>36.081290322580642</v>
      </c>
      <c r="AI48" s="12" t="s">
        <v>47</v>
      </c>
      <c r="AK48" t="s">
        <v>47</v>
      </c>
    </row>
    <row r="49" spans="1:38" x14ac:dyDescent="0.2">
      <c r="A49" s="58" t="s">
        <v>20</v>
      </c>
      <c r="B49" s="11" t="str">
        <f>[45]Julho!$J$5</f>
        <v>*</v>
      </c>
      <c r="C49" s="11" t="str">
        <f>[45]Julho!$J$6</f>
        <v>*</v>
      </c>
      <c r="D49" s="11" t="str">
        <f>[45]Julho!$J$7</f>
        <v>*</v>
      </c>
      <c r="E49" s="11" t="str">
        <f>[45]Julho!$J$8</f>
        <v>*</v>
      </c>
      <c r="F49" s="11" t="str">
        <f>[45]Julho!$J$9</f>
        <v>*</v>
      </c>
      <c r="G49" s="11" t="str">
        <f>[45]Julho!$J$10</f>
        <v>*</v>
      </c>
      <c r="H49" s="11" t="str">
        <f>[45]Julho!$J$11</f>
        <v>*</v>
      </c>
      <c r="I49" s="11" t="str">
        <f>[45]Julho!$J$12</f>
        <v>*</v>
      </c>
      <c r="J49" s="11" t="str">
        <f>[45]Julho!$J$13</f>
        <v>*</v>
      </c>
      <c r="K49" s="11" t="str">
        <f>[45]Julho!$J$14</f>
        <v>*</v>
      </c>
      <c r="L49" s="11" t="str">
        <f>[45]Julho!$J$15</f>
        <v>*</v>
      </c>
      <c r="M49" s="11" t="str">
        <f>[45]Julho!$J$16</f>
        <v>*</v>
      </c>
      <c r="N49" s="11" t="str">
        <f>[45]Julho!$J$17</f>
        <v>*</v>
      </c>
      <c r="O49" s="11" t="str">
        <f>[45]Julho!$J$18</f>
        <v>*</v>
      </c>
      <c r="P49" s="11" t="str">
        <f>[45]Julho!$J$19</f>
        <v>*</v>
      </c>
      <c r="Q49" s="11" t="str">
        <f>[45]Julho!$J$20</f>
        <v>*</v>
      </c>
      <c r="R49" s="11" t="str">
        <f>[45]Julho!$J$21</f>
        <v>*</v>
      </c>
      <c r="S49" s="11" t="str">
        <f>[45]Julho!$J$22</f>
        <v>*</v>
      </c>
      <c r="T49" s="11" t="str">
        <f>[45]Julho!$J$23</f>
        <v>*</v>
      </c>
      <c r="U49" s="11" t="str">
        <f>[45]Julho!$J$24</f>
        <v>*</v>
      </c>
      <c r="V49" s="11" t="str">
        <f>[45]Julho!$J$25</f>
        <v>*</v>
      </c>
      <c r="W49" s="11" t="str">
        <f>[45]Julho!$J$26</f>
        <v>*</v>
      </c>
      <c r="X49" s="11" t="str">
        <f>[45]Julho!$J$27</f>
        <v>*</v>
      </c>
      <c r="Y49" s="11" t="str">
        <f>[45]Julho!$J$28</f>
        <v>*</v>
      </c>
      <c r="Z49" s="11" t="str">
        <f>[45]Julho!$J$29</f>
        <v>*</v>
      </c>
      <c r="AA49" s="11" t="str">
        <f>[45]Julho!$J$30</f>
        <v>*</v>
      </c>
      <c r="AB49" s="11" t="str">
        <f>[45]Julho!$J$31</f>
        <v>*</v>
      </c>
      <c r="AC49" s="11" t="str">
        <f>[45]Julho!$J$32</f>
        <v>*</v>
      </c>
      <c r="AD49" s="11" t="str">
        <f>[45]Julho!$J$33</f>
        <v>*</v>
      </c>
      <c r="AE49" s="11" t="str">
        <f>[45]Julho!$J$34</f>
        <v>*</v>
      </c>
      <c r="AF49" s="11" t="str">
        <f>[45]Julho!$J$35</f>
        <v>*</v>
      </c>
      <c r="AG49" s="93" t="s">
        <v>226</v>
      </c>
      <c r="AH49" s="116" t="s">
        <v>226</v>
      </c>
      <c r="AL49" t="s">
        <v>47</v>
      </c>
    </row>
    <row r="50" spans="1:38" s="5" customFormat="1" ht="17.100000000000001" customHeight="1" x14ac:dyDescent="0.2">
      <c r="A50" s="59" t="s">
        <v>33</v>
      </c>
      <c r="B50" s="13">
        <f t="shared" ref="B50:AG50" si="6">MAX(B5:B49)</f>
        <v>60.839999999999996</v>
      </c>
      <c r="C50" s="13">
        <f t="shared" si="6"/>
        <v>33.119999999999997</v>
      </c>
      <c r="D50" s="13">
        <f t="shared" si="6"/>
        <v>30.240000000000002</v>
      </c>
      <c r="E50" s="13">
        <f t="shared" si="6"/>
        <v>40.680000000000007</v>
      </c>
      <c r="F50" s="13">
        <f t="shared" si="6"/>
        <v>56.519999999999996</v>
      </c>
      <c r="G50" s="13">
        <f t="shared" si="6"/>
        <v>50.76</v>
      </c>
      <c r="H50" s="13">
        <f t="shared" si="6"/>
        <v>59.4</v>
      </c>
      <c r="I50" s="13">
        <f t="shared" si="6"/>
        <v>74.52</v>
      </c>
      <c r="J50" s="13">
        <f t="shared" si="6"/>
        <v>36.72</v>
      </c>
      <c r="K50" s="13">
        <f t="shared" si="6"/>
        <v>43.92</v>
      </c>
      <c r="L50" s="13">
        <f t="shared" si="6"/>
        <v>53.28</v>
      </c>
      <c r="M50" s="13">
        <f t="shared" si="6"/>
        <v>45.72</v>
      </c>
      <c r="N50" s="13">
        <f t="shared" si="6"/>
        <v>48.96</v>
      </c>
      <c r="O50" s="13">
        <f t="shared" si="6"/>
        <v>35.28</v>
      </c>
      <c r="P50" s="13">
        <f t="shared" si="6"/>
        <v>41.04</v>
      </c>
      <c r="Q50" s="13">
        <f t="shared" si="6"/>
        <v>48.6</v>
      </c>
      <c r="R50" s="13">
        <f t="shared" si="6"/>
        <v>37.080000000000005</v>
      </c>
      <c r="S50" s="13">
        <f t="shared" si="6"/>
        <v>56.88</v>
      </c>
      <c r="T50" s="13">
        <f t="shared" si="6"/>
        <v>55.440000000000005</v>
      </c>
      <c r="U50" s="13">
        <f t="shared" si="6"/>
        <v>48.6</v>
      </c>
      <c r="V50" s="13">
        <f t="shared" si="6"/>
        <v>43.56</v>
      </c>
      <c r="W50" s="13">
        <f t="shared" si="6"/>
        <v>44.28</v>
      </c>
      <c r="X50" s="13">
        <f t="shared" si="6"/>
        <v>39.6</v>
      </c>
      <c r="Y50" s="13">
        <f t="shared" si="6"/>
        <v>46.440000000000005</v>
      </c>
      <c r="Z50" s="13">
        <f t="shared" si="6"/>
        <v>79.2</v>
      </c>
      <c r="AA50" s="13">
        <f t="shared" si="6"/>
        <v>39.96</v>
      </c>
      <c r="AB50" s="13">
        <f t="shared" si="6"/>
        <v>43.2</v>
      </c>
      <c r="AC50" s="13">
        <f t="shared" si="6"/>
        <v>50.4</v>
      </c>
      <c r="AD50" s="13">
        <f t="shared" si="6"/>
        <v>58.32</v>
      </c>
      <c r="AE50" s="13">
        <f t="shared" si="6"/>
        <v>39.6</v>
      </c>
      <c r="AF50" s="13">
        <f t="shared" si="6"/>
        <v>43.2</v>
      </c>
      <c r="AG50" s="15">
        <f t="shared" si="6"/>
        <v>79.2</v>
      </c>
      <c r="AH50" s="94">
        <f>AVERAGE(AH5:AH49)</f>
        <v>31.664812600510835</v>
      </c>
    </row>
    <row r="51" spans="1:38" x14ac:dyDescent="0.2">
      <c r="A51" s="47"/>
      <c r="B51" s="48"/>
      <c r="C51" s="48"/>
      <c r="D51" s="48" t="s">
        <v>101</v>
      </c>
      <c r="E51" s="48"/>
      <c r="F51" s="48"/>
      <c r="G51" s="48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55"/>
      <c r="AE51" s="61" t="s">
        <v>47</v>
      </c>
      <c r="AF51" s="61"/>
      <c r="AG51" s="52"/>
      <c r="AH51" s="54"/>
      <c r="AK51" t="s">
        <v>47</v>
      </c>
    </row>
    <row r="52" spans="1:38" x14ac:dyDescent="0.2">
      <c r="A52" s="47"/>
      <c r="B52" s="49" t="s">
        <v>102</v>
      </c>
      <c r="C52" s="49"/>
      <c r="D52" s="49"/>
      <c r="E52" s="49"/>
      <c r="F52" s="49"/>
      <c r="G52" s="49"/>
      <c r="H52" s="49"/>
      <c r="I52" s="49"/>
      <c r="J52" s="90"/>
      <c r="K52" s="90"/>
      <c r="L52" s="90"/>
      <c r="M52" s="90" t="s">
        <v>45</v>
      </c>
      <c r="N52" s="90"/>
      <c r="O52" s="90"/>
      <c r="P52" s="90"/>
      <c r="Q52" s="90"/>
      <c r="R52" s="90"/>
      <c r="S52" s="90"/>
      <c r="T52" s="159" t="s">
        <v>97</v>
      </c>
      <c r="U52" s="159"/>
      <c r="V52" s="159"/>
      <c r="W52" s="159"/>
      <c r="X52" s="159"/>
      <c r="Y52" s="90"/>
      <c r="Z52" s="90"/>
      <c r="AA52" s="90"/>
      <c r="AB52" s="90"/>
      <c r="AC52" s="90"/>
      <c r="AD52" s="90"/>
      <c r="AE52" s="90"/>
      <c r="AF52" s="117"/>
      <c r="AG52" s="52"/>
      <c r="AH52" s="51"/>
    </row>
    <row r="53" spans="1:38" x14ac:dyDescent="0.2">
      <c r="A53" s="50"/>
      <c r="B53" s="90"/>
      <c r="C53" s="90"/>
      <c r="D53" s="90"/>
      <c r="E53" s="90"/>
      <c r="F53" s="90"/>
      <c r="G53" s="90"/>
      <c r="H53" s="90"/>
      <c r="I53" s="90"/>
      <c r="J53" s="91"/>
      <c r="K53" s="91"/>
      <c r="L53" s="91"/>
      <c r="M53" s="91" t="s">
        <v>46</v>
      </c>
      <c r="N53" s="91"/>
      <c r="O53" s="91"/>
      <c r="P53" s="91"/>
      <c r="Q53" s="90"/>
      <c r="R53" s="90"/>
      <c r="S53" s="90"/>
      <c r="T53" s="160" t="s">
        <v>98</v>
      </c>
      <c r="U53" s="160"/>
      <c r="V53" s="160"/>
      <c r="W53" s="160"/>
      <c r="X53" s="160"/>
      <c r="Y53" s="90"/>
      <c r="Z53" s="90"/>
      <c r="AA53" s="90"/>
      <c r="AB53" s="90"/>
      <c r="AC53" s="90"/>
      <c r="AD53" s="55"/>
      <c r="AE53" s="55"/>
      <c r="AF53" s="55"/>
      <c r="AG53" s="52"/>
      <c r="AH53" s="51"/>
    </row>
    <row r="54" spans="1:38" x14ac:dyDescent="0.2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55"/>
      <c r="AE54" s="55"/>
      <c r="AF54" s="55"/>
      <c r="AG54" s="52"/>
      <c r="AH54" s="95"/>
    </row>
    <row r="55" spans="1:38" x14ac:dyDescent="0.2">
      <c r="A55" s="5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55"/>
      <c r="AF55" s="55"/>
      <c r="AG55" s="52"/>
      <c r="AH55" s="54"/>
      <c r="AK55" t="s">
        <v>47</v>
      </c>
    </row>
    <row r="56" spans="1:38" x14ac:dyDescent="0.2">
      <c r="A56" s="5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56"/>
      <c r="AF56" s="56"/>
      <c r="AG56" s="52"/>
      <c r="AH56" s="54"/>
      <c r="AK56" t="s">
        <v>47</v>
      </c>
    </row>
    <row r="57" spans="1:38" ht="13.5" thickBot="1" x14ac:dyDescent="0.25">
      <c r="A57" s="62"/>
      <c r="B57" s="63"/>
      <c r="C57" s="63"/>
      <c r="D57" s="63"/>
      <c r="E57" s="63"/>
      <c r="F57" s="63"/>
      <c r="G57" s="63" t="s">
        <v>47</v>
      </c>
      <c r="H57" s="63"/>
      <c r="I57" s="63"/>
      <c r="J57" s="63"/>
      <c r="K57" s="63"/>
      <c r="L57" s="63" t="s">
        <v>47</v>
      </c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96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</row>
    <row r="64" spans="1:38" x14ac:dyDescent="0.2">
      <c r="G64" s="2" t="s">
        <v>47</v>
      </c>
    </row>
    <row r="65" spans="7:37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</row>
    <row r="66" spans="7:37" x14ac:dyDescent="0.2">
      <c r="K66" s="2" t="s">
        <v>47</v>
      </c>
    </row>
    <row r="67" spans="7:37" x14ac:dyDescent="0.2">
      <c r="K67" s="2" t="s">
        <v>47</v>
      </c>
      <c r="AK67" s="12" t="s">
        <v>47</v>
      </c>
    </row>
    <row r="68" spans="7:37" x14ac:dyDescent="0.2">
      <c r="G68" s="2" t="s">
        <v>47</v>
      </c>
      <c r="H68" s="2" t="s">
        <v>47</v>
      </c>
    </row>
    <row r="69" spans="7:37" x14ac:dyDescent="0.2">
      <c r="P69" s="2" t="s">
        <v>47</v>
      </c>
    </row>
    <row r="71" spans="7:37" x14ac:dyDescent="0.2">
      <c r="H71" s="2" t="s">
        <v>47</v>
      </c>
      <c r="Z71" s="2" t="s">
        <v>47</v>
      </c>
    </row>
    <row r="72" spans="7:37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2022-03-10T16:44:49Z</dcterms:modified>
</cp:coreProperties>
</file>