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Chuva!$A$1:$AI$38</definedName>
    <definedName name="_xlnm.Print_Area" localSheetId="7">DirVento!$A$1:$AG$37</definedName>
    <definedName name="_xlnm.Print_Area" localSheetId="8">RajadaVento!$A$1:$AG$38</definedName>
    <definedName name="_xlnm.Print_Area" localSheetId="0">TempInst!$A$1:$AG$38</definedName>
    <definedName name="_xlnm.Print_Area" localSheetId="1">TempMax!$A$1:$AH$38</definedName>
    <definedName name="_xlnm.Print_Area" localSheetId="2">TempMin!$A$1:$AH$38</definedName>
    <definedName name="_xlnm.Print_Area" localSheetId="3">UmidInst!$A$1:$AG$38</definedName>
    <definedName name="_xlnm.Print_Area" localSheetId="4">UmidMax!$A$1:$AH$38</definedName>
    <definedName name="_xlnm.Print_Area" localSheetId="5">UmidMin!$A$1:$AH$38</definedName>
    <definedName name="_xlnm.Print_Area" localSheetId="6">VelVentoMax!$A$1:$AG$38</definedName>
  </definedNames>
  <calcPr calcId="145621"/>
</workbook>
</file>

<file path=xl/calcChain.xml><?xml version="1.0" encoding="utf-8"?>
<calcChain xmlns="http://schemas.openxmlformats.org/spreadsheetml/2006/main">
  <c r="K23" i="4" l="1"/>
  <c r="L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8" i="6" l="1"/>
  <c r="AG8" i="12"/>
  <c r="AG8" i="4"/>
  <c r="AH8" i="8"/>
  <c r="AG8" i="14"/>
  <c r="AI8" i="14"/>
  <c r="AH8" i="5"/>
  <c r="AG8" i="7"/>
  <c r="AH8" i="9"/>
  <c r="AG8" i="15"/>
  <c r="AH8" i="6"/>
  <c r="AG8" i="8"/>
  <c r="AH8" i="14"/>
  <c r="AG8" i="9"/>
  <c r="AG8" i="5"/>
  <c r="AG30" i="15" l="1"/>
  <c r="AI16" i="14"/>
  <c r="AI12" i="14"/>
  <c r="AI24" i="14"/>
  <c r="AI20" i="14"/>
  <c r="AI32" i="14"/>
  <c r="AI28" i="14"/>
  <c r="AI7" i="14"/>
  <c r="AI5" i="14"/>
  <c r="AI14" i="14"/>
  <c r="AI18" i="14"/>
  <c r="AI22" i="14"/>
  <c r="AI30" i="14"/>
  <c r="AI10" i="14"/>
  <c r="AI26" i="14"/>
  <c r="AI6" i="14"/>
  <c r="AI9" i="14"/>
  <c r="AI11" i="14"/>
  <c r="AI13" i="14"/>
  <c r="AI15" i="14"/>
  <c r="AI17" i="14"/>
  <c r="AI19" i="14"/>
  <c r="AI21" i="14"/>
  <c r="AI23" i="14"/>
  <c r="AI25" i="14"/>
  <c r="AI27" i="14"/>
  <c r="AI29" i="14"/>
  <c r="AI31" i="14"/>
  <c r="D33" i="8"/>
  <c r="H33" i="8"/>
  <c r="L33" i="8"/>
  <c r="P33" i="8"/>
  <c r="T33" i="8"/>
  <c r="X33" i="8"/>
  <c r="AB33" i="8"/>
  <c r="AF33" i="8"/>
  <c r="E33" i="15"/>
  <c r="I33" i="15"/>
  <c r="M33" i="15"/>
  <c r="Q33" i="15"/>
  <c r="U33" i="15"/>
  <c r="Y33" i="15"/>
  <c r="AG31" i="15"/>
  <c r="AC33" i="15"/>
  <c r="F33" i="12"/>
  <c r="N33" i="12"/>
  <c r="Z33" i="12"/>
  <c r="J33" i="12"/>
  <c r="R33" i="12"/>
  <c r="V33" i="12"/>
  <c r="AD33" i="12"/>
  <c r="AG14" i="12"/>
  <c r="C33" i="9"/>
  <c r="G33" i="9"/>
  <c r="K33" i="9"/>
  <c r="O33" i="9"/>
  <c r="S33" i="9"/>
  <c r="W33" i="9"/>
  <c r="AA33" i="9"/>
  <c r="AE33" i="9"/>
  <c r="E33" i="7"/>
  <c r="I33" i="7"/>
  <c r="M33" i="7"/>
  <c r="Q33" i="7"/>
  <c r="U33" i="7"/>
  <c r="Y33" i="7"/>
  <c r="F33" i="6"/>
  <c r="N33" i="6"/>
  <c r="V33" i="6"/>
  <c r="Z33" i="6"/>
  <c r="B33" i="6"/>
  <c r="J33" i="6"/>
  <c r="R33" i="6"/>
  <c r="AD33" i="6"/>
  <c r="C33" i="5"/>
  <c r="G33" i="5"/>
  <c r="K33" i="5"/>
  <c r="O33" i="5"/>
  <c r="S33" i="5"/>
  <c r="W33" i="5"/>
  <c r="AA33" i="5"/>
  <c r="AE33" i="5"/>
  <c r="AC33" i="5"/>
  <c r="D33" i="4"/>
  <c r="H33" i="4"/>
  <c r="L33" i="4"/>
  <c r="P33" i="4"/>
  <c r="T33" i="4"/>
  <c r="X33" i="4"/>
  <c r="AB33" i="4"/>
  <c r="AF33" i="4"/>
  <c r="B33" i="4"/>
  <c r="F33" i="4"/>
  <c r="J33" i="4"/>
  <c r="N33" i="4"/>
  <c r="R33" i="4"/>
  <c r="V33" i="4"/>
  <c r="Z33" i="4"/>
  <c r="AD33" i="4"/>
  <c r="AG14" i="4"/>
  <c r="E33" i="5"/>
  <c r="I33" i="5"/>
  <c r="M33" i="5"/>
  <c r="Q33" i="5"/>
  <c r="U33" i="5"/>
  <c r="Y33" i="5"/>
  <c r="B33" i="12"/>
  <c r="AG11" i="15"/>
  <c r="AC33" i="7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D33" i="12"/>
  <c r="H33" i="12"/>
  <c r="L33" i="12"/>
  <c r="P33" i="12"/>
  <c r="T33" i="12"/>
  <c r="X33" i="12"/>
  <c r="AB33" i="12"/>
  <c r="AF33" i="12"/>
  <c r="C33" i="15"/>
  <c r="G33" i="15"/>
  <c r="K33" i="15"/>
  <c r="O33" i="15"/>
  <c r="S33" i="15"/>
  <c r="W33" i="15"/>
  <c r="AA33" i="15"/>
  <c r="AE33" i="15"/>
  <c r="AG30" i="14"/>
  <c r="C33" i="4"/>
  <c r="G33" i="4"/>
  <c r="K33" i="4"/>
  <c r="O33" i="4"/>
  <c r="S33" i="4"/>
  <c r="W33" i="4"/>
  <c r="AA33" i="4"/>
  <c r="AE33" i="4"/>
  <c r="B33" i="5"/>
  <c r="F33" i="5"/>
  <c r="J33" i="5"/>
  <c r="N33" i="5"/>
  <c r="R33" i="5"/>
  <c r="V33" i="5"/>
  <c r="Z33" i="5"/>
  <c r="AD33" i="5"/>
  <c r="AG14" i="5"/>
  <c r="AH14" i="5"/>
  <c r="E33" i="6"/>
  <c r="I33" i="6"/>
  <c r="M33" i="6"/>
  <c r="Q33" i="6"/>
  <c r="U33" i="6"/>
  <c r="Y33" i="6"/>
  <c r="AC33" i="6"/>
  <c r="AH31" i="6"/>
  <c r="AG31" i="6"/>
  <c r="D33" i="7"/>
  <c r="H33" i="7"/>
  <c r="L33" i="7"/>
  <c r="P33" i="7"/>
  <c r="T33" i="7"/>
  <c r="X33" i="7"/>
  <c r="AB33" i="7"/>
  <c r="AF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AH14" i="9"/>
  <c r="AG14" i="9"/>
  <c r="E33" i="12"/>
  <c r="I33" i="12"/>
  <c r="M33" i="12"/>
  <c r="Q33" i="12"/>
  <c r="U33" i="12"/>
  <c r="Y33" i="12"/>
  <c r="AC33" i="12"/>
  <c r="AG11" i="12"/>
  <c r="AG31" i="12"/>
  <c r="D33" i="15"/>
  <c r="H33" i="15"/>
  <c r="L33" i="15"/>
  <c r="P33" i="15"/>
  <c r="T33" i="15"/>
  <c r="X33" i="15"/>
  <c r="AB33" i="15"/>
  <c r="AF33" i="15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H14" i="6"/>
  <c r="AG14" i="6"/>
  <c r="D33" i="14"/>
  <c r="D34" i="14"/>
  <c r="H33" i="14"/>
  <c r="H34" i="14"/>
  <c r="L33" i="14"/>
  <c r="L34" i="14"/>
  <c r="P33" i="14"/>
  <c r="P34" i="14"/>
  <c r="T33" i="14"/>
  <c r="T34" i="14"/>
  <c r="X33" i="14"/>
  <c r="X34" i="14"/>
  <c r="AB33" i="14"/>
  <c r="AB34" i="14"/>
  <c r="AF33" i="14"/>
  <c r="AF34" i="14"/>
  <c r="E33" i="4"/>
  <c r="I33" i="4"/>
  <c r="M33" i="4"/>
  <c r="Q33" i="4"/>
  <c r="U33" i="4"/>
  <c r="Y33" i="4"/>
  <c r="AC33" i="4"/>
  <c r="AG31" i="4"/>
  <c r="D33" i="5"/>
  <c r="H33" i="5"/>
  <c r="L33" i="5"/>
  <c r="P33" i="5"/>
  <c r="T33" i="5"/>
  <c r="X33" i="5"/>
  <c r="AB33" i="5"/>
  <c r="AF33" i="5"/>
  <c r="C33" i="6"/>
  <c r="G33" i="6"/>
  <c r="K33" i="6"/>
  <c r="O33" i="6"/>
  <c r="S33" i="6"/>
  <c r="W33" i="6"/>
  <c r="AA33" i="6"/>
  <c r="AE33" i="6"/>
  <c r="B33" i="7"/>
  <c r="F33" i="7"/>
  <c r="J33" i="7"/>
  <c r="N33" i="7"/>
  <c r="R33" i="7"/>
  <c r="V33" i="7"/>
  <c r="Z33" i="7"/>
  <c r="AD33" i="7"/>
  <c r="AG14" i="7"/>
  <c r="E33" i="8"/>
  <c r="I33" i="8"/>
  <c r="M33" i="8"/>
  <c r="Q33" i="8"/>
  <c r="U33" i="8"/>
  <c r="Y33" i="8"/>
  <c r="AC33" i="8"/>
  <c r="AH31" i="8"/>
  <c r="AG31" i="8"/>
  <c r="D33" i="9"/>
  <c r="H33" i="9"/>
  <c r="L33" i="9"/>
  <c r="P33" i="9"/>
  <c r="T33" i="9"/>
  <c r="X33" i="9"/>
  <c r="AB33" i="9"/>
  <c r="AF33" i="9"/>
  <c r="C33" i="12"/>
  <c r="G33" i="12"/>
  <c r="K33" i="12"/>
  <c r="O33" i="12"/>
  <c r="S33" i="12"/>
  <c r="W33" i="12"/>
  <c r="AA33" i="12"/>
  <c r="AE33" i="12"/>
  <c r="B33" i="15"/>
  <c r="F33" i="15"/>
  <c r="J33" i="15"/>
  <c r="N33" i="15"/>
  <c r="R33" i="15"/>
  <c r="V33" i="15"/>
  <c r="Z33" i="15"/>
  <c r="AD33" i="15"/>
  <c r="AG14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AH31" i="14"/>
  <c r="AH31" i="5"/>
  <c r="AG31" i="5"/>
  <c r="Q33" i="9"/>
  <c r="U33" i="9"/>
  <c r="Y33" i="9"/>
  <c r="AC33" i="9"/>
  <c r="AG31" i="9"/>
  <c r="AH31" i="9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G31" i="14"/>
  <c r="AG31" i="7"/>
  <c r="AH14" i="8"/>
  <c r="AG14" i="8"/>
  <c r="AH14" i="14" l="1"/>
  <c r="AG14" i="14"/>
  <c r="AH9" i="8" l="1"/>
  <c r="AH19" i="9"/>
  <c r="AH19" i="14"/>
  <c r="AG19" i="14"/>
  <c r="AH19" i="8"/>
  <c r="AH9" i="14"/>
  <c r="AG9" i="14"/>
  <c r="AH9" i="9"/>
  <c r="AH9" i="6"/>
  <c r="AH19" i="5"/>
  <c r="AG19" i="12"/>
  <c r="AG19" i="6"/>
  <c r="AG19" i="7"/>
  <c r="AG19" i="15"/>
  <c r="AG9" i="5"/>
  <c r="AG9" i="12"/>
  <c r="AG9" i="15"/>
  <c r="AG19" i="5"/>
  <c r="AH19" i="6"/>
  <c r="AG19" i="8"/>
  <c r="AG19" i="9"/>
  <c r="AH9" i="5"/>
  <c r="AG9" i="6"/>
  <c r="AG9" i="8"/>
  <c r="AG9" i="9"/>
  <c r="AG9" i="7"/>
  <c r="AG9" i="4"/>
  <c r="AG19" i="4" l="1"/>
  <c r="AH30" i="14" l="1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21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H21" i="6"/>
  <c r="AG29" i="7"/>
  <c r="AG28" i="12"/>
  <c r="AG24" i="6"/>
  <c r="AG22" i="5"/>
  <c r="AG20" i="6"/>
  <c r="AG20" i="8"/>
  <c r="AH21" i="9"/>
  <c r="AH32" i="8"/>
  <c r="AG27" i="6"/>
  <c r="AG13" i="14"/>
  <c r="AG12" i="8"/>
  <c r="AG10" i="14"/>
  <c r="AH5" i="5"/>
  <c r="AH11" i="9"/>
  <c r="AG29" i="6"/>
  <c r="AG28" i="6"/>
  <c r="AH28" i="14"/>
  <c r="AG21" i="7"/>
  <c r="AH21" i="8"/>
  <c r="AG21" i="12"/>
  <c r="AG21" i="9"/>
  <c r="AG21" i="5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1" i="8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G21" i="4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G21" i="6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H33" i="14" l="1"/>
  <c r="AH33" i="9"/>
  <c r="AH33" i="8"/>
  <c r="AG33" i="8"/>
  <c r="AG33" i="7"/>
  <c r="AH33" i="5"/>
  <c r="AG33" i="4"/>
  <c r="AG33" i="6"/>
  <c r="AG33" i="9"/>
  <c r="AG34" i="14"/>
  <c r="AG33" i="5"/>
  <c r="AG33" i="14"/>
</calcChain>
</file>

<file path=xl/sharedStrings.xml><?xml version="1.0" encoding="utf-8"?>
<sst xmlns="http://schemas.openxmlformats.org/spreadsheetml/2006/main" count="489" uniqueCount="67">
  <si>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</si>
  <si>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</si>
  <si>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</si>
  <si>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</si>
  <si>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</si>
  <si>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</si>
  <si>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</si>
  <si>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</si>
  <si>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</si>
  <si>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</si>
  <si>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</si>
  <si>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</si>
  <si>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</si>
  <si>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</si>
  <si>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</si>
  <si>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</si>
  <si>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</si>
  <si>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</si>
  <si>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</si>
  <si>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</si>
  <si>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</si>
  <si>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</si>
  <si>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</si>
  <si>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</si>
  <si>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</si>
  <si>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</si>
  <si>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</si>
  <si>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</si>
  <si>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</si>
  <si>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</si>
  <si>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</si>
  <si>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</si>
  <si>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</si>
  <si>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</si>
  <si>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</si>
  <si>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</si>
  <si>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</si>
  <si>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</si>
  <si>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</si>
  <si>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</si>
  <si>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</si>
  <si>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</si>
  <si>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</si>
  <si>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</si>
  <si>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</si>
  <si>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</si>
  <si>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</si>
  <si>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</si>
  <si>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</si>
  <si>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</si>
  <si>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</si>
  <si>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</si>
  <si>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 xml:space="preserve"> </t>
  </si>
  <si>
    <t>Fonte : PCDs_Inmet/Cemtec/Agraer/Seprotur</t>
  </si>
  <si>
    <t>Carlos Eduardo Borges Daniel</t>
  </si>
  <si>
    <t>Geógrafo/Assessoria Técnica/Cemtec</t>
  </si>
  <si>
    <t>Rosemeire Vargas Gomes</t>
  </si>
  <si>
    <t>Analista de Sistema/Cemtec</t>
  </si>
  <si>
    <t>Bataguassu</t>
  </si>
  <si>
    <t>L</t>
  </si>
  <si>
    <t>S</t>
  </si>
  <si>
    <t>SE</t>
  </si>
  <si>
    <t>Julho/2013</t>
  </si>
  <si>
    <t>NE</t>
  </si>
  <si>
    <t>SO</t>
  </si>
  <si>
    <t>N</t>
  </si>
  <si>
    <t>senha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</si>
</sst>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b/>
      <sz val="10"/>
      <color rgb="FFC00000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/>
    <xf numFmtId="14" fontId="17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20.087499999999999</v>
          </cell>
          <cell r="C5">
            <v>24.1</v>
          </cell>
          <cell r="D5">
            <v>18.2</v>
          </cell>
          <cell r="E5">
            <v>92.791666666666671</v>
          </cell>
          <cell r="F5">
            <v>98</v>
          </cell>
          <cell r="G5">
            <v>75</v>
          </cell>
          <cell r="H5">
            <v>16.559999999999999</v>
          </cell>
          <cell r="I5" t="str">
            <v>NO</v>
          </cell>
          <cell r="J5">
            <v>36.36</v>
          </cell>
          <cell r="K5">
            <v>50.800000000000004</v>
          </cell>
        </row>
        <row r="6">
          <cell r="B6">
            <v>19.845833333333331</v>
          </cell>
          <cell r="C6">
            <v>24.5</v>
          </cell>
          <cell r="D6">
            <v>16.8</v>
          </cell>
          <cell r="E6">
            <v>86.166666666666671</v>
          </cell>
          <cell r="F6">
            <v>99</v>
          </cell>
          <cell r="G6">
            <v>60</v>
          </cell>
          <cell r="H6">
            <v>12.24</v>
          </cell>
          <cell r="I6" t="str">
            <v>O</v>
          </cell>
          <cell r="J6">
            <v>23.759999999999998</v>
          </cell>
          <cell r="K6">
            <v>0</v>
          </cell>
        </row>
        <row r="7">
          <cell r="B7">
            <v>20.795833333333331</v>
          </cell>
          <cell r="C7">
            <v>28.8</v>
          </cell>
          <cell r="D7">
            <v>15.2</v>
          </cell>
          <cell r="E7">
            <v>80.208333333333329</v>
          </cell>
          <cell r="F7">
            <v>99</v>
          </cell>
          <cell r="G7">
            <v>47</v>
          </cell>
          <cell r="H7">
            <v>14.04</v>
          </cell>
          <cell r="I7" t="str">
            <v>O</v>
          </cell>
          <cell r="J7">
            <v>26.64</v>
          </cell>
          <cell r="K7">
            <v>0.2</v>
          </cell>
        </row>
        <row r="8">
          <cell r="B8">
            <v>23.183333333333334</v>
          </cell>
          <cell r="C8">
            <v>30.3</v>
          </cell>
          <cell r="D8">
            <v>17.8</v>
          </cell>
          <cell r="E8">
            <v>69.416666666666671</v>
          </cell>
          <cell r="F8">
            <v>92</v>
          </cell>
          <cell r="G8">
            <v>41</v>
          </cell>
          <cell r="H8">
            <v>14.04</v>
          </cell>
          <cell r="I8" t="str">
            <v>S</v>
          </cell>
          <cell r="J8">
            <v>33.119999999999997</v>
          </cell>
          <cell r="K8">
            <v>0</v>
          </cell>
        </row>
        <row r="9">
          <cell r="B9">
            <v>22.458333333333332</v>
          </cell>
          <cell r="C9">
            <v>30</v>
          </cell>
          <cell r="D9">
            <v>15.4</v>
          </cell>
          <cell r="E9">
            <v>69.458333333333329</v>
          </cell>
          <cell r="F9">
            <v>98</v>
          </cell>
          <cell r="G9">
            <v>36</v>
          </cell>
          <cell r="H9">
            <v>11.16</v>
          </cell>
          <cell r="I9" t="str">
            <v>O</v>
          </cell>
          <cell r="J9">
            <v>26.64</v>
          </cell>
          <cell r="K9">
            <v>0</v>
          </cell>
        </row>
        <row r="10">
          <cell r="B10">
            <v>21.741666666666664</v>
          </cell>
          <cell r="C10">
            <v>31.2</v>
          </cell>
          <cell r="D10">
            <v>14.8</v>
          </cell>
          <cell r="E10">
            <v>72.708333333333329</v>
          </cell>
          <cell r="F10">
            <v>97</v>
          </cell>
          <cell r="G10">
            <v>32</v>
          </cell>
          <cell r="H10">
            <v>9</v>
          </cell>
          <cell r="I10" t="str">
            <v>O</v>
          </cell>
          <cell r="J10">
            <v>19.440000000000001</v>
          </cell>
          <cell r="K10">
            <v>0</v>
          </cell>
        </row>
        <row r="11">
          <cell r="B11">
            <v>22.070833333333336</v>
          </cell>
          <cell r="C11">
            <v>32.1</v>
          </cell>
          <cell r="D11">
            <v>14.5</v>
          </cell>
          <cell r="E11">
            <v>72.458333333333329</v>
          </cell>
          <cell r="F11">
            <v>98</v>
          </cell>
          <cell r="G11">
            <v>26</v>
          </cell>
          <cell r="H11">
            <v>6.12</v>
          </cell>
          <cell r="I11" t="str">
            <v>O</v>
          </cell>
          <cell r="J11">
            <v>12.96</v>
          </cell>
          <cell r="K11">
            <v>0.2</v>
          </cell>
        </row>
        <row r="12">
          <cell r="B12">
            <v>21.187500000000004</v>
          </cell>
          <cell r="C12">
            <v>30.3</v>
          </cell>
          <cell r="D12">
            <v>14.3</v>
          </cell>
          <cell r="E12">
            <v>74.083333333333329</v>
          </cell>
          <cell r="F12">
            <v>98</v>
          </cell>
          <cell r="G12">
            <v>33</v>
          </cell>
          <cell r="H12">
            <v>9.3600000000000012</v>
          </cell>
          <cell r="I12" t="str">
            <v>O</v>
          </cell>
          <cell r="J12">
            <v>21.240000000000002</v>
          </cell>
          <cell r="K12">
            <v>0</v>
          </cell>
        </row>
        <row r="13">
          <cell r="B13">
            <v>20.345833333333335</v>
          </cell>
          <cell r="C13">
            <v>28.4</v>
          </cell>
          <cell r="D13">
            <v>15</v>
          </cell>
          <cell r="E13">
            <v>76</v>
          </cell>
          <cell r="F13">
            <v>98</v>
          </cell>
          <cell r="G13">
            <v>34</v>
          </cell>
          <cell r="H13">
            <v>11.16</v>
          </cell>
          <cell r="I13" t="str">
            <v>O</v>
          </cell>
          <cell r="J13">
            <v>22.32</v>
          </cell>
          <cell r="K13">
            <v>0.2</v>
          </cell>
        </row>
        <row r="14">
          <cell r="B14">
            <v>20.529166666666665</v>
          </cell>
          <cell r="C14">
            <v>29.6</v>
          </cell>
          <cell r="D14">
            <v>14.4</v>
          </cell>
          <cell r="E14">
            <v>73.583333333333329</v>
          </cell>
          <cell r="F14">
            <v>97</v>
          </cell>
          <cell r="G14">
            <v>31</v>
          </cell>
          <cell r="H14">
            <v>11.16</v>
          </cell>
          <cell r="I14" t="str">
            <v>O</v>
          </cell>
          <cell r="J14">
            <v>24.12</v>
          </cell>
          <cell r="K14">
            <v>0</v>
          </cell>
        </row>
        <row r="15">
          <cell r="B15">
            <v>20.904166666666669</v>
          </cell>
          <cell r="C15">
            <v>29.6</v>
          </cell>
          <cell r="D15">
            <v>13.9</v>
          </cell>
          <cell r="E15">
            <v>70.166666666666671</v>
          </cell>
          <cell r="F15">
            <v>98</v>
          </cell>
          <cell r="G15">
            <v>29</v>
          </cell>
          <cell r="H15">
            <v>10.8</v>
          </cell>
          <cell r="I15" t="str">
            <v>O</v>
          </cell>
          <cell r="J15">
            <v>27</v>
          </cell>
          <cell r="K15">
            <v>0.2</v>
          </cell>
        </row>
        <row r="16">
          <cell r="B16">
            <v>19.583333333333336</v>
          </cell>
          <cell r="C16">
            <v>29.2</v>
          </cell>
          <cell r="D16">
            <v>12.3</v>
          </cell>
          <cell r="E16">
            <v>68.291666666666671</v>
          </cell>
          <cell r="F16">
            <v>97</v>
          </cell>
          <cell r="G16">
            <v>27</v>
          </cell>
          <cell r="H16">
            <v>9.3600000000000012</v>
          </cell>
          <cell r="I16" t="str">
            <v>O</v>
          </cell>
          <cell r="J16">
            <v>20.88</v>
          </cell>
          <cell r="K16">
            <v>0</v>
          </cell>
        </row>
        <row r="17">
          <cell r="B17">
            <v>19.074999999999999</v>
          </cell>
          <cell r="C17">
            <v>31.2</v>
          </cell>
          <cell r="D17">
            <v>10.4</v>
          </cell>
          <cell r="E17">
            <v>68.916666666666671</v>
          </cell>
          <cell r="F17">
            <v>97</v>
          </cell>
          <cell r="G17">
            <v>20</v>
          </cell>
          <cell r="H17">
            <v>12.96</v>
          </cell>
          <cell r="I17" t="str">
            <v>SE</v>
          </cell>
          <cell r="J17">
            <v>36</v>
          </cell>
          <cell r="K17">
            <v>0</v>
          </cell>
        </row>
        <row r="18">
          <cell r="B18">
            <v>19.720833333333335</v>
          </cell>
          <cell r="C18">
            <v>31.2</v>
          </cell>
          <cell r="D18">
            <v>11.7</v>
          </cell>
          <cell r="E18">
            <v>69.708333333333329</v>
          </cell>
          <cell r="F18">
            <v>97</v>
          </cell>
          <cell r="G18">
            <v>28</v>
          </cell>
          <cell r="H18">
            <v>5.4</v>
          </cell>
          <cell r="I18" t="str">
            <v>NO</v>
          </cell>
          <cell r="J18">
            <v>15.48</v>
          </cell>
          <cell r="K18">
            <v>0</v>
          </cell>
        </row>
        <row r="19">
          <cell r="B19">
            <v>20.570833333333333</v>
          </cell>
          <cell r="C19">
            <v>30.8</v>
          </cell>
          <cell r="D19">
            <v>13.8</v>
          </cell>
          <cell r="E19">
            <v>71.333333333333329</v>
          </cell>
          <cell r="F19">
            <v>96</v>
          </cell>
          <cell r="G19">
            <v>31</v>
          </cell>
          <cell r="H19">
            <v>6.84</v>
          </cell>
          <cell r="I19" t="str">
            <v>SE</v>
          </cell>
          <cell r="J19">
            <v>16.559999999999999</v>
          </cell>
          <cell r="K19">
            <v>0</v>
          </cell>
        </row>
        <row r="20">
          <cell r="B20">
            <v>20.845833333333331</v>
          </cell>
          <cell r="C20">
            <v>29.3</v>
          </cell>
          <cell r="D20">
            <v>14.3</v>
          </cell>
          <cell r="E20">
            <v>72.5</v>
          </cell>
          <cell r="F20">
            <v>96</v>
          </cell>
          <cell r="G20">
            <v>37</v>
          </cell>
          <cell r="H20">
            <v>7.5600000000000005</v>
          </cell>
          <cell r="I20" t="str">
            <v>O</v>
          </cell>
          <cell r="J20">
            <v>17.28</v>
          </cell>
          <cell r="K20">
            <v>0.2</v>
          </cell>
        </row>
        <row r="21">
          <cell r="B21">
            <v>20.354166666666671</v>
          </cell>
          <cell r="C21">
            <v>31.7</v>
          </cell>
          <cell r="D21">
            <v>12.1</v>
          </cell>
          <cell r="E21">
            <v>72.291666666666671</v>
          </cell>
          <cell r="F21">
            <v>99</v>
          </cell>
          <cell r="G21">
            <v>25</v>
          </cell>
          <cell r="H21">
            <v>8.64</v>
          </cell>
          <cell r="I21" t="str">
            <v>O</v>
          </cell>
          <cell r="J21">
            <v>17.64</v>
          </cell>
          <cell r="K21">
            <v>0</v>
          </cell>
        </row>
        <row r="22">
          <cell r="B22">
            <v>21.495833333333334</v>
          </cell>
          <cell r="C22">
            <v>33.6</v>
          </cell>
          <cell r="D22">
            <v>12.1</v>
          </cell>
          <cell r="E22">
            <v>67.375</v>
          </cell>
          <cell r="F22">
            <v>97</v>
          </cell>
          <cell r="G22">
            <v>24</v>
          </cell>
          <cell r="H22">
            <v>12.96</v>
          </cell>
          <cell r="I22" t="str">
            <v>O</v>
          </cell>
          <cell r="J22">
            <v>24.840000000000003</v>
          </cell>
          <cell r="K22">
            <v>0.2</v>
          </cell>
        </row>
        <row r="23">
          <cell r="B23">
            <v>22.243478260869562</v>
          </cell>
          <cell r="C23">
            <v>32.299999999999997</v>
          </cell>
          <cell r="D23">
            <v>15.9</v>
          </cell>
          <cell r="E23">
            <v>70.695652173913047</v>
          </cell>
          <cell r="F23">
            <v>94</v>
          </cell>
          <cell r="G23">
            <v>37</v>
          </cell>
          <cell r="H23">
            <v>16.559999999999999</v>
          </cell>
          <cell r="I23" t="str">
            <v>NE</v>
          </cell>
          <cell r="J23">
            <v>43.92</v>
          </cell>
          <cell r="K23">
            <v>0</v>
          </cell>
        </row>
        <row r="24">
          <cell r="B24">
            <v>24.708333333333332</v>
          </cell>
          <cell r="C24">
            <v>32.700000000000003</v>
          </cell>
          <cell r="D24">
            <v>17.899999999999999</v>
          </cell>
          <cell r="E24">
            <v>70.041666666666671</v>
          </cell>
          <cell r="F24">
            <v>97</v>
          </cell>
          <cell r="G24">
            <v>35</v>
          </cell>
          <cell r="H24">
            <v>19.440000000000001</v>
          </cell>
          <cell r="I24" t="str">
            <v>SE</v>
          </cell>
          <cell r="J24">
            <v>46.080000000000005</v>
          </cell>
          <cell r="K24">
            <v>0</v>
          </cell>
        </row>
        <row r="25">
          <cell r="B25">
            <v>24.116666666666671</v>
          </cell>
          <cell r="C25">
            <v>32.799999999999997</v>
          </cell>
          <cell r="D25">
            <v>17.899999999999999</v>
          </cell>
          <cell r="E25">
            <v>70</v>
          </cell>
          <cell r="F25">
            <v>96</v>
          </cell>
          <cell r="G25">
            <v>33</v>
          </cell>
          <cell r="H25">
            <v>21.96</v>
          </cell>
          <cell r="I25" t="str">
            <v>NE</v>
          </cell>
          <cell r="J25">
            <v>52.2</v>
          </cell>
          <cell r="K25">
            <v>0</v>
          </cell>
        </row>
        <row r="26">
          <cell r="B26">
            <v>14.025</v>
          </cell>
          <cell r="C26">
            <v>19.2</v>
          </cell>
          <cell r="D26">
            <v>11.1</v>
          </cell>
          <cell r="E26">
            <v>74.708333333333329</v>
          </cell>
          <cell r="F26">
            <v>96</v>
          </cell>
          <cell r="G26">
            <v>60</v>
          </cell>
          <cell r="H26">
            <v>13.68</v>
          </cell>
          <cell r="I26" t="str">
            <v>NO</v>
          </cell>
          <cell r="J26">
            <v>30.96</v>
          </cell>
          <cell r="K26">
            <v>0</v>
          </cell>
        </row>
        <row r="27">
          <cell r="B27">
            <v>10.133333333333335</v>
          </cell>
          <cell r="C27">
            <v>14.2</v>
          </cell>
          <cell r="D27">
            <v>8</v>
          </cell>
          <cell r="E27">
            <v>55.916666666666664</v>
          </cell>
          <cell r="F27">
            <v>70</v>
          </cell>
          <cell r="G27">
            <v>39</v>
          </cell>
          <cell r="H27">
            <v>16.559999999999999</v>
          </cell>
          <cell r="I27" t="str">
            <v>NO</v>
          </cell>
          <cell r="J27">
            <v>37.440000000000005</v>
          </cell>
          <cell r="K27">
            <v>0</v>
          </cell>
        </row>
        <row r="28">
          <cell r="B28">
            <v>10.241666666666667</v>
          </cell>
          <cell r="C28">
            <v>15.5</v>
          </cell>
          <cell r="D28">
            <v>6.4</v>
          </cell>
          <cell r="E28">
            <v>55.791666666666664</v>
          </cell>
          <cell r="F28">
            <v>81</v>
          </cell>
          <cell r="G28">
            <v>30</v>
          </cell>
          <cell r="H28">
            <v>10.08</v>
          </cell>
          <cell r="I28" t="str">
            <v>O</v>
          </cell>
          <cell r="J28">
            <v>24.48</v>
          </cell>
          <cell r="K28">
            <v>0</v>
          </cell>
        </row>
        <row r="29">
          <cell r="B29">
            <v>9.0583333333333353</v>
          </cell>
          <cell r="C29">
            <v>20.399999999999999</v>
          </cell>
          <cell r="D29">
            <v>-0.5</v>
          </cell>
          <cell r="E29">
            <v>63.333333333333336</v>
          </cell>
          <cell r="F29">
            <v>99</v>
          </cell>
          <cell r="G29">
            <v>22</v>
          </cell>
          <cell r="H29">
            <v>9</v>
          </cell>
          <cell r="I29" t="str">
            <v>O</v>
          </cell>
          <cell r="J29">
            <v>27</v>
          </cell>
          <cell r="K29">
            <v>0</v>
          </cell>
        </row>
        <row r="30">
          <cell r="B30">
            <v>12.108333333333334</v>
          </cell>
          <cell r="C30">
            <v>23.8</v>
          </cell>
          <cell r="D30">
            <v>2.8</v>
          </cell>
          <cell r="E30">
            <v>61.541666666666664</v>
          </cell>
          <cell r="F30">
            <v>99</v>
          </cell>
          <cell r="G30">
            <v>22</v>
          </cell>
          <cell r="H30">
            <v>15.48</v>
          </cell>
          <cell r="I30" t="str">
            <v>SO</v>
          </cell>
          <cell r="J30">
            <v>31.680000000000003</v>
          </cell>
          <cell r="K30">
            <v>0</v>
          </cell>
        </row>
        <row r="31">
          <cell r="B31">
            <v>14.75</v>
          </cell>
          <cell r="C31">
            <v>27.8</v>
          </cell>
          <cell r="D31">
            <v>6.4</v>
          </cell>
          <cell r="E31">
            <v>68.291666666666671</v>
          </cell>
          <cell r="F31">
            <v>98</v>
          </cell>
          <cell r="G31">
            <v>24</v>
          </cell>
          <cell r="H31">
            <v>5.7600000000000007</v>
          </cell>
          <cell r="I31" t="str">
            <v>SO</v>
          </cell>
          <cell r="J31">
            <v>18</v>
          </cell>
          <cell r="K31">
            <v>0</v>
          </cell>
        </row>
        <row r="32">
          <cell r="B32">
            <v>15.716666666666667</v>
          </cell>
          <cell r="C32">
            <v>28.8</v>
          </cell>
          <cell r="D32">
            <v>4.8</v>
          </cell>
          <cell r="E32">
            <v>64.541666666666671</v>
          </cell>
          <cell r="F32">
            <v>98</v>
          </cell>
          <cell r="G32">
            <v>17</v>
          </cell>
          <cell r="H32">
            <v>9</v>
          </cell>
          <cell r="I32" t="str">
            <v>SO</v>
          </cell>
          <cell r="J32">
            <v>18.720000000000002</v>
          </cell>
          <cell r="K32">
            <v>0.2</v>
          </cell>
        </row>
        <row r="33">
          <cell r="B33">
            <v>17.074999999999999</v>
          </cell>
          <cell r="C33">
            <v>30.1</v>
          </cell>
          <cell r="D33">
            <v>6.2</v>
          </cell>
          <cell r="E33">
            <v>61.125</v>
          </cell>
          <cell r="F33">
            <v>97</v>
          </cell>
          <cell r="G33">
            <v>16</v>
          </cell>
          <cell r="H33">
            <v>11.520000000000001</v>
          </cell>
          <cell r="I33" t="str">
            <v>S</v>
          </cell>
          <cell r="J33">
            <v>28.8</v>
          </cell>
          <cell r="K33">
            <v>0</v>
          </cell>
        </row>
        <row r="34">
          <cell r="B34">
            <v>17.833333333333332</v>
          </cell>
          <cell r="C34">
            <v>31.6</v>
          </cell>
          <cell r="D34">
            <v>7.2</v>
          </cell>
          <cell r="E34">
            <v>59.708333333333336</v>
          </cell>
          <cell r="F34">
            <v>96</v>
          </cell>
          <cell r="G34">
            <v>16</v>
          </cell>
          <cell r="H34">
            <v>7.9200000000000008</v>
          </cell>
          <cell r="I34" t="str">
            <v>SO</v>
          </cell>
          <cell r="J34">
            <v>20.88</v>
          </cell>
          <cell r="K34">
            <v>0</v>
          </cell>
        </row>
        <row r="35">
          <cell r="B35">
            <v>19.604166666666668</v>
          </cell>
          <cell r="C35">
            <v>34.200000000000003</v>
          </cell>
          <cell r="D35">
            <v>8.5</v>
          </cell>
          <cell r="E35">
            <v>57.583333333333336</v>
          </cell>
          <cell r="F35">
            <v>95</v>
          </cell>
          <cell r="G35">
            <v>15</v>
          </cell>
          <cell r="H35">
            <v>13.32</v>
          </cell>
          <cell r="I35" t="str">
            <v>SE</v>
          </cell>
          <cell r="J35">
            <v>29.16</v>
          </cell>
          <cell r="K35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20.795833333333334</v>
          </cell>
          <cell r="C5">
            <v>29.7</v>
          </cell>
          <cell r="D5">
            <v>16.5</v>
          </cell>
          <cell r="E5">
            <v>76.333333333333329</v>
          </cell>
          <cell r="F5">
            <v>93</v>
          </cell>
          <cell r="G5">
            <v>34</v>
          </cell>
          <cell r="H5">
            <v>27.720000000000002</v>
          </cell>
          <cell r="I5" t="str">
            <v>L</v>
          </cell>
          <cell r="J5">
            <v>47.16</v>
          </cell>
          <cell r="K5">
            <v>0.2</v>
          </cell>
        </row>
        <row r="6">
          <cell r="B6">
            <v>19.637499999999999</v>
          </cell>
          <cell r="C6">
            <v>26</v>
          </cell>
          <cell r="D6">
            <v>15.6</v>
          </cell>
          <cell r="E6">
            <v>79.541666666666671</v>
          </cell>
          <cell r="F6">
            <v>97</v>
          </cell>
          <cell r="G6">
            <v>49</v>
          </cell>
          <cell r="H6">
            <v>19.079999999999998</v>
          </cell>
          <cell r="I6" t="str">
            <v>L</v>
          </cell>
          <cell r="J6">
            <v>34.56</v>
          </cell>
          <cell r="K6">
            <v>2</v>
          </cell>
        </row>
        <row r="7">
          <cell r="B7">
            <v>23.070833333333336</v>
          </cell>
          <cell r="C7">
            <v>31.8</v>
          </cell>
          <cell r="D7">
            <v>17.8</v>
          </cell>
          <cell r="E7">
            <v>61.692307692307693</v>
          </cell>
          <cell r="F7">
            <v>100</v>
          </cell>
          <cell r="G7">
            <v>37</v>
          </cell>
          <cell r="H7">
            <v>1.08</v>
          </cell>
          <cell r="I7" t="str">
            <v>SE</v>
          </cell>
          <cell r="J7">
            <v>19.440000000000001</v>
          </cell>
          <cell r="K7">
            <v>0</v>
          </cell>
        </row>
        <row r="8">
          <cell r="B8">
            <v>21.895833333333339</v>
          </cell>
          <cell r="C8">
            <v>29.1</v>
          </cell>
          <cell r="D8">
            <v>16.399999999999999</v>
          </cell>
          <cell r="E8">
            <v>60.875</v>
          </cell>
          <cell r="F8">
            <v>82</v>
          </cell>
          <cell r="G8">
            <v>34</v>
          </cell>
          <cell r="H8">
            <v>21.6</v>
          </cell>
          <cell r="I8" t="str">
            <v>NE</v>
          </cell>
          <cell r="J8">
            <v>35.28</v>
          </cell>
          <cell r="K8">
            <v>0</v>
          </cell>
        </row>
        <row r="9">
          <cell r="B9">
            <v>21.658333333333335</v>
          </cell>
          <cell r="C9">
            <v>29.1</v>
          </cell>
          <cell r="D9">
            <v>15.8</v>
          </cell>
          <cell r="E9">
            <v>61.916666666666664</v>
          </cell>
          <cell r="F9">
            <v>86</v>
          </cell>
          <cell r="G9">
            <v>33</v>
          </cell>
          <cell r="H9">
            <v>25.56</v>
          </cell>
          <cell r="I9" t="str">
            <v>NE</v>
          </cell>
          <cell r="J9">
            <v>37.080000000000005</v>
          </cell>
          <cell r="K9">
            <v>0</v>
          </cell>
        </row>
        <row r="10">
          <cell r="B10">
            <v>21.650000000000002</v>
          </cell>
          <cell r="C10">
            <v>29.7</v>
          </cell>
          <cell r="D10">
            <v>14.4</v>
          </cell>
          <cell r="E10">
            <v>59.666666666666664</v>
          </cell>
          <cell r="F10">
            <v>87</v>
          </cell>
          <cell r="G10">
            <v>29</v>
          </cell>
          <cell r="H10">
            <v>19.079999999999998</v>
          </cell>
          <cell r="I10" t="str">
            <v>NE</v>
          </cell>
          <cell r="J10">
            <v>38.519999999999996</v>
          </cell>
          <cell r="K10">
            <v>0</v>
          </cell>
        </row>
        <row r="11">
          <cell r="B11">
            <v>21.512500000000003</v>
          </cell>
          <cell r="C11">
            <v>29.3</v>
          </cell>
          <cell r="D11">
            <v>14.8</v>
          </cell>
          <cell r="E11">
            <v>61.416666666666664</v>
          </cell>
          <cell r="F11">
            <v>85</v>
          </cell>
          <cell r="G11">
            <v>31</v>
          </cell>
          <cell r="H11">
            <v>18.720000000000002</v>
          </cell>
          <cell r="I11" t="str">
            <v>NE</v>
          </cell>
          <cell r="J11">
            <v>21.6</v>
          </cell>
          <cell r="K11">
            <v>0</v>
          </cell>
        </row>
        <row r="12">
          <cell r="B12">
            <v>22.000000000000004</v>
          </cell>
          <cell r="C12">
            <v>28.9</v>
          </cell>
          <cell r="D12">
            <v>15.9</v>
          </cell>
          <cell r="E12">
            <v>53.458333333333336</v>
          </cell>
          <cell r="F12">
            <v>85</v>
          </cell>
          <cell r="G12">
            <v>20</v>
          </cell>
          <cell r="H12">
            <v>17.28</v>
          </cell>
          <cell r="I12" t="str">
            <v>L</v>
          </cell>
          <cell r="J12">
            <v>29.52</v>
          </cell>
          <cell r="K12">
            <v>0</v>
          </cell>
        </row>
        <row r="13">
          <cell r="B13">
            <v>20.666666666666668</v>
          </cell>
          <cell r="C13">
            <v>28.5</v>
          </cell>
          <cell r="D13">
            <v>12.3</v>
          </cell>
          <cell r="E13">
            <v>51.791666666666664</v>
          </cell>
          <cell r="F13">
            <v>86</v>
          </cell>
          <cell r="G13">
            <v>22</v>
          </cell>
          <cell r="H13">
            <v>23.400000000000002</v>
          </cell>
          <cell r="I13" t="str">
            <v>L</v>
          </cell>
          <cell r="J13">
            <v>40.32</v>
          </cell>
          <cell r="K13">
            <v>0</v>
          </cell>
        </row>
        <row r="14">
          <cell r="B14">
            <v>20.933333333333334</v>
          </cell>
          <cell r="C14">
            <v>29.2</v>
          </cell>
          <cell r="D14">
            <v>13.1</v>
          </cell>
          <cell r="E14">
            <v>51.375</v>
          </cell>
          <cell r="F14">
            <v>82</v>
          </cell>
          <cell r="G14">
            <v>22</v>
          </cell>
          <cell r="H14">
            <v>23.040000000000003</v>
          </cell>
          <cell r="I14" t="str">
            <v>NE</v>
          </cell>
          <cell r="J14">
            <v>45.36</v>
          </cell>
          <cell r="K14">
            <v>0</v>
          </cell>
        </row>
        <row r="15">
          <cell r="B15">
            <v>21.012500000000006</v>
          </cell>
          <cell r="C15">
            <v>28</v>
          </cell>
          <cell r="D15">
            <v>13.8</v>
          </cell>
          <cell r="E15">
            <v>51.333333333333336</v>
          </cell>
          <cell r="F15">
            <v>84</v>
          </cell>
          <cell r="G15">
            <v>22</v>
          </cell>
          <cell r="H15">
            <v>25.2</v>
          </cell>
          <cell r="I15" t="str">
            <v>L</v>
          </cell>
          <cell r="J15">
            <v>37.800000000000004</v>
          </cell>
          <cell r="K15">
            <v>0</v>
          </cell>
        </row>
        <row r="16">
          <cell r="B16">
            <v>20.024999999999995</v>
          </cell>
          <cell r="C16">
            <v>28.7</v>
          </cell>
          <cell r="D16">
            <v>12.7</v>
          </cell>
          <cell r="E16">
            <v>49.333333333333336</v>
          </cell>
          <cell r="F16">
            <v>81</v>
          </cell>
          <cell r="G16">
            <v>17</v>
          </cell>
          <cell r="H16">
            <v>19.079999999999998</v>
          </cell>
          <cell r="I16" t="str">
            <v>NE</v>
          </cell>
          <cell r="J16">
            <v>28.44</v>
          </cell>
          <cell r="K16">
            <v>0</v>
          </cell>
        </row>
        <row r="17">
          <cell r="B17">
            <v>19.870833333333334</v>
          </cell>
          <cell r="C17">
            <v>29.4</v>
          </cell>
          <cell r="D17">
            <v>12.2</v>
          </cell>
          <cell r="E17">
            <v>49.416666666666664</v>
          </cell>
          <cell r="F17">
            <v>78</v>
          </cell>
          <cell r="G17">
            <v>21</v>
          </cell>
          <cell r="H17">
            <v>18.720000000000002</v>
          </cell>
          <cell r="I17" t="str">
            <v>NE</v>
          </cell>
          <cell r="J17">
            <v>41.04</v>
          </cell>
          <cell r="K17">
            <v>0</v>
          </cell>
        </row>
        <row r="18">
          <cell r="B18">
            <v>21.1875</v>
          </cell>
          <cell r="C18">
            <v>30</v>
          </cell>
          <cell r="D18">
            <v>12.7</v>
          </cell>
          <cell r="E18">
            <v>48.25</v>
          </cell>
          <cell r="F18">
            <v>79</v>
          </cell>
          <cell r="G18">
            <v>22</v>
          </cell>
          <cell r="H18">
            <v>12.96</v>
          </cell>
          <cell r="I18" t="str">
            <v>L</v>
          </cell>
          <cell r="J18">
            <v>23.400000000000002</v>
          </cell>
          <cell r="K18">
            <v>0</v>
          </cell>
        </row>
        <row r="19">
          <cell r="B19">
            <v>21.620833333333334</v>
          </cell>
          <cell r="C19">
            <v>30.1</v>
          </cell>
          <cell r="D19">
            <v>14.6</v>
          </cell>
          <cell r="E19">
            <v>53.041666666666664</v>
          </cell>
          <cell r="F19">
            <v>80</v>
          </cell>
          <cell r="G19">
            <v>26</v>
          </cell>
          <cell r="H19">
            <v>19.440000000000001</v>
          </cell>
          <cell r="I19" t="str">
            <v>NE</v>
          </cell>
          <cell r="J19">
            <v>24.840000000000003</v>
          </cell>
          <cell r="K19">
            <v>0</v>
          </cell>
        </row>
        <row r="20">
          <cell r="B20">
            <v>20.87083333333333</v>
          </cell>
          <cell r="C20">
            <v>28.8</v>
          </cell>
          <cell r="D20">
            <v>12.7</v>
          </cell>
          <cell r="E20">
            <v>60.166666666666664</v>
          </cell>
          <cell r="F20">
            <v>90</v>
          </cell>
          <cell r="G20">
            <v>30</v>
          </cell>
          <cell r="H20">
            <v>15.120000000000001</v>
          </cell>
          <cell r="I20" t="str">
            <v>SE</v>
          </cell>
          <cell r="J20">
            <v>35.64</v>
          </cell>
          <cell r="K20">
            <v>0</v>
          </cell>
        </row>
        <row r="21">
          <cell r="B21">
            <v>22.0625</v>
          </cell>
          <cell r="C21">
            <v>30.2</v>
          </cell>
          <cell r="D21">
            <v>14.7</v>
          </cell>
          <cell r="E21">
            <v>51.833333333333336</v>
          </cell>
          <cell r="F21">
            <v>80</v>
          </cell>
          <cell r="G21">
            <v>23</v>
          </cell>
          <cell r="H21">
            <v>21.240000000000002</v>
          </cell>
          <cell r="I21" t="str">
            <v>NE</v>
          </cell>
          <cell r="J21">
            <v>36.36</v>
          </cell>
          <cell r="K21">
            <v>0</v>
          </cell>
        </row>
        <row r="22">
          <cell r="B22">
            <v>22.404166666666665</v>
          </cell>
          <cell r="C22">
            <v>32</v>
          </cell>
          <cell r="D22">
            <v>14</v>
          </cell>
          <cell r="E22">
            <v>50.416666666666664</v>
          </cell>
          <cell r="F22">
            <v>77</v>
          </cell>
          <cell r="G22">
            <v>22</v>
          </cell>
          <cell r="H22">
            <v>27</v>
          </cell>
          <cell r="I22" t="str">
            <v>NE</v>
          </cell>
          <cell r="J22">
            <v>43.56</v>
          </cell>
          <cell r="K22">
            <v>0</v>
          </cell>
        </row>
        <row r="23">
          <cell r="B23">
            <v>22.666666666666661</v>
          </cell>
          <cell r="C23">
            <v>29.8</v>
          </cell>
          <cell r="D23">
            <v>17</v>
          </cell>
          <cell r="E23">
            <v>63.208333333333336</v>
          </cell>
          <cell r="F23">
            <v>91</v>
          </cell>
          <cell r="G23">
            <v>42</v>
          </cell>
          <cell r="H23">
            <v>27.720000000000002</v>
          </cell>
          <cell r="I23" t="str">
            <v>NO</v>
          </cell>
          <cell r="J23">
            <v>48.24</v>
          </cell>
          <cell r="K23">
            <v>14.6</v>
          </cell>
        </row>
        <row r="24">
          <cell r="B24">
            <v>22.675000000000001</v>
          </cell>
          <cell r="C24">
            <v>30</v>
          </cell>
          <cell r="D24">
            <v>17.2</v>
          </cell>
          <cell r="E24">
            <v>73.291666666666671</v>
          </cell>
          <cell r="F24">
            <v>94</v>
          </cell>
          <cell r="G24">
            <v>42</v>
          </cell>
          <cell r="H24">
            <v>30.240000000000002</v>
          </cell>
          <cell r="I24" t="str">
            <v>NE</v>
          </cell>
          <cell r="J24">
            <v>45</v>
          </cell>
          <cell r="K24">
            <v>0.2</v>
          </cell>
        </row>
        <row r="25">
          <cell r="B25">
            <v>23.483333333333334</v>
          </cell>
          <cell r="C25">
            <v>29.9</v>
          </cell>
          <cell r="D25">
            <v>18.899999999999999</v>
          </cell>
          <cell r="E25">
            <v>65.833333333333329</v>
          </cell>
          <cell r="F25">
            <v>83</v>
          </cell>
          <cell r="G25">
            <v>42</v>
          </cell>
          <cell r="H25">
            <v>33.480000000000004</v>
          </cell>
          <cell r="I25" t="str">
            <v>NO</v>
          </cell>
          <cell r="J25">
            <v>54.72</v>
          </cell>
          <cell r="K25">
            <v>0.2</v>
          </cell>
        </row>
        <row r="26">
          <cell r="B26">
            <v>16.820833333333336</v>
          </cell>
          <cell r="C26">
            <v>22.6</v>
          </cell>
          <cell r="D26">
            <v>12.5</v>
          </cell>
          <cell r="E26">
            <v>91.041666666666671</v>
          </cell>
          <cell r="F26">
            <v>97</v>
          </cell>
          <cell r="G26">
            <v>71</v>
          </cell>
          <cell r="H26">
            <v>14.4</v>
          </cell>
          <cell r="I26" t="str">
            <v>SO</v>
          </cell>
          <cell r="J26">
            <v>27</v>
          </cell>
          <cell r="K26">
            <v>0.60000000000000009</v>
          </cell>
        </row>
        <row r="27">
          <cell r="B27">
            <v>9.2208333333333314</v>
          </cell>
          <cell r="C27">
            <v>13.9</v>
          </cell>
          <cell r="D27">
            <v>5.0999999999999996</v>
          </cell>
          <cell r="E27">
            <v>77.875</v>
          </cell>
          <cell r="F27">
            <v>97</v>
          </cell>
          <cell r="G27">
            <v>49</v>
          </cell>
          <cell r="H27">
            <v>18.720000000000002</v>
          </cell>
          <cell r="I27" t="str">
            <v>S</v>
          </cell>
          <cell r="J27">
            <v>39.24</v>
          </cell>
          <cell r="K27">
            <v>0.60000000000000009</v>
          </cell>
        </row>
        <row r="28">
          <cell r="B28">
            <v>9.4959999999999987</v>
          </cell>
          <cell r="C28">
            <v>12.7</v>
          </cell>
          <cell r="D28">
            <v>7.1</v>
          </cell>
          <cell r="E28">
            <v>59</v>
          </cell>
          <cell r="F28">
            <v>69</v>
          </cell>
          <cell r="G28">
            <v>45</v>
          </cell>
          <cell r="H28">
            <v>20.52</v>
          </cell>
          <cell r="I28" t="str">
            <v>SE</v>
          </cell>
          <cell r="J28">
            <v>34.200000000000003</v>
          </cell>
          <cell r="K28">
            <v>0</v>
          </cell>
        </row>
        <row r="29">
          <cell r="B29">
            <v>10.916666666666666</v>
          </cell>
          <cell r="C29">
            <v>20.8</v>
          </cell>
          <cell r="D29">
            <v>4.2</v>
          </cell>
          <cell r="E29">
            <v>52.25</v>
          </cell>
          <cell r="F29">
            <v>82</v>
          </cell>
          <cell r="G29">
            <v>14</v>
          </cell>
          <cell r="H29">
            <v>18</v>
          </cell>
          <cell r="I29" t="str">
            <v>SE</v>
          </cell>
          <cell r="J29">
            <v>30.96</v>
          </cell>
          <cell r="K29">
            <v>0</v>
          </cell>
        </row>
        <row r="30">
          <cell r="B30">
            <v>15.541666666666666</v>
          </cell>
          <cell r="C30">
            <v>27.4</v>
          </cell>
          <cell r="D30">
            <v>8.6</v>
          </cell>
          <cell r="E30">
            <v>48.583333333333336</v>
          </cell>
          <cell r="F30">
            <v>76</v>
          </cell>
          <cell r="G30">
            <v>26</v>
          </cell>
          <cell r="H30">
            <v>26.28</v>
          </cell>
          <cell r="I30" t="str">
            <v>L</v>
          </cell>
          <cell r="J30">
            <v>46.800000000000004</v>
          </cell>
          <cell r="K30">
            <v>0</v>
          </cell>
        </row>
        <row r="31">
          <cell r="B31">
            <v>19.037500000000001</v>
          </cell>
          <cell r="C31">
            <v>29.9</v>
          </cell>
          <cell r="D31">
            <v>10.6</v>
          </cell>
          <cell r="E31">
            <v>43.416666666666664</v>
          </cell>
          <cell r="F31">
            <v>68</v>
          </cell>
          <cell r="G31">
            <v>19</v>
          </cell>
          <cell r="H31">
            <v>27.36</v>
          </cell>
          <cell r="I31" t="str">
            <v>NE</v>
          </cell>
          <cell r="J31">
            <v>40.680000000000007</v>
          </cell>
          <cell r="K31">
            <v>0</v>
          </cell>
        </row>
        <row r="32">
          <cell r="B32">
            <v>18.958333333333339</v>
          </cell>
          <cell r="C32">
            <v>29.3</v>
          </cell>
          <cell r="D32">
            <v>9.6</v>
          </cell>
          <cell r="E32">
            <v>44.541666666666664</v>
          </cell>
          <cell r="F32">
            <v>84</v>
          </cell>
          <cell r="G32">
            <v>13</v>
          </cell>
          <cell r="H32">
            <v>19.079999999999998</v>
          </cell>
          <cell r="I32" t="str">
            <v>NE</v>
          </cell>
          <cell r="J32">
            <v>26.28</v>
          </cell>
          <cell r="K32">
            <v>0</v>
          </cell>
        </row>
        <row r="33">
          <cell r="B33">
            <v>18.466666666666669</v>
          </cell>
          <cell r="C33">
            <v>29.5</v>
          </cell>
          <cell r="D33">
            <v>7.8</v>
          </cell>
          <cell r="E33">
            <v>40.541666666666664</v>
          </cell>
          <cell r="F33">
            <v>76</v>
          </cell>
          <cell r="G33">
            <v>12</v>
          </cell>
          <cell r="H33">
            <v>18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20.308333333333334</v>
          </cell>
          <cell r="C34">
            <v>30.7</v>
          </cell>
          <cell r="D34">
            <v>11.2</v>
          </cell>
          <cell r="E34">
            <v>37.25</v>
          </cell>
          <cell r="F34">
            <v>62</v>
          </cell>
          <cell r="G34">
            <v>15</v>
          </cell>
          <cell r="H34">
            <v>21.96</v>
          </cell>
          <cell r="I34" t="str">
            <v>NE</v>
          </cell>
          <cell r="J34">
            <v>31.680000000000003</v>
          </cell>
          <cell r="K34">
            <v>0</v>
          </cell>
        </row>
        <row r="35">
          <cell r="B35">
            <v>22.533333333333331</v>
          </cell>
          <cell r="C35">
            <v>31.8</v>
          </cell>
          <cell r="D35">
            <v>13.5</v>
          </cell>
          <cell r="E35">
            <v>37.166666666666664</v>
          </cell>
          <cell r="F35">
            <v>63</v>
          </cell>
          <cell r="G35">
            <v>17</v>
          </cell>
          <cell r="H35">
            <v>22.32</v>
          </cell>
          <cell r="I35" t="str">
            <v>NE</v>
          </cell>
          <cell r="J35">
            <v>34.56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>
        <row r="5">
          <cell r="B5">
            <v>24.441666666666666</v>
          </cell>
        </row>
      </sheetData>
      <sheetData sheetId="9">
        <row r="5">
          <cell r="B5">
            <v>23.004166666666666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21.579166666666666</v>
          </cell>
          <cell r="C5">
            <v>24.2</v>
          </cell>
          <cell r="D5">
            <v>19.3</v>
          </cell>
          <cell r="E5">
            <v>85.2</v>
          </cell>
          <cell r="F5">
            <v>100</v>
          </cell>
          <cell r="G5">
            <v>77</v>
          </cell>
          <cell r="H5">
            <v>10.44</v>
          </cell>
          <cell r="I5" t="str">
            <v>SE</v>
          </cell>
          <cell r="J5">
            <v>21.96</v>
          </cell>
          <cell r="K5">
            <v>25</v>
          </cell>
        </row>
        <row r="6">
          <cell r="B6">
            <v>21.079166666666669</v>
          </cell>
          <cell r="C6">
            <v>27</v>
          </cell>
          <cell r="D6">
            <v>18.2</v>
          </cell>
          <cell r="E6">
            <v>69.727272727272734</v>
          </cell>
          <cell r="F6">
            <v>98</v>
          </cell>
          <cell r="G6">
            <v>57</v>
          </cell>
          <cell r="H6">
            <v>12.24</v>
          </cell>
          <cell r="I6" t="str">
            <v>SE</v>
          </cell>
          <cell r="J6">
            <v>24.840000000000003</v>
          </cell>
          <cell r="K6">
            <v>13.200000000000001</v>
          </cell>
        </row>
        <row r="7">
          <cell r="B7">
            <v>23.070833333333336</v>
          </cell>
          <cell r="C7">
            <v>31.8</v>
          </cell>
          <cell r="D7">
            <v>17.8</v>
          </cell>
          <cell r="E7">
            <v>61.692307692307693</v>
          </cell>
          <cell r="F7">
            <v>100</v>
          </cell>
          <cell r="G7">
            <v>37</v>
          </cell>
          <cell r="H7">
            <v>1.08</v>
          </cell>
          <cell r="I7" t="str">
            <v>SE</v>
          </cell>
          <cell r="J7">
            <v>19.440000000000001</v>
          </cell>
          <cell r="K7">
            <v>0</v>
          </cell>
        </row>
        <row r="8">
          <cell r="B8">
            <v>22.879166666666663</v>
          </cell>
          <cell r="C8">
            <v>32.4</v>
          </cell>
          <cell r="D8">
            <v>16.2</v>
          </cell>
          <cell r="E8">
            <v>62.571428571428569</v>
          </cell>
          <cell r="F8">
            <v>100</v>
          </cell>
          <cell r="G8">
            <v>35</v>
          </cell>
          <cell r="H8">
            <v>6.48</v>
          </cell>
          <cell r="I8" t="str">
            <v>SE</v>
          </cell>
          <cell r="J8">
            <v>19.8</v>
          </cell>
          <cell r="K8">
            <v>0.2</v>
          </cell>
        </row>
        <row r="9">
          <cell r="B9">
            <v>23.062499999999996</v>
          </cell>
          <cell r="C9">
            <v>32</v>
          </cell>
          <cell r="D9">
            <v>17.2</v>
          </cell>
          <cell r="E9">
            <v>61.928571428571431</v>
          </cell>
          <cell r="F9">
            <v>97</v>
          </cell>
          <cell r="G9">
            <v>38</v>
          </cell>
          <cell r="H9">
            <v>2.8800000000000003</v>
          </cell>
          <cell r="I9" t="str">
            <v>SE</v>
          </cell>
          <cell r="J9">
            <v>18</v>
          </cell>
          <cell r="K9">
            <v>0</v>
          </cell>
        </row>
        <row r="10">
          <cell r="B10">
            <v>22.537500000000005</v>
          </cell>
          <cell r="C10">
            <v>31.5</v>
          </cell>
          <cell r="D10">
            <v>16.399999999999999</v>
          </cell>
          <cell r="E10">
            <v>62.93333333333333</v>
          </cell>
          <cell r="F10">
            <v>94</v>
          </cell>
          <cell r="G10">
            <v>33</v>
          </cell>
          <cell r="H10">
            <v>4.32</v>
          </cell>
          <cell r="I10" t="str">
            <v>SE</v>
          </cell>
          <cell r="J10">
            <v>16.559999999999999</v>
          </cell>
          <cell r="K10">
            <v>0</v>
          </cell>
        </row>
        <row r="11">
          <cell r="B11">
            <v>22.487500000000001</v>
          </cell>
          <cell r="C11">
            <v>31.4</v>
          </cell>
          <cell r="D11">
            <v>15.6</v>
          </cell>
          <cell r="E11">
            <v>61.4</v>
          </cell>
          <cell r="F11">
            <v>98</v>
          </cell>
          <cell r="G11">
            <v>29</v>
          </cell>
          <cell r="H11">
            <v>0.36000000000000004</v>
          </cell>
          <cell r="I11" t="str">
            <v>SE</v>
          </cell>
          <cell r="J11">
            <v>20.52</v>
          </cell>
          <cell r="K11">
            <v>0</v>
          </cell>
        </row>
        <row r="12">
          <cell r="B12">
            <v>22.379166666666666</v>
          </cell>
          <cell r="C12">
            <v>31.8</v>
          </cell>
          <cell r="D12">
            <v>15.4</v>
          </cell>
          <cell r="E12">
            <v>58.2</v>
          </cell>
          <cell r="F12">
            <v>94</v>
          </cell>
          <cell r="G12">
            <v>29</v>
          </cell>
          <cell r="H12">
            <v>0.36000000000000004</v>
          </cell>
          <cell r="I12" t="str">
            <v>SE</v>
          </cell>
          <cell r="J12">
            <v>13.68</v>
          </cell>
          <cell r="K12">
            <v>0</v>
          </cell>
        </row>
        <row r="13">
          <cell r="B13">
            <v>22.212500000000002</v>
          </cell>
          <cell r="C13">
            <v>30.7</v>
          </cell>
          <cell r="D13">
            <v>14.7</v>
          </cell>
          <cell r="E13">
            <v>51.714285714285715</v>
          </cell>
          <cell r="F13">
            <v>95</v>
          </cell>
          <cell r="G13">
            <v>23</v>
          </cell>
          <cell r="H13">
            <v>5.04</v>
          </cell>
          <cell r="I13" t="str">
            <v>SE</v>
          </cell>
          <cell r="J13">
            <v>24.840000000000003</v>
          </cell>
          <cell r="K13">
            <v>0.2</v>
          </cell>
        </row>
        <row r="14">
          <cell r="B14">
            <v>20.829166666666666</v>
          </cell>
          <cell r="C14">
            <v>31.6</v>
          </cell>
          <cell r="D14">
            <v>13</v>
          </cell>
          <cell r="E14">
            <v>65.5</v>
          </cell>
          <cell r="F14">
            <v>100</v>
          </cell>
          <cell r="G14">
            <v>26</v>
          </cell>
          <cell r="H14">
            <v>5.7600000000000007</v>
          </cell>
          <cell r="I14" t="str">
            <v>SE</v>
          </cell>
          <cell r="J14">
            <v>22.32</v>
          </cell>
          <cell r="K14">
            <v>0</v>
          </cell>
        </row>
        <row r="15">
          <cell r="B15">
            <v>21.945833333333329</v>
          </cell>
          <cell r="C15">
            <v>31</v>
          </cell>
          <cell r="D15">
            <v>15.3</v>
          </cell>
          <cell r="E15">
            <v>64.708333333333329</v>
          </cell>
          <cell r="F15">
            <v>89</v>
          </cell>
          <cell r="G15">
            <v>29</v>
          </cell>
          <cell r="H15">
            <v>3.6</v>
          </cell>
          <cell r="I15" t="str">
            <v>SE</v>
          </cell>
          <cell r="J15">
            <v>19.079999999999998</v>
          </cell>
          <cell r="K15">
            <v>0</v>
          </cell>
        </row>
        <row r="16">
          <cell r="B16">
            <v>20.837500000000002</v>
          </cell>
          <cell r="C16">
            <v>30.7</v>
          </cell>
          <cell r="D16">
            <v>13.1</v>
          </cell>
          <cell r="E16">
            <v>63.590909090909093</v>
          </cell>
          <cell r="F16">
            <v>100</v>
          </cell>
          <cell r="G16">
            <v>26</v>
          </cell>
          <cell r="H16">
            <v>1.4400000000000002</v>
          </cell>
          <cell r="I16" t="str">
            <v>SE</v>
          </cell>
          <cell r="J16">
            <v>18</v>
          </cell>
          <cell r="K16">
            <v>0</v>
          </cell>
        </row>
        <row r="17">
          <cell r="B17">
            <v>19.529166666666672</v>
          </cell>
          <cell r="C17">
            <v>31.7</v>
          </cell>
          <cell r="D17">
            <v>10.9</v>
          </cell>
          <cell r="E17">
            <v>59.555555555555557</v>
          </cell>
          <cell r="F17">
            <v>96</v>
          </cell>
          <cell r="G17">
            <v>24</v>
          </cell>
          <cell r="H17">
            <v>0</v>
          </cell>
          <cell r="I17" t="str">
            <v>S</v>
          </cell>
          <cell r="J17">
            <v>17.64</v>
          </cell>
          <cell r="K17">
            <v>0</v>
          </cell>
        </row>
        <row r="18">
          <cell r="B18">
            <v>21.25</v>
          </cell>
          <cell r="C18">
            <v>31.9</v>
          </cell>
          <cell r="D18">
            <v>14.6</v>
          </cell>
          <cell r="E18">
            <v>55.625</v>
          </cell>
          <cell r="F18">
            <v>97</v>
          </cell>
          <cell r="G18">
            <v>26</v>
          </cell>
          <cell r="H18">
            <v>6.48</v>
          </cell>
          <cell r="I18" t="str">
            <v>SE</v>
          </cell>
          <cell r="J18">
            <v>14.76</v>
          </cell>
          <cell r="K18">
            <v>0</v>
          </cell>
        </row>
        <row r="19">
          <cell r="B19">
            <v>21.466666666666669</v>
          </cell>
          <cell r="C19">
            <v>31.6</v>
          </cell>
          <cell r="D19">
            <v>13.8</v>
          </cell>
          <cell r="E19">
            <v>63.111111111111114</v>
          </cell>
          <cell r="F19">
            <v>100</v>
          </cell>
          <cell r="G19">
            <v>30</v>
          </cell>
          <cell r="H19">
            <v>0.36000000000000004</v>
          </cell>
          <cell r="I19" t="str">
            <v>SE</v>
          </cell>
          <cell r="J19">
            <v>12.6</v>
          </cell>
          <cell r="K19">
            <v>0</v>
          </cell>
        </row>
        <row r="20">
          <cell r="B20">
            <v>22.058333333333334</v>
          </cell>
          <cell r="C20">
            <v>31.5</v>
          </cell>
          <cell r="D20">
            <v>14.9</v>
          </cell>
          <cell r="E20">
            <v>64.277777777777771</v>
          </cell>
          <cell r="F20">
            <v>100</v>
          </cell>
          <cell r="G20">
            <v>36</v>
          </cell>
          <cell r="H20">
            <v>11.520000000000001</v>
          </cell>
          <cell r="I20" t="str">
            <v>SE</v>
          </cell>
          <cell r="J20">
            <v>27.36</v>
          </cell>
          <cell r="K20">
            <v>0.2</v>
          </cell>
        </row>
        <row r="21">
          <cell r="B21">
            <v>22.620833333333337</v>
          </cell>
          <cell r="C21">
            <v>32</v>
          </cell>
          <cell r="D21">
            <v>15.3</v>
          </cell>
          <cell r="E21">
            <v>57.117647058823529</v>
          </cell>
          <cell r="F21">
            <v>100</v>
          </cell>
          <cell r="G21">
            <v>26</v>
          </cell>
          <cell r="H21">
            <v>0.36000000000000004</v>
          </cell>
          <cell r="I21" t="str">
            <v>SE</v>
          </cell>
          <cell r="J21">
            <v>18.720000000000002</v>
          </cell>
          <cell r="K21">
            <v>0</v>
          </cell>
        </row>
        <row r="22">
          <cell r="B22">
            <v>21.958333333333329</v>
          </cell>
          <cell r="C22">
            <v>34.1</v>
          </cell>
          <cell r="D22">
            <v>13.1</v>
          </cell>
          <cell r="E22">
            <v>56.1875</v>
          </cell>
          <cell r="F22">
            <v>98</v>
          </cell>
          <cell r="G22">
            <v>27</v>
          </cell>
          <cell r="H22">
            <v>10.08</v>
          </cell>
          <cell r="I22" t="str">
            <v>SE</v>
          </cell>
          <cell r="J22">
            <v>35.64</v>
          </cell>
          <cell r="K22">
            <v>0</v>
          </cell>
        </row>
        <row r="23">
          <cell r="B23">
            <v>23.295652173913048</v>
          </cell>
          <cell r="C23">
            <v>31.3</v>
          </cell>
          <cell r="D23">
            <v>18.399999999999999</v>
          </cell>
          <cell r="E23">
            <v>70.647058823529406</v>
          </cell>
          <cell r="F23">
            <v>100</v>
          </cell>
          <cell r="G23">
            <v>48</v>
          </cell>
          <cell r="H23">
            <v>18.720000000000002</v>
          </cell>
          <cell r="I23" t="str">
            <v>O</v>
          </cell>
          <cell r="J23">
            <v>32.04</v>
          </cell>
          <cell r="K23">
            <v>0.60000000000000009</v>
          </cell>
        </row>
        <row r="24">
          <cell r="B24">
            <v>24.341666666666669</v>
          </cell>
          <cell r="C24">
            <v>32.5</v>
          </cell>
          <cell r="D24">
            <v>18.8</v>
          </cell>
          <cell r="E24">
            <v>57</v>
          </cell>
          <cell r="F24">
            <v>100</v>
          </cell>
          <cell r="G24">
            <v>44</v>
          </cell>
          <cell r="H24">
            <v>17.28</v>
          </cell>
          <cell r="I24" t="str">
            <v>NO</v>
          </cell>
          <cell r="J24">
            <v>37.080000000000005</v>
          </cell>
          <cell r="K24">
            <v>0</v>
          </cell>
        </row>
        <row r="25">
          <cell r="B25">
            <v>24.9375</v>
          </cell>
          <cell r="C25">
            <v>33.1</v>
          </cell>
          <cell r="D25">
            <v>19</v>
          </cell>
          <cell r="E25">
            <v>63</v>
          </cell>
          <cell r="F25">
            <v>91</v>
          </cell>
          <cell r="G25">
            <v>32</v>
          </cell>
          <cell r="H25">
            <v>20.16</v>
          </cell>
          <cell r="I25" t="str">
            <v>NO</v>
          </cell>
          <cell r="J25">
            <v>45.72</v>
          </cell>
          <cell r="K25">
            <v>0</v>
          </cell>
        </row>
        <row r="26">
          <cell r="B26">
            <v>15.795833333333329</v>
          </cell>
          <cell r="C26">
            <v>20.8</v>
          </cell>
          <cell r="D26">
            <v>12.8</v>
          </cell>
          <cell r="E26">
            <v>81.13636363636364</v>
          </cell>
          <cell r="F26">
            <v>99</v>
          </cell>
          <cell r="G26">
            <v>70</v>
          </cell>
          <cell r="H26">
            <v>8.64</v>
          </cell>
          <cell r="I26" t="str">
            <v>SO</v>
          </cell>
          <cell r="J26">
            <v>27</v>
          </cell>
          <cell r="K26">
            <v>0</v>
          </cell>
        </row>
        <row r="27">
          <cell r="B27">
            <v>11.804166666666667</v>
          </cell>
          <cell r="C27">
            <v>15.2</v>
          </cell>
          <cell r="D27">
            <v>8.9</v>
          </cell>
          <cell r="E27">
            <v>64.791666666666671</v>
          </cell>
          <cell r="F27">
            <v>83</v>
          </cell>
          <cell r="G27">
            <v>41</v>
          </cell>
          <cell r="H27">
            <v>11.520000000000001</v>
          </cell>
          <cell r="I27" t="str">
            <v>S</v>
          </cell>
          <cell r="J27">
            <v>28.8</v>
          </cell>
          <cell r="K27">
            <v>0</v>
          </cell>
        </row>
        <row r="28">
          <cell r="B28">
            <v>12.666666666666664</v>
          </cell>
          <cell r="C28">
            <v>16.5</v>
          </cell>
          <cell r="D28">
            <v>10</v>
          </cell>
          <cell r="E28">
            <v>46.875</v>
          </cell>
          <cell r="F28">
            <v>58</v>
          </cell>
          <cell r="G28">
            <v>34</v>
          </cell>
          <cell r="H28">
            <v>15.120000000000001</v>
          </cell>
          <cell r="I28" t="str">
            <v>SE</v>
          </cell>
          <cell r="J28">
            <v>30.240000000000002</v>
          </cell>
          <cell r="K28">
            <v>0</v>
          </cell>
        </row>
        <row r="29">
          <cell r="B29">
            <v>11.2875</v>
          </cell>
          <cell r="C29">
            <v>22.1</v>
          </cell>
          <cell r="D29">
            <v>2.4</v>
          </cell>
          <cell r="E29">
            <v>52.833333333333336</v>
          </cell>
          <cell r="F29">
            <v>100</v>
          </cell>
          <cell r="G29">
            <v>15</v>
          </cell>
          <cell r="H29">
            <v>15.120000000000001</v>
          </cell>
          <cell r="I29" t="str">
            <v>SE</v>
          </cell>
          <cell r="J29">
            <v>32.04</v>
          </cell>
          <cell r="K29">
            <v>0</v>
          </cell>
        </row>
        <row r="30">
          <cell r="B30">
            <v>14.65</v>
          </cell>
          <cell r="C30">
            <v>27</v>
          </cell>
          <cell r="D30">
            <v>5.8</v>
          </cell>
          <cell r="E30">
            <v>52.625</v>
          </cell>
          <cell r="F30">
            <v>75</v>
          </cell>
          <cell r="G30">
            <v>23</v>
          </cell>
          <cell r="H30">
            <v>15.840000000000002</v>
          </cell>
          <cell r="I30" t="str">
            <v>SE</v>
          </cell>
          <cell r="J30">
            <v>30.96</v>
          </cell>
          <cell r="K30">
            <v>0</v>
          </cell>
        </row>
        <row r="31">
          <cell r="B31">
            <v>19.05</v>
          </cell>
          <cell r="C31">
            <v>32.1</v>
          </cell>
          <cell r="D31">
            <v>10.4</v>
          </cell>
          <cell r="E31">
            <v>52.125</v>
          </cell>
          <cell r="F31">
            <v>78</v>
          </cell>
          <cell r="G31">
            <v>20</v>
          </cell>
          <cell r="H31">
            <v>10.08</v>
          </cell>
          <cell r="I31" t="str">
            <v>SE</v>
          </cell>
          <cell r="J31">
            <v>19.440000000000001</v>
          </cell>
          <cell r="K31">
            <v>0</v>
          </cell>
        </row>
        <row r="32">
          <cell r="B32">
            <v>19.350000000000001</v>
          </cell>
          <cell r="C32">
            <v>31.6</v>
          </cell>
          <cell r="D32">
            <v>8.6</v>
          </cell>
          <cell r="E32">
            <v>49.2</v>
          </cell>
          <cell r="F32">
            <v>98</v>
          </cell>
          <cell r="G32">
            <v>12</v>
          </cell>
          <cell r="H32">
            <v>7.5600000000000005</v>
          </cell>
          <cell r="I32" t="str">
            <v>SE</v>
          </cell>
          <cell r="J32">
            <v>19.8</v>
          </cell>
          <cell r="K32">
            <v>0</v>
          </cell>
        </row>
        <row r="33">
          <cell r="B33">
            <v>18.295833333333331</v>
          </cell>
          <cell r="C33">
            <v>31.2</v>
          </cell>
          <cell r="D33">
            <v>7.2</v>
          </cell>
          <cell r="E33">
            <v>49.7</v>
          </cell>
          <cell r="F33">
            <v>100</v>
          </cell>
          <cell r="G33">
            <v>16</v>
          </cell>
          <cell r="H33">
            <v>10.08</v>
          </cell>
          <cell r="I33" t="str">
            <v>SE</v>
          </cell>
          <cell r="J33">
            <v>23.759999999999998</v>
          </cell>
          <cell r="K33">
            <v>0</v>
          </cell>
        </row>
        <row r="34">
          <cell r="B34">
            <v>19.079166666666666</v>
          </cell>
          <cell r="C34">
            <v>33.6</v>
          </cell>
          <cell r="D34">
            <v>7.4</v>
          </cell>
          <cell r="E34">
            <v>47.1</v>
          </cell>
          <cell r="F34">
            <v>100</v>
          </cell>
          <cell r="G34">
            <v>14</v>
          </cell>
          <cell r="H34">
            <v>9.3600000000000012</v>
          </cell>
          <cell r="I34" t="str">
            <v>SE</v>
          </cell>
          <cell r="J34">
            <v>24.840000000000003</v>
          </cell>
          <cell r="K34">
            <v>0</v>
          </cell>
        </row>
        <row r="35">
          <cell r="B35">
            <v>20.641666666666666</v>
          </cell>
          <cell r="C35">
            <v>34.9</v>
          </cell>
          <cell r="D35">
            <v>9.6</v>
          </cell>
          <cell r="E35">
            <v>50.05</v>
          </cell>
          <cell r="F35">
            <v>100</v>
          </cell>
          <cell r="G35">
            <v>16</v>
          </cell>
          <cell r="H35">
            <v>3.6</v>
          </cell>
          <cell r="I35" t="str">
            <v>SE</v>
          </cell>
          <cell r="J35">
            <v>18</v>
          </cell>
          <cell r="K3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18.258333333333333</v>
          </cell>
          <cell r="C5">
            <v>22.7</v>
          </cell>
          <cell r="D5">
            <v>15.9</v>
          </cell>
          <cell r="E5">
            <v>88.041666666666671</v>
          </cell>
          <cell r="F5">
            <v>98</v>
          </cell>
          <cell r="G5">
            <v>61</v>
          </cell>
          <cell r="H5">
            <v>10.8</v>
          </cell>
          <cell r="I5" t="str">
            <v>S</v>
          </cell>
          <cell r="J5">
            <v>26.64</v>
          </cell>
          <cell r="K5">
            <v>2</v>
          </cell>
        </row>
        <row r="6">
          <cell r="B6">
            <v>15.358333333333336</v>
          </cell>
          <cell r="C6">
            <v>19.399999999999999</v>
          </cell>
          <cell r="D6">
            <v>11.6</v>
          </cell>
          <cell r="E6">
            <v>93.666666666666671</v>
          </cell>
          <cell r="F6">
            <v>98</v>
          </cell>
          <cell r="G6">
            <v>81</v>
          </cell>
          <cell r="H6">
            <v>10.44</v>
          </cell>
          <cell r="I6" t="str">
            <v>S</v>
          </cell>
          <cell r="J6">
            <v>27.36</v>
          </cell>
          <cell r="K6">
            <v>0.2</v>
          </cell>
        </row>
        <row r="7">
          <cell r="B7">
            <v>18.566666666666663</v>
          </cell>
          <cell r="C7">
            <v>25.7</v>
          </cell>
          <cell r="D7">
            <v>14.1</v>
          </cell>
          <cell r="E7">
            <v>81.166666666666671</v>
          </cell>
          <cell r="F7">
            <v>95</v>
          </cell>
          <cell r="G7">
            <v>58</v>
          </cell>
          <cell r="H7">
            <v>17.28</v>
          </cell>
          <cell r="I7" t="str">
            <v>L</v>
          </cell>
          <cell r="J7">
            <v>34.56</v>
          </cell>
          <cell r="K7">
            <v>0.2</v>
          </cell>
        </row>
        <row r="8">
          <cell r="B8">
            <v>22.45</v>
          </cell>
          <cell r="C8">
            <v>28.4</v>
          </cell>
          <cell r="D8">
            <v>18.8</v>
          </cell>
          <cell r="E8">
            <v>72.833333333333329</v>
          </cell>
          <cell r="F8">
            <v>88</v>
          </cell>
          <cell r="G8">
            <v>49</v>
          </cell>
          <cell r="H8">
            <v>21.240000000000002</v>
          </cell>
          <cell r="I8" t="str">
            <v>NE</v>
          </cell>
          <cell r="J8">
            <v>47.88</v>
          </cell>
          <cell r="K8">
            <v>0</v>
          </cell>
        </row>
        <row r="9">
          <cell r="B9">
            <v>22.275000000000002</v>
          </cell>
          <cell r="C9">
            <v>28.5</v>
          </cell>
          <cell r="D9">
            <v>17.600000000000001</v>
          </cell>
          <cell r="E9">
            <v>70.791666666666671</v>
          </cell>
          <cell r="F9">
            <v>88</v>
          </cell>
          <cell r="G9">
            <v>47</v>
          </cell>
          <cell r="H9">
            <v>15.120000000000001</v>
          </cell>
          <cell r="I9" t="str">
            <v>NE</v>
          </cell>
          <cell r="J9">
            <v>28.08</v>
          </cell>
          <cell r="K9">
            <v>0</v>
          </cell>
        </row>
        <row r="10">
          <cell r="B10">
            <v>21.924999999999997</v>
          </cell>
          <cell r="C10">
            <v>28</v>
          </cell>
          <cell r="D10">
            <v>16.7</v>
          </cell>
          <cell r="E10">
            <v>71.625</v>
          </cell>
          <cell r="F10">
            <v>92</v>
          </cell>
          <cell r="G10">
            <v>46</v>
          </cell>
          <cell r="H10">
            <v>15.120000000000001</v>
          </cell>
          <cell r="I10" t="str">
            <v>NE</v>
          </cell>
          <cell r="J10">
            <v>26.28</v>
          </cell>
          <cell r="K10">
            <v>0</v>
          </cell>
        </row>
        <row r="11">
          <cell r="B11">
            <v>22.595833333333335</v>
          </cell>
          <cell r="C11">
            <v>29.5</v>
          </cell>
          <cell r="D11">
            <v>15.9</v>
          </cell>
          <cell r="E11">
            <v>66.625</v>
          </cell>
          <cell r="F11">
            <v>96</v>
          </cell>
          <cell r="G11">
            <v>40</v>
          </cell>
          <cell r="H11">
            <v>10.44</v>
          </cell>
          <cell r="I11" t="str">
            <v>NE</v>
          </cell>
          <cell r="J11">
            <v>25.2</v>
          </cell>
          <cell r="K11">
            <v>0</v>
          </cell>
        </row>
        <row r="12">
          <cell r="B12">
            <v>23.070833333333336</v>
          </cell>
          <cell r="C12">
            <v>29.4</v>
          </cell>
          <cell r="D12">
            <v>17</v>
          </cell>
          <cell r="E12">
            <v>66.791666666666671</v>
          </cell>
          <cell r="F12">
            <v>94</v>
          </cell>
          <cell r="G12">
            <v>41</v>
          </cell>
          <cell r="H12">
            <v>9.7200000000000006</v>
          </cell>
          <cell r="I12" t="str">
            <v>SO</v>
          </cell>
          <cell r="J12">
            <v>16.2</v>
          </cell>
          <cell r="K12">
            <v>0</v>
          </cell>
        </row>
        <row r="13">
          <cell r="B13">
            <v>20.862500000000001</v>
          </cell>
          <cell r="C13">
            <v>26</v>
          </cell>
          <cell r="D13">
            <v>17.3</v>
          </cell>
          <cell r="E13">
            <v>80.791666666666671</v>
          </cell>
          <cell r="F13">
            <v>98</v>
          </cell>
          <cell r="G13">
            <v>53</v>
          </cell>
          <cell r="H13">
            <v>17.64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20.6</v>
          </cell>
          <cell r="C14">
            <v>27.8</v>
          </cell>
          <cell r="D14">
            <v>15.2</v>
          </cell>
          <cell r="E14">
            <v>71.708333333333329</v>
          </cell>
          <cell r="F14">
            <v>95</v>
          </cell>
          <cell r="G14">
            <v>34</v>
          </cell>
          <cell r="H14">
            <v>16.559999999999999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21.066666666666663</v>
          </cell>
          <cell r="C15">
            <v>27.3</v>
          </cell>
          <cell r="D15">
            <v>16</v>
          </cell>
          <cell r="E15">
            <v>67.5</v>
          </cell>
          <cell r="F15">
            <v>91</v>
          </cell>
          <cell r="G15">
            <v>37</v>
          </cell>
          <cell r="H15">
            <v>16.559999999999999</v>
          </cell>
          <cell r="I15" t="str">
            <v>NE</v>
          </cell>
          <cell r="J15">
            <v>35.64</v>
          </cell>
          <cell r="K15">
            <v>0</v>
          </cell>
        </row>
        <row r="16">
          <cell r="B16">
            <v>21.204166666666666</v>
          </cell>
          <cell r="C16">
            <v>27.8</v>
          </cell>
          <cell r="D16">
            <v>15.6</v>
          </cell>
          <cell r="E16">
            <v>61.083333333333336</v>
          </cell>
          <cell r="F16">
            <v>87</v>
          </cell>
          <cell r="G16">
            <v>27</v>
          </cell>
          <cell r="H16">
            <v>15.120000000000001</v>
          </cell>
          <cell r="I16" t="str">
            <v>NE</v>
          </cell>
          <cell r="J16">
            <v>31.680000000000003</v>
          </cell>
          <cell r="K16">
            <v>0</v>
          </cell>
        </row>
        <row r="17">
          <cell r="B17">
            <v>20.712500000000002</v>
          </cell>
          <cell r="C17">
            <v>27.4</v>
          </cell>
          <cell r="D17">
            <v>12.8</v>
          </cell>
          <cell r="E17">
            <v>55.333333333333336</v>
          </cell>
          <cell r="F17">
            <v>88</v>
          </cell>
          <cell r="G17">
            <v>30</v>
          </cell>
          <cell r="H17">
            <v>12.24</v>
          </cell>
          <cell r="I17" t="str">
            <v>NE</v>
          </cell>
          <cell r="J17">
            <v>25.2</v>
          </cell>
          <cell r="K17">
            <v>0</v>
          </cell>
        </row>
        <row r="18">
          <cell r="B18">
            <v>21.674999999999997</v>
          </cell>
          <cell r="C18">
            <v>28.2</v>
          </cell>
          <cell r="D18">
            <v>14.5</v>
          </cell>
          <cell r="E18">
            <v>56.666666666666664</v>
          </cell>
          <cell r="F18">
            <v>87</v>
          </cell>
          <cell r="G18">
            <v>33</v>
          </cell>
          <cell r="H18">
            <v>13.68</v>
          </cell>
          <cell r="I18" t="str">
            <v>NE</v>
          </cell>
          <cell r="J18">
            <v>25.56</v>
          </cell>
          <cell r="K18">
            <v>0</v>
          </cell>
        </row>
        <row r="19">
          <cell r="B19">
            <v>20.987499999999997</v>
          </cell>
          <cell r="C19">
            <v>27</v>
          </cell>
          <cell r="D19">
            <v>15.6</v>
          </cell>
          <cell r="E19">
            <v>67.75</v>
          </cell>
          <cell r="F19">
            <v>90</v>
          </cell>
          <cell r="G19">
            <v>45</v>
          </cell>
          <cell r="H19">
            <v>12.96</v>
          </cell>
          <cell r="I19" t="str">
            <v>S</v>
          </cell>
          <cell r="J19">
            <v>21.96</v>
          </cell>
          <cell r="K19">
            <v>0</v>
          </cell>
        </row>
        <row r="20">
          <cell r="B20">
            <v>19.370833333333334</v>
          </cell>
          <cell r="C20">
            <v>26.5</v>
          </cell>
          <cell r="D20">
            <v>13.2</v>
          </cell>
          <cell r="E20">
            <v>73.416666666666671</v>
          </cell>
          <cell r="F20">
            <v>96</v>
          </cell>
          <cell r="G20">
            <v>39</v>
          </cell>
          <cell r="H20">
            <v>12.24</v>
          </cell>
          <cell r="I20" t="str">
            <v>S</v>
          </cell>
          <cell r="J20">
            <v>21.6</v>
          </cell>
          <cell r="K20">
            <v>0</v>
          </cell>
        </row>
        <row r="21">
          <cell r="B21">
            <v>20.908333333333335</v>
          </cell>
          <cell r="C21">
            <v>27.8</v>
          </cell>
          <cell r="D21">
            <v>13.4</v>
          </cell>
          <cell r="E21">
            <v>57.791666666666664</v>
          </cell>
          <cell r="F21">
            <v>91</v>
          </cell>
          <cell r="G21">
            <v>33</v>
          </cell>
          <cell r="H21">
            <v>13.68</v>
          </cell>
          <cell r="I21" t="str">
            <v>L</v>
          </cell>
          <cell r="J21">
            <v>25.56</v>
          </cell>
          <cell r="K21">
            <v>0</v>
          </cell>
        </row>
        <row r="22">
          <cell r="B22">
            <v>22.416666666666671</v>
          </cell>
          <cell r="C22">
            <v>31.7</v>
          </cell>
          <cell r="D22">
            <v>16.100000000000001</v>
          </cell>
          <cell r="E22">
            <v>59</v>
          </cell>
          <cell r="F22">
            <v>81</v>
          </cell>
          <cell r="G22">
            <v>30</v>
          </cell>
          <cell r="H22">
            <v>20.16</v>
          </cell>
          <cell r="I22" t="str">
            <v>NE</v>
          </cell>
          <cell r="J22">
            <v>38.519999999999996</v>
          </cell>
          <cell r="K22">
            <v>0</v>
          </cell>
        </row>
        <row r="23">
          <cell r="B23">
            <v>22.6</v>
          </cell>
          <cell r="C23">
            <v>28.4</v>
          </cell>
          <cell r="D23">
            <v>16.3</v>
          </cell>
          <cell r="E23">
            <v>71.043478260869563</v>
          </cell>
          <cell r="F23">
            <v>89</v>
          </cell>
          <cell r="G23">
            <v>55</v>
          </cell>
          <cell r="H23">
            <v>14.76</v>
          </cell>
          <cell r="I23" t="str">
            <v>N</v>
          </cell>
          <cell r="J23">
            <v>35.28</v>
          </cell>
          <cell r="K23">
            <v>0</v>
          </cell>
        </row>
        <row r="24">
          <cell r="B24">
            <v>17.870833333333334</v>
          </cell>
          <cell r="C24">
            <v>27.3</v>
          </cell>
          <cell r="D24">
            <v>14.5</v>
          </cell>
          <cell r="E24">
            <v>88.875</v>
          </cell>
          <cell r="F24">
            <v>98</v>
          </cell>
          <cell r="G24">
            <v>61</v>
          </cell>
          <cell r="H24">
            <v>18.36</v>
          </cell>
          <cell r="I24" t="str">
            <v>NE</v>
          </cell>
          <cell r="J24">
            <v>55.080000000000005</v>
          </cell>
          <cell r="K24">
            <v>0</v>
          </cell>
        </row>
        <row r="25">
          <cell r="B25">
            <v>14.962500000000004</v>
          </cell>
          <cell r="C25">
            <v>22.1</v>
          </cell>
          <cell r="D25">
            <v>10.5</v>
          </cell>
          <cell r="E25">
            <v>94.416666666666671</v>
          </cell>
          <cell r="F25">
            <v>98</v>
          </cell>
          <cell r="G25">
            <v>85</v>
          </cell>
          <cell r="H25">
            <v>15.120000000000001</v>
          </cell>
          <cell r="I25" t="str">
            <v>S</v>
          </cell>
          <cell r="J25">
            <v>32.4</v>
          </cell>
          <cell r="K25">
            <v>11.4</v>
          </cell>
        </row>
        <row r="26">
          <cell r="B26">
            <v>7.7083333333333321</v>
          </cell>
          <cell r="C26">
            <v>10.6</v>
          </cell>
          <cell r="D26">
            <v>6.2</v>
          </cell>
          <cell r="E26">
            <v>83.75</v>
          </cell>
          <cell r="F26">
            <v>96</v>
          </cell>
          <cell r="G26">
            <v>64</v>
          </cell>
          <cell r="H26">
            <v>19.079999999999998</v>
          </cell>
          <cell r="I26" t="str">
            <v>S</v>
          </cell>
          <cell r="J26">
            <v>42.12</v>
          </cell>
          <cell r="K26">
            <v>5</v>
          </cell>
        </row>
        <row r="27">
          <cell r="B27">
            <v>7.0555555555555571</v>
          </cell>
          <cell r="C27">
            <v>10.5</v>
          </cell>
          <cell r="D27">
            <v>3.6</v>
          </cell>
          <cell r="E27">
            <v>62.888888888888886</v>
          </cell>
          <cell r="F27">
            <v>97</v>
          </cell>
          <cell r="G27">
            <v>33</v>
          </cell>
          <cell r="H27">
            <v>19.440000000000001</v>
          </cell>
          <cell r="I27" t="str">
            <v>S</v>
          </cell>
          <cell r="J27">
            <v>37.440000000000005</v>
          </cell>
          <cell r="K27">
            <v>1</v>
          </cell>
        </row>
        <row r="28">
          <cell r="B28">
            <v>5.6374999999999993</v>
          </cell>
          <cell r="C28">
            <v>13.9</v>
          </cell>
          <cell r="D28">
            <v>-0.7</v>
          </cell>
          <cell r="E28">
            <v>62.916666666666664</v>
          </cell>
          <cell r="F28">
            <v>91</v>
          </cell>
          <cell r="G28">
            <v>28</v>
          </cell>
          <cell r="H28">
            <v>12.6</v>
          </cell>
          <cell r="I28" t="str">
            <v>S</v>
          </cell>
          <cell r="J28">
            <v>22.68</v>
          </cell>
          <cell r="K28">
            <v>0</v>
          </cell>
        </row>
        <row r="29">
          <cell r="B29">
            <v>8.5749999999999993</v>
          </cell>
          <cell r="C29">
            <v>17.399999999999999</v>
          </cell>
          <cell r="D29">
            <v>1.8</v>
          </cell>
          <cell r="E29">
            <v>54.708333333333336</v>
          </cell>
          <cell r="F29">
            <v>83</v>
          </cell>
          <cell r="G29">
            <v>22</v>
          </cell>
          <cell r="H29">
            <v>10.44</v>
          </cell>
          <cell r="I29" t="str">
            <v>S</v>
          </cell>
          <cell r="J29">
            <v>27.720000000000002</v>
          </cell>
          <cell r="K29">
            <v>0</v>
          </cell>
        </row>
        <row r="30">
          <cell r="B30">
            <v>12.779166666666667</v>
          </cell>
          <cell r="C30">
            <v>20</v>
          </cell>
          <cell r="D30">
            <v>6.9</v>
          </cell>
          <cell r="E30">
            <v>55.916666666666664</v>
          </cell>
          <cell r="F30">
            <v>88</v>
          </cell>
          <cell r="G30">
            <v>33</v>
          </cell>
          <cell r="H30">
            <v>21.6</v>
          </cell>
          <cell r="I30" t="str">
            <v>L</v>
          </cell>
          <cell r="J30">
            <v>42.84</v>
          </cell>
          <cell r="K30">
            <v>0</v>
          </cell>
        </row>
        <row r="31">
          <cell r="B31">
            <v>15.733333333333336</v>
          </cell>
          <cell r="C31">
            <v>24.5</v>
          </cell>
          <cell r="D31">
            <v>9.3000000000000007</v>
          </cell>
          <cell r="E31">
            <v>65.125</v>
          </cell>
          <cell r="F31">
            <v>94</v>
          </cell>
          <cell r="G31">
            <v>34</v>
          </cell>
          <cell r="H31">
            <v>18.720000000000002</v>
          </cell>
          <cell r="I31" t="str">
            <v>NE</v>
          </cell>
          <cell r="J31">
            <v>40.680000000000007</v>
          </cell>
          <cell r="K31">
            <v>0</v>
          </cell>
        </row>
        <row r="32">
          <cell r="B32">
            <v>19.304166666666671</v>
          </cell>
          <cell r="C32">
            <v>28.3</v>
          </cell>
          <cell r="D32">
            <v>10.199999999999999</v>
          </cell>
          <cell r="E32">
            <v>54.708333333333336</v>
          </cell>
          <cell r="F32">
            <v>88</v>
          </cell>
          <cell r="G32">
            <v>29</v>
          </cell>
          <cell r="H32">
            <v>11.879999999999999</v>
          </cell>
          <cell r="I32" t="str">
            <v>NE</v>
          </cell>
          <cell r="J32">
            <v>21.240000000000002</v>
          </cell>
          <cell r="K32">
            <v>0</v>
          </cell>
        </row>
        <row r="33">
          <cell r="B33">
            <v>20.8125</v>
          </cell>
          <cell r="C33">
            <v>28.1</v>
          </cell>
          <cell r="D33">
            <v>12.3</v>
          </cell>
          <cell r="E33">
            <v>49.375</v>
          </cell>
          <cell r="F33">
            <v>83</v>
          </cell>
          <cell r="G33">
            <v>29</v>
          </cell>
          <cell r="H33">
            <v>13.32</v>
          </cell>
          <cell r="I33" t="str">
            <v>L</v>
          </cell>
          <cell r="J33">
            <v>27.720000000000002</v>
          </cell>
          <cell r="K33">
            <v>0</v>
          </cell>
        </row>
        <row r="34">
          <cell r="B34">
            <v>21.320833333333336</v>
          </cell>
          <cell r="C34">
            <v>28.1</v>
          </cell>
          <cell r="D34">
            <v>14</v>
          </cell>
          <cell r="E34">
            <v>48.708333333333336</v>
          </cell>
          <cell r="F34">
            <v>76</v>
          </cell>
          <cell r="G34">
            <v>28</v>
          </cell>
          <cell r="H34">
            <v>18.36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21.845833333333335</v>
          </cell>
          <cell r="C35">
            <v>32.299999999999997</v>
          </cell>
          <cell r="D35">
            <v>14</v>
          </cell>
          <cell r="E35">
            <v>45.333333333333336</v>
          </cell>
          <cell r="F35">
            <v>71</v>
          </cell>
          <cell r="G35">
            <v>19</v>
          </cell>
          <cell r="H35">
            <v>18.720000000000002</v>
          </cell>
          <cell r="I35" t="str">
            <v>NE</v>
          </cell>
          <cell r="J35">
            <v>34.92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16.833333333333332</v>
          </cell>
          <cell r="C5">
            <v>19.8</v>
          </cell>
          <cell r="D5">
            <v>14.4</v>
          </cell>
          <cell r="E5">
            <v>93.375</v>
          </cell>
          <cell r="F5">
            <v>98</v>
          </cell>
          <cell r="G5">
            <v>80</v>
          </cell>
          <cell r="H5">
            <v>12.6</v>
          </cell>
          <cell r="I5" t="str">
            <v>S</v>
          </cell>
          <cell r="J5">
            <v>24.840000000000003</v>
          </cell>
          <cell r="K5">
            <v>0.2</v>
          </cell>
        </row>
        <row r="6">
          <cell r="B6">
            <v>15.108333333333336</v>
          </cell>
          <cell r="C6">
            <v>18.600000000000001</v>
          </cell>
          <cell r="D6">
            <v>11.5</v>
          </cell>
          <cell r="E6">
            <v>94</v>
          </cell>
          <cell r="F6">
            <v>99</v>
          </cell>
          <cell r="G6">
            <v>79</v>
          </cell>
          <cell r="H6">
            <v>20.52</v>
          </cell>
          <cell r="I6" t="str">
            <v>L</v>
          </cell>
          <cell r="J6">
            <v>32.76</v>
          </cell>
          <cell r="K6">
            <v>0.2</v>
          </cell>
        </row>
        <row r="7">
          <cell r="B7">
            <v>16.970833333333335</v>
          </cell>
          <cell r="C7">
            <v>24.5</v>
          </cell>
          <cell r="D7">
            <v>12.2</v>
          </cell>
          <cell r="E7">
            <v>84.791666666666671</v>
          </cell>
          <cell r="F7">
            <v>96</v>
          </cell>
          <cell r="G7">
            <v>61</v>
          </cell>
          <cell r="H7">
            <v>24.840000000000003</v>
          </cell>
          <cell r="I7" t="str">
            <v>NE</v>
          </cell>
          <cell r="J7">
            <v>37.800000000000004</v>
          </cell>
          <cell r="K7">
            <v>0.2</v>
          </cell>
        </row>
        <row r="8">
          <cell r="B8">
            <v>21.166666666666668</v>
          </cell>
          <cell r="C8">
            <v>27.1</v>
          </cell>
          <cell r="D8">
            <v>17.600000000000001</v>
          </cell>
          <cell r="E8">
            <v>80.041666666666671</v>
          </cell>
          <cell r="F8">
            <v>94</v>
          </cell>
          <cell r="G8">
            <v>58</v>
          </cell>
          <cell r="H8">
            <v>27</v>
          </cell>
          <cell r="I8" t="str">
            <v>NE</v>
          </cell>
          <cell r="J8">
            <v>45</v>
          </cell>
          <cell r="K8">
            <v>0</v>
          </cell>
        </row>
        <row r="9">
          <cell r="B9">
            <v>21.316666666666666</v>
          </cell>
          <cell r="C9">
            <v>27.4</v>
          </cell>
          <cell r="D9">
            <v>17.3</v>
          </cell>
          <cell r="E9">
            <v>76.708333333333329</v>
          </cell>
          <cell r="F9">
            <v>91</v>
          </cell>
          <cell r="G9">
            <v>53</v>
          </cell>
          <cell r="H9">
            <v>22.68</v>
          </cell>
          <cell r="I9" t="str">
            <v>NE</v>
          </cell>
          <cell r="J9">
            <v>37.800000000000004</v>
          </cell>
          <cell r="K9">
            <v>0</v>
          </cell>
        </row>
        <row r="10">
          <cell r="B10">
            <v>20.987500000000001</v>
          </cell>
          <cell r="C10">
            <v>27.2</v>
          </cell>
          <cell r="D10">
            <v>15.8</v>
          </cell>
          <cell r="E10">
            <v>78.166666666666671</v>
          </cell>
          <cell r="F10">
            <v>95</v>
          </cell>
          <cell r="G10">
            <v>54</v>
          </cell>
          <cell r="H10">
            <v>11.879999999999999</v>
          </cell>
          <cell r="I10" t="str">
            <v>NE</v>
          </cell>
          <cell r="J10">
            <v>27.36</v>
          </cell>
          <cell r="K10">
            <v>0</v>
          </cell>
        </row>
        <row r="11">
          <cell r="B11">
            <v>21.900000000000002</v>
          </cell>
          <cell r="C11">
            <v>29.9</v>
          </cell>
          <cell r="D11">
            <v>15.2</v>
          </cell>
          <cell r="E11">
            <v>76.583333333333329</v>
          </cell>
          <cell r="F11">
            <v>98</v>
          </cell>
          <cell r="G11">
            <v>41</v>
          </cell>
          <cell r="H11">
            <v>9</v>
          </cell>
          <cell r="I11" t="str">
            <v>NE</v>
          </cell>
          <cell r="J11">
            <v>26.64</v>
          </cell>
          <cell r="K11">
            <v>0</v>
          </cell>
        </row>
        <row r="12">
          <cell r="B12">
            <v>22.062500000000004</v>
          </cell>
          <cell r="C12">
            <v>29.6</v>
          </cell>
          <cell r="D12">
            <v>16.2</v>
          </cell>
          <cell r="E12">
            <v>78.5</v>
          </cell>
          <cell r="F12">
            <v>96</v>
          </cell>
          <cell r="G12">
            <v>46</v>
          </cell>
          <cell r="H12">
            <v>16.559999999999999</v>
          </cell>
          <cell r="I12" t="str">
            <v>S</v>
          </cell>
          <cell r="J12">
            <v>28.44</v>
          </cell>
          <cell r="K12">
            <v>0</v>
          </cell>
        </row>
        <row r="13">
          <cell r="B13">
            <v>20.020833333333332</v>
          </cell>
          <cell r="C13">
            <v>25.4</v>
          </cell>
          <cell r="D13">
            <v>16.8</v>
          </cell>
          <cell r="E13">
            <v>80.291666666666671</v>
          </cell>
          <cell r="F13">
            <v>98</v>
          </cell>
          <cell r="G13">
            <v>54</v>
          </cell>
          <cell r="H13">
            <v>32.04</v>
          </cell>
          <cell r="I13" t="str">
            <v>NE</v>
          </cell>
          <cell r="J13">
            <v>48.24</v>
          </cell>
          <cell r="K13">
            <v>0.2</v>
          </cell>
        </row>
        <row r="14">
          <cell r="B14">
            <v>19.379166666666666</v>
          </cell>
          <cell r="C14">
            <v>25.9</v>
          </cell>
          <cell r="D14">
            <v>14.7</v>
          </cell>
          <cell r="E14">
            <v>78.291666666666671</v>
          </cell>
          <cell r="F14">
            <v>94</v>
          </cell>
          <cell r="G14">
            <v>53</v>
          </cell>
          <cell r="H14">
            <v>21.6</v>
          </cell>
          <cell r="I14" t="str">
            <v>NE</v>
          </cell>
          <cell r="J14">
            <v>34.200000000000003</v>
          </cell>
          <cell r="K14">
            <v>0</v>
          </cell>
        </row>
        <row r="15">
          <cell r="B15">
            <v>19.887499999999999</v>
          </cell>
          <cell r="C15">
            <v>26.5</v>
          </cell>
          <cell r="D15">
            <v>15</v>
          </cell>
          <cell r="E15">
            <v>74.125</v>
          </cell>
          <cell r="F15">
            <v>95</v>
          </cell>
          <cell r="G15">
            <v>37</v>
          </cell>
          <cell r="H15">
            <v>21.6</v>
          </cell>
          <cell r="I15" t="str">
            <v>NE</v>
          </cell>
          <cell r="J15">
            <v>34.200000000000003</v>
          </cell>
          <cell r="K15">
            <v>0</v>
          </cell>
        </row>
        <row r="16">
          <cell r="B16">
            <v>19.704166666666669</v>
          </cell>
          <cell r="C16">
            <v>27.7</v>
          </cell>
          <cell r="D16">
            <v>13.8</v>
          </cell>
          <cell r="E16">
            <v>72.625</v>
          </cell>
          <cell r="F16">
            <v>95</v>
          </cell>
          <cell r="G16">
            <v>35</v>
          </cell>
          <cell r="H16">
            <v>12.6</v>
          </cell>
          <cell r="I16" t="str">
            <v>NE</v>
          </cell>
          <cell r="J16">
            <v>23.759999999999998</v>
          </cell>
          <cell r="K16">
            <v>0</v>
          </cell>
        </row>
        <row r="17">
          <cell r="B17">
            <v>20.058333333333337</v>
          </cell>
          <cell r="C17">
            <v>27.5</v>
          </cell>
          <cell r="D17">
            <v>12.9</v>
          </cell>
          <cell r="E17">
            <v>63.041666666666664</v>
          </cell>
          <cell r="F17">
            <v>94</v>
          </cell>
          <cell r="G17">
            <v>29</v>
          </cell>
          <cell r="H17">
            <v>13.68</v>
          </cell>
          <cell r="I17" t="str">
            <v>NE</v>
          </cell>
          <cell r="J17">
            <v>28.08</v>
          </cell>
          <cell r="K17">
            <v>0</v>
          </cell>
        </row>
        <row r="18">
          <cell r="B18">
            <v>19.979166666666668</v>
          </cell>
          <cell r="C18">
            <v>28.7</v>
          </cell>
          <cell r="D18">
            <v>12.1</v>
          </cell>
          <cell r="E18">
            <v>69.791666666666671</v>
          </cell>
          <cell r="F18">
            <v>97</v>
          </cell>
          <cell r="G18">
            <v>36</v>
          </cell>
          <cell r="H18">
            <v>9</v>
          </cell>
          <cell r="I18" t="str">
            <v>SE</v>
          </cell>
          <cell r="J18">
            <v>19.079999999999998</v>
          </cell>
          <cell r="K18">
            <v>0</v>
          </cell>
        </row>
        <row r="19">
          <cell r="B19">
            <v>19.595833333333331</v>
          </cell>
          <cell r="C19">
            <v>26.3</v>
          </cell>
          <cell r="D19">
            <v>13.2</v>
          </cell>
          <cell r="E19">
            <v>78.208333333333329</v>
          </cell>
          <cell r="F19">
            <v>97</v>
          </cell>
          <cell r="G19">
            <v>54</v>
          </cell>
          <cell r="H19">
            <v>12.96</v>
          </cell>
          <cell r="I19" t="str">
            <v>S</v>
          </cell>
          <cell r="J19">
            <v>26.64</v>
          </cell>
          <cell r="K19">
            <v>0</v>
          </cell>
        </row>
        <row r="20">
          <cell r="B20">
            <v>17.991666666666671</v>
          </cell>
          <cell r="C20">
            <v>24.5</v>
          </cell>
          <cell r="D20">
            <v>11.5</v>
          </cell>
          <cell r="E20">
            <v>66.125</v>
          </cell>
          <cell r="F20">
            <v>91</v>
          </cell>
          <cell r="G20">
            <v>30</v>
          </cell>
          <cell r="H20">
            <v>14.76</v>
          </cell>
          <cell r="I20" t="str">
            <v>S</v>
          </cell>
          <cell r="J20">
            <v>22.32</v>
          </cell>
          <cell r="K20">
            <v>0</v>
          </cell>
        </row>
        <row r="21">
          <cell r="B21">
            <v>18.066666666666666</v>
          </cell>
          <cell r="C21">
            <v>27.3</v>
          </cell>
          <cell r="D21">
            <v>9.4</v>
          </cell>
          <cell r="E21">
            <v>61</v>
          </cell>
          <cell r="F21">
            <v>94</v>
          </cell>
          <cell r="G21">
            <v>37</v>
          </cell>
          <cell r="H21">
            <v>12.6</v>
          </cell>
          <cell r="I21" t="str">
            <v>NE</v>
          </cell>
          <cell r="J21">
            <v>25.92</v>
          </cell>
          <cell r="K21">
            <v>0</v>
          </cell>
        </row>
        <row r="22">
          <cell r="B22">
            <v>22.024999999999995</v>
          </cell>
          <cell r="C22">
            <v>31.6</v>
          </cell>
          <cell r="D22">
            <v>15.3</v>
          </cell>
          <cell r="E22">
            <v>59.875</v>
          </cell>
          <cell r="F22">
            <v>84</v>
          </cell>
          <cell r="G22">
            <v>30</v>
          </cell>
          <cell r="H22">
            <v>15.48</v>
          </cell>
          <cell r="I22" t="str">
            <v>NE</v>
          </cell>
          <cell r="J22">
            <v>34.200000000000003</v>
          </cell>
          <cell r="K22">
            <v>0</v>
          </cell>
        </row>
        <row r="23">
          <cell r="B23">
            <v>20.42608695652174</v>
          </cell>
          <cell r="C23">
            <v>24.8</v>
          </cell>
          <cell r="D23">
            <v>16.399999999999999</v>
          </cell>
          <cell r="E23">
            <v>82.695652173913047</v>
          </cell>
          <cell r="F23">
            <v>97</v>
          </cell>
          <cell r="G23">
            <v>52</v>
          </cell>
          <cell r="H23">
            <v>14.4</v>
          </cell>
          <cell r="I23" t="str">
            <v>NE</v>
          </cell>
          <cell r="J23">
            <v>65.160000000000011</v>
          </cell>
          <cell r="K23">
            <v>26</v>
          </cell>
        </row>
        <row r="24">
          <cell r="B24">
            <v>17.479166666666668</v>
          </cell>
          <cell r="C24">
            <v>23.4</v>
          </cell>
          <cell r="D24">
            <v>14.5</v>
          </cell>
          <cell r="E24">
            <v>92.541666666666671</v>
          </cell>
          <cell r="F24">
            <v>97</v>
          </cell>
          <cell r="G24">
            <v>78</v>
          </cell>
          <cell r="H24">
            <v>19.440000000000001</v>
          </cell>
          <cell r="I24" t="str">
            <v>SO</v>
          </cell>
          <cell r="J24">
            <v>39.6</v>
          </cell>
          <cell r="K24">
            <v>0.2</v>
          </cell>
        </row>
        <row r="25">
          <cell r="B25">
            <v>13.791666666666666</v>
          </cell>
          <cell r="C25">
            <v>21.8</v>
          </cell>
          <cell r="D25">
            <v>11.3</v>
          </cell>
          <cell r="E25">
            <v>92.125</v>
          </cell>
          <cell r="F25">
            <v>97</v>
          </cell>
          <cell r="G25">
            <v>82</v>
          </cell>
          <cell r="H25">
            <v>23.400000000000002</v>
          </cell>
          <cell r="I25" t="str">
            <v>SO</v>
          </cell>
          <cell r="J25">
            <v>38.880000000000003</v>
          </cell>
          <cell r="K25">
            <v>16.2</v>
          </cell>
        </row>
        <row r="26">
          <cell r="B26">
            <v>8.1708333333333307</v>
          </cell>
          <cell r="C26">
            <v>11.4</v>
          </cell>
          <cell r="D26">
            <v>6.5</v>
          </cell>
          <cell r="E26">
            <v>80.5</v>
          </cell>
          <cell r="F26">
            <v>93</v>
          </cell>
          <cell r="G26">
            <v>67</v>
          </cell>
          <cell r="H26">
            <v>19.8</v>
          </cell>
          <cell r="I26" t="str">
            <v>SO</v>
          </cell>
          <cell r="J26">
            <v>39.6</v>
          </cell>
          <cell r="K26">
            <v>0.8</v>
          </cell>
        </row>
        <row r="27">
          <cell r="B27">
            <v>7.033333333333335</v>
          </cell>
          <cell r="C27">
            <v>12</v>
          </cell>
          <cell r="D27">
            <v>4.3</v>
          </cell>
          <cell r="E27">
            <v>70.333333333333329</v>
          </cell>
          <cell r="F27">
            <v>92</v>
          </cell>
          <cell r="G27">
            <v>34</v>
          </cell>
          <cell r="H27">
            <v>20.88</v>
          </cell>
          <cell r="I27" t="str">
            <v>S</v>
          </cell>
          <cell r="J27">
            <v>39.6</v>
          </cell>
          <cell r="K27">
            <v>1.2</v>
          </cell>
        </row>
        <row r="28">
          <cell r="B28">
            <v>6.9333333333333336</v>
          </cell>
          <cell r="C28">
            <v>14.7</v>
          </cell>
          <cell r="D28">
            <v>0.9</v>
          </cell>
          <cell r="E28">
            <v>62.125</v>
          </cell>
          <cell r="F28">
            <v>91</v>
          </cell>
          <cell r="G28">
            <v>21</v>
          </cell>
          <cell r="H28">
            <v>9.3600000000000012</v>
          </cell>
          <cell r="I28" t="str">
            <v>S</v>
          </cell>
          <cell r="J28">
            <v>21.96</v>
          </cell>
          <cell r="K28">
            <v>0</v>
          </cell>
        </row>
        <row r="29">
          <cell r="B29">
            <v>9.1875</v>
          </cell>
          <cell r="C29">
            <v>17.100000000000001</v>
          </cell>
          <cell r="D29">
            <v>0.4</v>
          </cell>
          <cell r="E29">
            <v>63.291666666666664</v>
          </cell>
          <cell r="F29">
            <v>96</v>
          </cell>
          <cell r="G29">
            <v>30</v>
          </cell>
          <cell r="H29">
            <v>8.64</v>
          </cell>
          <cell r="I29" t="str">
            <v>S</v>
          </cell>
          <cell r="J29">
            <v>21.6</v>
          </cell>
          <cell r="K29">
            <v>0</v>
          </cell>
        </row>
        <row r="30">
          <cell r="B30">
            <v>12.137500000000001</v>
          </cell>
          <cell r="C30">
            <v>20</v>
          </cell>
          <cell r="D30">
            <v>5.7</v>
          </cell>
          <cell r="E30">
            <v>68.041666666666671</v>
          </cell>
          <cell r="F30">
            <v>93</v>
          </cell>
          <cell r="G30">
            <v>44</v>
          </cell>
          <cell r="H30">
            <v>27.36</v>
          </cell>
          <cell r="I30" t="str">
            <v>NE</v>
          </cell>
          <cell r="J30">
            <v>46.080000000000005</v>
          </cell>
          <cell r="K30">
            <v>0</v>
          </cell>
        </row>
        <row r="31">
          <cell r="B31">
            <v>14.970833333333331</v>
          </cell>
          <cell r="C31">
            <v>23.6</v>
          </cell>
          <cell r="D31">
            <v>8.1999999999999993</v>
          </cell>
          <cell r="E31">
            <v>72.041666666666671</v>
          </cell>
          <cell r="F31">
            <v>97</v>
          </cell>
          <cell r="G31">
            <v>40</v>
          </cell>
          <cell r="H31">
            <v>22.32</v>
          </cell>
          <cell r="I31" t="str">
            <v>NE</v>
          </cell>
          <cell r="J31">
            <v>41.76</v>
          </cell>
          <cell r="K31">
            <v>0</v>
          </cell>
        </row>
        <row r="32">
          <cell r="B32">
            <v>17.383333333333333</v>
          </cell>
          <cell r="C32">
            <v>26.8</v>
          </cell>
          <cell r="D32">
            <v>8.8000000000000007</v>
          </cell>
          <cell r="E32">
            <v>65.166666666666671</v>
          </cell>
          <cell r="F32">
            <v>95</v>
          </cell>
          <cell r="G32">
            <v>32</v>
          </cell>
          <cell r="H32">
            <v>12.6</v>
          </cell>
          <cell r="I32" t="str">
            <v>NE</v>
          </cell>
          <cell r="J32">
            <v>23.759999999999998</v>
          </cell>
          <cell r="K32">
            <v>0</v>
          </cell>
        </row>
        <row r="33">
          <cell r="B33">
            <v>19.262499999999999</v>
          </cell>
          <cell r="C33">
            <v>27.7</v>
          </cell>
          <cell r="D33">
            <v>10.4</v>
          </cell>
          <cell r="E33">
            <v>62.333333333333336</v>
          </cell>
          <cell r="F33">
            <v>96</v>
          </cell>
          <cell r="G33">
            <v>36</v>
          </cell>
          <cell r="H33">
            <v>8.64</v>
          </cell>
          <cell r="I33" t="str">
            <v>NE</v>
          </cell>
          <cell r="J33">
            <v>24.840000000000003</v>
          </cell>
          <cell r="K33">
            <v>0</v>
          </cell>
        </row>
        <row r="34">
          <cell r="B34">
            <v>19.883333333333336</v>
          </cell>
          <cell r="C34">
            <v>27.1</v>
          </cell>
          <cell r="D34">
            <v>13.1</v>
          </cell>
          <cell r="E34">
            <v>64.916666666666671</v>
          </cell>
          <cell r="F34">
            <v>92</v>
          </cell>
          <cell r="G34">
            <v>38</v>
          </cell>
          <cell r="H34">
            <v>18.720000000000002</v>
          </cell>
          <cell r="I34" t="str">
            <v>NE</v>
          </cell>
          <cell r="J34">
            <v>31.319999999999997</v>
          </cell>
          <cell r="K34">
            <v>0</v>
          </cell>
        </row>
        <row r="35">
          <cell r="B35">
            <v>20.087500000000002</v>
          </cell>
          <cell r="C35">
            <v>30.2</v>
          </cell>
          <cell r="D35">
            <v>12.2</v>
          </cell>
          <cell r="E35">
            <v>55.291666666666664</v>
          </cell>
          <cell r="F35">
            <v>74</v>
          </cell>
          <cell r="G35">
            <v>28</v>
          </cell>
          <cell r="H35">
            <v>15.48</v>
          </cell>
          <cell r="I35" t="str">
            <v>NE</v>
          </cell>
          <cell r="J35">
            <v>30.6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18.804166666666667</v>
          </cell>
          <cell r="C5">
            <v>22.9</v>
          </cell>
          <cell r="D5">
            <v>16.3</v>
          </cell>
          <cell r="E5">
            <v>89.958333333333329</v>
          </cell>
          <cell r="F5">
            <v>97</v>
          </cell>
          <cell r="G5">
            <v>75</v>
          </cell>
          <cell r="H5">
            <v>14.76</v>
          </cell>
          <cell r="I5" t="str">
            <v>S</v>
          </cell>
          <cell r="J5">
            <v>32.4</v>
          </cell>
          <cell r="K5">
            <v>2</v>
          </cell>
        </row>
        <row r="6">
          <cell r="B6">
            <v>16.116666666666667</v>
          </cell>
          <cell r="C6">
            <v>18.5</v>
          </cell>
          <cell r="D6">
            <v>13.2</v>
          </cell>
          <cell r="E6">
            <v>90.875</v>
          </cell>
          <cell r="F6">
            <v>98</v>
          </cell>
          <cell r="G6">
            <v>80</v>
          </cell>
          <cell r="H6">
            <v>16.559999999999999</v>
          </cell>
          <cell r="I6" t="str">
            <v>S</v>
          </cell>
          <cell r="J6">
            <v>30.6</v>
          </cell>
          <cell r="K6">
            <v>0.2</v>
          </cell>
        </row>
        <row r="7">
          <cell r="B7">
            <v>18.995833333333334</v>
          </cell>
          <cell r="C7">
            <v>27.1</v>
          </cell>
          <cell r="D7">
            <v>14.6</v>
          </cell>
          <cell r="E7">
            <v>78.916666666666671</v>
          </cell>
          <cell r="F7">
            <v>93</v>
          </cell>
          <cell r="G7">
            <v>53</v>
          </cell>
          <cell r="H7">
            <v>18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22.529166666666669</v>
          </cell>
          <cell r="C8">
            <v>28.3</v>
          </cell>
          <cell r="D8">
            <v>18.5</v>
          </cell>
          <cell r="E8">
            <v>71.916666666666671</v>
          </cell>
          <cell r="F8">
            <v>88</v>
          </cell>
          <cell r="G8">
            <v>48</v>
          </cell>
          <cell r="H8">
            <v>21.6</v>
          </cell>
          <cell r="I8" t="str">
            <v>L</v>
          </cell>
          <cell r="J8">
            <v>38.519999999999996</v>
          </cell>
          <cell r="K8">
            <v>0</v>
          </cell>
        </row>
        <row r="9">
          <cell r="B9">
            <v>22.337500000000006</v>
          </cell>
          <cell r="C9">
            <v>28.1</v>
          </cell>
          <cell r="D9">
            <v>18.3</v>
          </cell>
          <cell r="E9">
            <v>68.333333333333329</v>
          </cell>
          <cell r="F9">
            <v>83</v>
          </cell>
          <cell r="G9">
            <v>44</v>
          </cell>
          <cell r="H9">
            <v>19.079999999999998</v>
          </cell>
          <cell r="I9" t="str">
            <v>NE</v>
          </cell>
          <cell r="J9">
            <v>33.840000000000003</v>
          </cell>
          <cell r="K9">
            <v>0</v>
          </cell>
        </row>
        <row r="10">
          <cell r="B10">
            <v>21.899999999999995</v>
          </cell>
          <cell r="C10">
            <v>28.7</v>
          </cell>
          <cell r="D10">
            <v>16.5</v>
          </cell>
          <cell r="E10">
            <v>69.916666666666671</v>
          </cell>
          <cell r="F10">
            <v>91</v>
          </cell>
          <cell r="G10">
            <v>39</v>
          </cell>
          <cell r="H10">
            <v>13.32</v>
          </cell>
          <cell r="I10" t="str">
            <v>NE</v>
          </cell>
          <cell r="J10">
            <v>28.44</v>
          </cell>
          <cell r="K10">
            <v>0</v>
          </cell>
        </row>
        <row r="11">
          <cell r="B11">
            <v>23.208333333333332</v>
          </cell>
          <cell r="C11">
            <v>30.2</v>
          </cell>
          <cell r="D11">
            <v>17.899999999999999</v>
          </cell>
          <cell r="E11">
            <v>67.375</v>
          </cell>
          <cell r="F11">
            <v>89</v>
          </cell>
          <cell r="G11">
            <v>36</v>
          </cell>
          <cell r="H11">
            <v>15.120000000000001</v>
          </cell>
          <cell r="I11" t="str">
            <v>N</v>
          </cell>
          <cell r="J11">
            <v>23.759999999999998</v>
          </cell>
          <cell r="K11">
            <v>0</v>
          </cell>
        </row>
        <row r="12">
          <cell r="B12">
            <v>23.716666666666665</v>
          </cell>
          <cell r="C12">
            <v>29.5</v>
          </cell>
          <cell r="D12">
            <v>18.3</v>
          </cell>
          <cell r="E12">
            <v>61.916666666666664</v>
          </cell>
          <cell r="F12">
            <v>82</v>
          </cell>
          <cell r="G12">
            <v>41</v>
          </cell>
          <cell r="H12">
            <v>8.2799999999999994</v>
          </cell>
          <cell r="I12" t="str">
            <v>L</v>
          </cell>
          <cell r="J12">
            <v>21.240000000000002</v>
          </cell>
          <cell r="K12">
            <v>0</v>
          </cell>
        </row>
        <row r="13">
          <cell r="B13">
            <v>21.324999999999999</v>
          </cell>
          <cell r="C13">
            <v>26.4</v>
          </cell>
          <cell r="D13">
            <v>16.7</v>
          </cell>
          <cell r="E13">
            <v>72.208333333333329</v>
          </cell>
          <cell r="F13">
            <v>93</v>
          </cell>
          <cell r="G13">
            <v>50</v>
          </cell>
          <cell r="H13">
            <v>19.8</v>
          </cell>
          <cell r="I13" t="str">
            <v>L</v>
          </cell>
          <cell r="J13">
            <v>34.92</v>
          </cell>
          <cell r="K13">
            <v>0</v>
          </cell>
        </row>
        <row r="14">
          <cell r="B14">
            <v>20.766666666666662</v>
          </cell>
          <cell r="C14">
            <v>27.7</v>
          </cell>
          <cell r="D14">
            <v>15.7</v>
          </cell>
          <cell r="E14">
            <v>72.583333333333329</v>
          </cell>
          <cell r="F14">
            <v>92</v>
          </cell>
          <cell r="G14">
            <v>45</v>
          </cell>
          <cell r="H14">
            <v>14.04</v>
          </cell>
          <cell r="I14" t="str">
            <v>L</v>
          </cell>
          <cell r="J14">
            <v>29.880000000000003</v>
          </cell>
          <cell r="K14">
            <v>0</v>
          </cell>
        </row>
        <row r="15">
          <cell r="B15">
            <v>21.116666666666667</v>
          </cell>
          <cell r="C15">
            <v>27.7</v>
          </cell>
          <cell r="D15">
            <v>16.3</v>
          </cell>
          <cell r="E15">
            <v>70.875</v>
          </cell>
          <cell r="F15">
            <v>92</v>
          </cell>
          <cell r="G15">
            <v>38</v>
          </cell>
          <cell r="H15">
            <v>15.840000000000002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21.216666666666669</v>
          </cell>
          <cell r="C16">
            <v>28.4</v>
          </cell>
          <cell r="D16">
            <v>16.399999999999999</v>
          </cell>
          <cell r="E16">
            <v>64.625</v>
          </cell>
          <cell r="F16">
            <v>88</v>
          </cell>
          <cell r="G16">
            <v>27</v>
          </cell>
          <cell r="H16">
            <v>11.16</v>
          </cell>
          <cell r="I16" t="str">
            <v>L</v>
          </cell>
          <cell r="J16">
            <v>19.440000000000001</v>
          </cell>
          <cell r="K16">
            <v>0</v>
          </cell>
        </row>
        <row r="17">
          <cell r="B17">
            <v>21.187499999999996</v>
          </cell>
          <cell r="C17">
            <v>28.3</v>
          </cell>
          <cell r="D17">
            <v>15.1</v>
          </cell>
          <cell r="E17">
            <v>58.416666666666664</v>
          </cell>
          <cell r="F17">
            <v>82</v>
          </cell>
          <cell r="G17">
            <v>30</v>
          </cell>
          <cell r="H17">
            <v>9.7200000000000006</v>
          </cell>
          <cell r="I17" t="str">
            <v>L</v>
          </cell>
          <cell r="J17">
            <v>23.400000000000002</v>
          </cell>
          <cell r="K17">
            <v>0</v>
          </cell>
        </row>
        <row r="18">
          <cell r="B18">
            <v>22.183333333333337</v>
          </cell>
          <cell r="C18">
            <v>29.3</v>
          </cell>
          <cell r="D18">
            <v>16.100000000000001</v>
          </cell>
          <cell r="E18">
            <v>58.75</v>
          </cell>
          <cell r="F18">
            <v>84</v>
          </cell>
          <cell r="G18">
            <v>31</v>
          </cell>
          <cell r="H18">
            <v>9</v>
          </cell>
          <cell r="I18" t="str">
            <v>NE</v>
          </cell>
          <cell r="J18">
            <v>24.12</v>
          </cell>
          <cell r="K18">
            <v>0</v>
          </cell>
        </row>
        <row r="19">
          <cell r="B19">
            <v>22.537499999999998</v>
          </cell>
          <cell r="C19">
            <v>27.5</v>
          </cell>
          <cell r="D19">
            <v>17.2</v>
          </cell>
          <cell r="E19">
            <v>60.916666666666664</v>
          </cell>
          <cell r="F19">
            <v>78</v>
          </cell>
          <cell r="G19">
            <v>42</v>
          </cell>
          <cell r="H19">
            <v>13.32</v>
          </cell>
          <cell r="I19" t="str">
            <v>S</v>
          </cell>
          <cell r="J19">
            <v>23.400000000000002</v>
          </cell>
          <cell r="K19">
            <v>0</v>
          </cell>
        </row>
        <row r="20">
          <cell r="B20">
            <v>20.491666666666664</v>
          </cell>
          <cell r="C20">
            <v>27.3</v>
          </cell>
          <cell r="D20">
            <v>14.5</v>
          </cell>
          <cell r="E20">
            <v>67.916666666666671</v>
          </cell>
          <cell r="F20">
            <v>90</v>
          </cell>
          <cell r="G20">
            <v>38</v>
          </cell>
          <cell r="H20">
            <v>12.6</v>
          </cell>
          <cell r="I20" t="str">
            <v>S</v>
          </cell>
          <cell r="J20">
            <v>23.759999999999998</v>
          </cell>
          <cell r="K20">
            <v>0</v>
          </cell>
        </row>
        <row r="21">
          <cell r="B21">
            <v>20.883333333333333</v>
          </cell>
          <cell r="C21">
            <v>28.1</v>
          </cell>
          <cell r="D21">
            <v>15.2</v>
          </cell>
          <cell r="E21">
            <v>54.708333333333336</v>
          </cell>
          <cell r="F21">
            <v>68</v>
          </cell>
          <cell r="G21">
            <v>36</v>
          </cell>
          <cell r="H21">
            <v>10.8</v>
          </cell>
          <cell r="I21" t="str">
            <v>SE</v>
          </cell>
          <cell r="J21">
            <v>23.040000000000003</v>
          </cell>
          <cell r="K21">
            <v>0</v>
          </cell>
        </row>
        <row r="22">
          <cell r="B22">
            <v>22.520833333333332</v>
          </cell>
          <cell r="C22">
            <v>30.9</v>
          </cell>
          <cell r="D22">
            <v>16</v>
          </cell>
          <cell r="E22">
            <v>55.875</v>
          </cell>
          <cell r="F22">
            <v>77</v>
          </cell>
          <cell r="G22">
            <v>30</v>
          </cell>
          <cell r="H22">
            <v>21.6</v>
          </cell>
          <cell r="I22" t="str">
            <v>NE</v>
          </cell>
          <cell r="J22">
            <v>37.080000000000005</v>
          </cell>
          <cell r="K22">
            <v>0</v>
          </cell>
        </row>
        <row r="23">
          <cell r="B23">
            <v>22.065217391304348</v>
          </cell>
          <cell r="C23">
            <v>27.5</v>
          </cell>
          <cell r="D23">
            <v>18.7</v>
          </cell>
          <cell r="E23">
            <v>73.217391304347828</v>
          </cell>
          <cell r="F23">
            <v>97</v>
          </cell>
          <cell r="G23">
            <v>51</v>
          </cell>
          <cell r="H23">
            <v>12.96</v>
          </cell>
          <cell r="I23" t="str">
            <v>L</v>
          </cell>
          <cell r="J23">
            <v>47.16</v>
          </cell>
          <cell r="K23">
            <v>7.8</v>
          </cell>
        </row>
        <row r="24">
          <cell r="B24">
            <v>20.087500000000002</v>
          </cell>
          <cell r="C24">
            <v>27.4</v>
          </cell>
          <cell r="D24">
            <v>16.600000000000001</v>
          </cell>
          <cell r="E24">
            <v>87.458333333333329</v>
          </cell>
          <cell r="F24">
            <v>98</v>
          </cell>
          <cell r="G24">
            <v>63</v>
          </cell>
          <cell r="H24">
            <v>21.6</v>
          </cell>
          <cell r="I24" t="str">
            <v>SO</v>
          </cell>
          <cell r="J24">
            <v>40.32</v>
          </cell>
          <cell r="K24">
            <v>0.2</v>
          </cell>
        </row>
        <row r="25">
          <cell r="B25">
            <v>17.091666666666665</v>
          </cell>
          <cell r="C25">
            <v>24.4</v>
          </cell>
          <cell r="D25">
            <v>11.8</v>
          </cell>
          <cell r="E25">
            <v>89.666666666666671</v>
          </cell>
          <cell r="F25">
            <v>98</v>
          </cell>
          <cell r="G25">
            <v>73</v>
          </cell>
          <cell r="H25">
            <v>18.720000000000002</v>
          </cell>
          <cell r="I25" t="str">
            <v>S</v>
          </cell>
          <cell r="J25">
            <v>35.64</v>
          </cell>
          <cell r="K25">
            <v>9</v>
          </cell>
        </row>
        <row r="26">
          <cell r="B26">
            <v>9.3916666666666657</v>
          </cell>
          <cell r="C26">
            <v>11.9</v>
          </cell>
          <cell r="D26">
            <v>7.7</v>
          </cell>
          <cell r="E26">
            <v>80.791666666666671</v>
          </cell>
          <cell r="F26">
            <v>96</v>
          </cell>
          <cell r="G26">
            <v>62</v>
          </cell>
          <cell r="H26">
            <v>21.240000000000002</v>
          </cell>
          <cell r="I26" t="str">
            <v>SO</v>
          </cell>
          <cell r="J26">
            <v>40.32</v>
          </cell>
          <cell r="K26">
            <v>5</v>
          </cell>
        </row>
        <row r="27">
          <cell r="B27">
            <v>7.4666666666666677</v>
          </cell>
          <cell r="C27">
            <v>11.2</v>
          </cell>
          <cell r="D27">
            <v>4.7</v>
          </cell>
          <cell r="E27">
            <v>67.166666666666671</v>
          </cell>
          <cell r="F27">
            <v>93</v>
          </cell>
          <cell r="G27">
            <v>40</v>
          </cell>
          <cell r="H27">
            <v>23.400000000000002</v>
          </cell>
          <cell r="I27" t="str">
            <v>S</v>
          </cell>
          <cell r="J27">
            <v>41.04</v>
          </cell>
          <cell r="K27">
            <v>0.4</v>
          </cell>
        </row>
        <row r="28">
          <cell r="B28">
            <v>7.5083333333333329</v>
          </cell>
          <cell r="C28">
            <v>13.9</v>
          </cell>
          <cell r="D28">
            <v>2.4</v>
          </cell>
          <cell r="E28">
            <v>59</v>
          </cell>
          <cell r="F28">
            <v>83</v>
          </cell>
          <cell r="G28">
            <v>25</v>
          </cell>
          <cell r="H28">
            <v>14.04</v>
          </cell>
          <cell r="I28" t="str">
            <v>S</v>
          </cell>
          <cell r="J28">
            <v>24.840000000000003</v>
          </cell>
          <cell r="K28">
            <v>0</v>
          </cell>
        </row>
        <row r="29">
          <cell r="B29">
            <v>10.35</v>
          </cell>
          <cell r="C29">
            <v>17.399999999999999</v>
          </cell>
          <cell r="D29">
            <v>4.7</v>
          </cell>
          <cell r="E29">
            <v>51.833333333333336</v>
          </cell>
          <cell r="F29">
            <v>78</v>
          </cell>
          <cell r="G29">
            <v>29</v>
          </cell>
          <cell r="H29">
            <v>14.04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13.291666666666666</v>
          </cell>
          <cell r="C30">
            <v>21</v>
          </cell>
          <cell r="D30">
            <v>7.3</v>
          </cell>
          <cell r="E30">
            <v>59.958333333333336</v>
          </cell>
          <cell r="F30">
            <v>92</v>
          </cell>
          <cell r="G30">
            <v>32</v>
          </cell>
          <cell r="H30">
            <v>20.88</v>
          </cell>
          <cell r="I30" t="str">
            <v>L</v>
          </cell>
          <cell r="J30">
            <v>45.72</v>
          </cell>
          <cell r="K30">
            <v>0</v>
          </cell>
        </row>
        <row r="31">
          <cell r="B31">
            <v>16.041666666666668</v>
          </cell>
          <cell r="C31">
            <v>25.2</v>
          </cell>
          <cell r="D31">
            <v>9.6999999999999993</v>
          </cell>
          <cell r="E31">
            <v>66.375</v>
          </cell>
          <cell r="F31">
            <v>92</v>
          </cell>
          <cell r="G31">
            <v>33</v>
          </cell>
          <cell r="H31">
            <v>16.2</v>
          </cell>
          <cell r="I31" t="str">
            <v>L</v>
          </cell>
          <cell r="J31">
            <v>31.680000000000003</v>
          </cell>
          <cell r="K31">
            <v>0</v>
          </cell>
        </row>
        <row r="32">
          <cell r="B32">
            <v>18.866666666666664</v>
          </cell>
          <cell r="C32">
            <v>27.5</v>
          </cell>
          <cell r="D32">
            <v>11.9</v>
          </cell>
          <cell r="E32">
            <v>54.791666666666664</v>
          </cell>
          <cell r="F32">
            <v>81</v>
          </cell>
          <cell r="G32">
            <v>27</v>
          </cell>
          <cell r="H32">
            <v>12.6</v>
          </cell>
          <cell r="I32" t="str">
            <v>SE</v>
          </cell>
          <cell r="J32">
            <v>20.52</v>
          </cell>
          <cell r="K32">
            <v>0</v>
          </cell>
        </row>
        <row r="33">
          <cell r="B33">
            <v>20.991666666666664</v>
          </cell>
          <cell r="C33">
            <v>28.6</v>
          </cell>
          <cell r="D33">
            <v>15.1</v>
          </cell>
          <cell r="E33">
            <v>50.416666666666664</v>
          </cell>
          <cell r="F33">
            <v>74</v>
          </cell>
          <cell r="G33">
            <v>29</v>
          </cell>
          <cell r="H33">
            <v>13.68</v>
          </cell>
          <cell r="I33" t="str">
            <v>L</v>
          </cell>
          <cell r="J33">
            <v>26.64</v>
          </cell>
          <cell r="K33">
            <v>0</v>
          </cell>
        </row>
        <row r="34">
          <cell r="B34">
            <v>21.304166666666667</v>
          </cell>
          <cell r="C34">
            <v>27.4</v>
          </cell>
          <cell r="D34">
            <v>15.6</v>
          </cell>
          <cell r="E34">
            <v>49.125</v>
          </cell>
          <cell r="F34">
            <v>71</v>
          </cell>
          <cell r="G34">
            <v>28</v>
          </cell>
          <cell r="H34">
            <v>16.559999999999999</v>
          </cell>
          <cell r="I34" t="str">
            <v>L</v>
          </cell>
          <cell r="J34">
            <v>29.16</v>
          </cell>
          <cell r="K34">
            <v>0</v>
          </cell>
        </row>
        <row r="35">
          <cell r="B35">
            <v>22.433333333333334</v>
          </cell>
          <cell r="C35">
            <v>32.299999999999997</v>
          </cell>
          <cell r="D35">
            <v>15.4</v>
          </cell>
          <cell r="E35">
            <v>44.333333333333336</v>
          </cell>
          <cell r="F35">
            <v>64</v>
          </cell>
          <cell r="G35">
            <v>20</v>
          </cell>
          <cell r="H35">
            <v>18.720000000000002</v>
          </cell>
          <cell r="I35" t="str">
            <v>L</v>
          </cell>
          <cell r="J35">
            <v>34.92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19.895833333333332</v>
          </cell>
          <cell r="C5">
            <v>23.8</v>
          </cell>
          <cell r="D5">
            <v>17.899999999999999</v>
          </cell>
          <cell r="E5">
            <v>86.166666666666671</v>
          </cell>
          <cell r="F5">
            <v>95</v>
          </cell>
          <cell r="G5">
            <v>65</v>
          </cell>
          <cell r="H5">
            <v>9.3600000000000012</v>
          </cell>
          <cell r="I5" t="str">
            <v>S</v>
          </cell>
          <cell r="J5">
            <v>19.079999999999998</v>
          </cell>
          <cell r="K5">
            <v>2.4</v>
          </cell>
        </row>
        <row r="6">
          <cell r="B6">
            <v>18.383333333333336</v>
          </cell>
          <cell r="C6">
            <v>22.9</v>
          </cell>
          <cell r="D6">
            <v>13.6</v>
          </cell>
          <cell r="E6">
            <v>84.666666666666671</v>
          </cell>
          <cell r="F6">
            <v>96</v>
          </cell>
          <cell r="G6">
            <v>64</v>
          </cell>
          <cell r="H6">
            <v>12.24</v>
          </cell>
          <cell r="I6" t="str">
            <v>L</v>
          </cell>
          <cell r="J6">
            <v>26.28</v>
          </cell>
          <cell r="K6">
            <v>0</v>
          </cell>
        </row>
        <row r="7">
          <cell r="B7">
            <v>21.708333333333329</v>
          </cell>
          <cell r="C7">
            <v>28.8</v>
          </cell>
          <cell r="D7">
            <v>16.600000000000001</v>
          </cell>
          <cell r="E7">
            <v>76.208333333333329</v>
          </cell>
          <cell r="F7">
            <v>90</v>
          </cell>
          <cell r="G7">
            <v>52</v>
          </cell>
          <cell r="H7">
            <v>17.28</v>
          </cell>
          <cell r="I7" t="str">
            <v>L</v>
          </cell>
          <cell r="J7">
            <v>30.96</v>
          </cell>
          <cell r="K7">
            <v>0</v>
          </cell>
        </row>
        <row r="8">
          <cell r="B8">
            <v>24.845833333333331</v>
          </cell>
          <cell r="C8">
            <v>30.6</v>
          </cell>
          <cell r="D8">
            <v>19.2</v>
          </cell>
          <cell r="E8">
            <v>66.541666666666671</v>
          </cell>
          <cell r="F8">
            <v>91</v>
          </cell>
          <cell r="G8">
            <v>42</v>
          </cell>
          <cell r="H8">
            <v>20.16</v>
          </cell>
          <cell r="I8" t="str">
            <v>NE</v>
          </cell>
          <cell r="J8">
            <v>34.56</v>
          </cell>
          <cell r="K8">
            <v>0</v>
          </cell>
        </row>
        <row r="9">
          <cell r="B9">
            <v>23.929166666666671</v>
          </cell>
          <cell r="C9">
            <v>30.2</v>
          </cell>
          <cell r="D9">
            <v>17.5</v>
          </cell>
          <cell r="E9">
            <v>70.333333333333329</v>
          </cell>
          <cell r="F9">
            <v>93</v>
          </cell>
          <cell r="G9">
            <v>46</v>
          </cell>
          <cell r="H9">
            <v>15.120000000000001</v>
          </cell>
          <cell r="I9" t="str">
            <v>N</v>
          </cell>
          <cell r="J9">
            <v>28.08</v>
          </cell>
          <cell r="K9">
            <v>0</v>
          </cell>
        </row>
        <row r="10">
          <cell r="B10">
            <v>23.604166666666668</v>
          </cell>
          <cell r="C10">
            <v>30.5</v>
          </cell>
          <cell r="D10">
            <v>19</v>
          </cell>
          <cell r="E10">
            <v>71.541666666666671</v>
          </cell>
          <cell r="F10">
            <v>94</v>
          </cell>
          <cell r="G10">
            <v>43</v>
          </cell>
          <cell r="H10">
            <v>12.6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22.925000000000001</v>
          </cell>
          <cell r="C11">
            <v>30.9</v>
          </cell>
          <cell r="D11">
            <v>16.600000000000001</v>
          </cell>
          <cell r="E11">
            <v>75.333333333333329</v>
          </cell>
          <cell r="F11">
            <v>95</v>
          </cell>
          <cell r="G11">
            <v>41</v>
          </cell>
          <cell r="H11">
            <v>11.879999999999999</v>
          </cell>
          <cell r="I11" t="str">
            <v>SE</v>
          </cell>
          <cell r="J11">
            <v>22.68</v>
          </cell>
          <cell r="K11">
            <v>0</v>
          </cell>
        </row>
        <row r="12">
          <cell r="B12">
            <v>22.183333333333334</v>
          </cell>
          <cell r="C12">
            <v>26.7</v>
          </cell>
          <cell r="D12">
            <v>19</v>
          </cell>
          <cell r="E12">
            <v>84.208333333333329</v>
          </cell>
          <cell r="F12">
            <v>95</v>
          </cell>
          <cell r="G12">
            <v>67</v>
          </cell>
          <cell r="H12">
            <v>15.48</v>
          </cell>
          <cell r="I12" t="str">
            <v>SO</v>
          </cell>
          <cell r="J12">
            <v>29.52</v>
          </cell>
          <cell r="K12">
            <v>0</v>
          </cell>
        </row>
        <row r="13">
          <cell r="B13">
            <v>22.270833333333332</v>
          </cell>
          <cell r="C13">
            <v>28.9</v>
          </cell>
          <cell r="D13">
            <v>18.100000000000001</v>
          </cell>
          <cell r="E13">
            <v>75.083333333333329</v>
          </cell>
          <cell r="F13">
            <v>96</v>
          </cell>
          <cell r="G13">
            <v>40</v>
          </cell>
          <cell r="H13">
            <v>17.64</v>
          </cell>
          <cell r="I13" t="str">
            <v>S</v>
          </cell>
          <cell r="J13">
            <v>38.159999999999997</v>
          </cell>
          <cell r="K13">
            <v>0.2</v>
          </cell>
        </row>
        <row r="14">
          <cell r="B14">
            <v>22.504166666666663</v>
          </cell>
          <cell r="C14">
            <v>30.2</v>
          </cell>
          <cell r="D14">
            <v>16.100000000000001</v>
          </cell>
          <cell r="E14">
            <v>66.333333333333329</v>
          </cell>
          <cell r="F14">
            <v>88</v>
          </cell>
          <cell r="G14">
            <v>35</v>
          </cell>
          <cell r="H14">
            <v>15.840000000000002</v>
          </cell>
          <cell r="I14" t="str">
            <v>SE</v>
          </cell>
          <cell r="J14">
            <v>27</v>
          </cell>
          <cell r="K14">
            <v>0</v>
          </cell>
        </row>
        <row r="15">
          <cell r="B15">
            <v>22.400000000000002</v>
          </cell>
          <cell r="C15">
            <v>29.7</v>
          </cell>
          <cell r="D15">
            <v>15.8</v>
          </cell>
          <cell r="E15">
            <v>65.25</v>
          </cell>
          <cell r="F15">
            <v>92</v>
          </cell>
          <cell r="G15">
            <v>35</v>
          </cell>
          <cell r="H15">
            <v>19.8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21.858333333333334</v>
          </cell>
          <cell r="C16">
            <v>29.5</v>
          </cell>
          <cell r="D16">
            <v>15.1</v>
          </cell>
          <cell r="E16">
            <v>66.875</v>
          </cell>
          <cell r="F16">
            <v>93</v>
          </cell>
          <cell r="G16">
            <v>33</v>
          </cell>
          <cell r="H16">
            <v>12.96</v>
          </cell>
          <cell r="I16" t="str">
            <v>SE</v>
          </cell>
          <cell r="J16">
            <v>21.96</v>
          </cell>
          <cell r="K16">
            <v>0</v>
          </cell>
        </row>
        <row r="17">
          <cell r="B17">
            <v>20.779166666666665</v>
          </cell>
          <cell r="C17">
            <v>29.7</v>
          </cell>
          <cell r="D17">
            <v>12.9</v>
          </cell>
          <cell r="E17">
            <v>68.625</v>
          </cell>
          <cell r="F17">
            <v>95</v>
          </cell>
          <cell r="G17">
            <v>29</v>
          </cell>
          <cell r="H17">
            <v>8.64</v>
          </cell>
          <cell r="I17" t="str">
            <v>SE</v>
          </cell>
          <cell r="J17">
            <v>18.720000000000002</v>
          </cell>
          <cell r="K17">
            <v>0</v>
          </cell>
        </row>
        <row r="18">
          <cell r="B18">
            <v>19.637499999999999</v>
          </cell>
          <cell r="C18">
            <v>24.3</v>
          </cell>
          <cell r="D18">
            <v>16.3</v>
          </cell>
          <cell r="E18">
            <v>83.166666666666671</v>
          </cell>
          <cell r="F18">
            <v>94</v>
          </cell>
          <cell r="G18">
            <v>48</v>
          </cell>
          <cell r="H18">
            <v>9</v>
          </cell>
          <cell r="I18" t="str">
            <v>SE</v>
          </cell>
          <cell r="J18">
            <v>23.759999999999998</v>
          </cell>
          <cell r="K18">
            <v>1.2</v>
          </cell>
        </row>
        <row r="19">
          <cell r="B19">
            <v>21.554166666666671</v>
          </cell>
          <cell r="C19">
            <v>29.7</v>
          </cell>
          <cell r="D19">
            <v>15.5</v>
          </cell>
          <cell r="E19">
            <v>75.75</v>
          </cell>
          <cell r="F19">
            <v>96</v>
          </cell>
          <cell r="G19">
            <v>39</v>
          </cell>
          <cell r="H19">
            <v>8.2799999999999994</v>
          </cell>
          <cell r="I19" t="str">
            <v>S</v>
          </cell>
          <cell r="J19">
            <v>21.96</v>
          </cell>
          <cell r="K19">
            <v>0</v>
          </cell>
        </row>
        <row r="20">
          <cell r="B20">
            <v>21.654166666666665</v>
          </cell>
          <cell r="C20">
            <v>28.9</v>
          </cell>
          <cell r="D20">
            <v>15.2</v>
          </cell>
          <cell r="E20">
            <v>76.125</v>
          </cell>
          <cell r="F20">
            <v>96</v>
          </cell>
          <cell r="G20">
            <v>45</v>
          </cell>
          <cell r="H20">
            <v>8.64</v>
          </cell>
          <cell r="I20" t="str">
            <v>NE</v>
          </cell>
          <cell r="J20">
            <v>19.440000000000001</v>
          </cell>
          <cell r="K20">
            <v>0</v>
          </cell>
        </row>
        <row r="21">
          <cell r="B21">
            <v>21.754166666666666</v>
          </cell>
          <cell r="C21">
            <v>30.1</v>
          </cell>
          <cell r="D21">
            <v>14.4</v>
          </cell>
          <cell r="E21">
            <v>71.833333333333329</v>
          </cell>
          <cell r="F21">
            <v>95</v>
          </cell>
          <cell r="G21">
            <v>36</v>
          </cell>
          <cell r="H21">
            <v>11.879999999999999</v>
          </cell>
          <cell r="I21" t="str">
            <v>SE</v>
          </cell>
          <cell r="J21">
            <v>21.240000000000002</v>
          </cell>
          <cell r="K21">
            <v>0</v>
          </cell>
        </row>
        <row r="22">
          <cell r="B22">
            <v>22.341666666666665</v>
          </cell>
          <cell r="C22">
            <v>31</v>
          </cell>
          <cell r="D22">
            <v>15</v>
          </cell>
          <cell r="E22">
            <v>68.5</v>
          </cell>
          <cell r="F22">
            <v>94</v>
          </cell>
          <cell r="G22">
            <v>37</v>
          </cell>
          <cell r="H22">
            <v>20.88</v>
          </cell>
          <cell r="I22" t="str">
            <v>N</v>
          </cell>
          <cell r="J22">
            <v>37.800000000000004</v>
          </cell>
          <cell r="K22">
            <v>0</v>
          </cell>
        </row>
        <row r="23">
          <cell r="B23">
            <v>21.991304347826087</v>
          </cell>
          <cell r="C23">
            <v>25.6</v>
          </cell>
          <cell r="D23">
            <v>16.5</v>
          </cell>
          <cell r="E23">
            <v>75.521739130434781</v>
          </cell>
          <cell r="F23">
            <v>91</v>
          </cell>
          <cell r="G23">
            <v>61</v>
          </cell>
          <cell r="H23">
            <v>11.879999999999999</v>
          </cell>
          <cell r="I23" t="str">
            <v>SO</v>
          </cell>
          <cell r="J23">
            <v>27.36</v>
          </cell>
          <cell r="K23">
            <v>0</v>
          </cell>
        </row>
        <row r="24">
          <cell r="B24">
            <v>18.141666666666662</v>
          </cell>
          <cell r="C24">
            <v>25.3</v>
          </cell>
          <cell r="D24">
            <v>14.7</v>
          </cell>
          <cell r="E24">
            <v>85.958333333333329</v>
          </cell>
          <cell r="F24">
            <v>94</v>
          </cell>
          <cell r="G24">
            <v>73</v>
          </cell>
          <cell r="H24">
            <v>17.28</v>
          </cell>
          <cell r="I24" t="str">
            <v>N</v>
          </cell>
          <cell r="J24">
            <v>36.72</v>
          </cell>
          <cell r="K24">
            <v>0</v>
          </cell>
        </row>
        <row r="25">
          <cell r="B25">
            <v>16.054166666666667</v>
          </cell>
          <cell r="C25">
            <v>24.5</v>
          </cell>
          <cell r="D25">
            <v>11.5</v>
          </cell>
          <cell r="E25">
            <v>87.125</v>
          </cell>
          <cell r="F25">
            <v>95</v>
          </cell>
          <cell r="G25">
            <v>78</v>
          </cell>
          <cell r="H25">
            <v>11.520000000000001</v>
          </cell>
          <cell r="I25" t="str">
            <v>SO</v>
          </cell>
          <cell r="J25">
            <v>30.240000000000002</v>
          </cell>
          <cell r="K25">
            <v>8.2000000000000011</v>
          </cell>
        </row>
        <row r="26">
          <cell r="B26">
            <v>9.5583333333333318</v>
          </cell>
          <cell r="C26">
            <v>11.8</v>
          </cell>
          <cell r="D26">
            <v>8.1</v>
          </cell>
          <cell r="E26">
            <v>81.125</v>
          </cell>
          <cell r="F26">
            <v>94</v>
          </cell>
          <cell r="G26">
            <v>63</v>
          </cell>
          <cell r="H26">
            <v>9.3600000000000012</v>
          </cell>
          <cell r="I26" t="str">
            <v>S</v>
          </cell>
          <cell r="J26">
            <v>28.08</v>
          </cell>
          <cell r="K26">
            <v>3.0000000000000004</v>
          </cell>
        </row>
        <row r="27">
          <cell r="B27">
            <v>8.5333333333333332</v>
          </cell>
          <cell r="C27">
            <v>14.6</v>
          </cell>
          <cell r="D27">
            <v>5.5</v>
          </cell>
          <cell r="E27">
            <v>71.958333333333329</v>
          </cell>
          <cell r="F27">
            <v>94</v>
          </cell>
          <cell r="G27">
            <v>37</v>
          </cell>
          <cell r="H27">
            <v>9.3600000000000012</v>
          </cell>
          <cell r="I27" t="str">
            <v>S</v>
          </cell>
          <cell r="J27">
            <v>29.16</v>
          </cell>
          <cell r="K27">
            <v>1.2</v>
          </cell>
        </row>
        <row r="28">
          <cell r="B28">
            <v>8.2916666666666661</v>
          </cell>
          <cell r="C28">
            <v>16.8</v>
          </cell>
          <cell r="D28">
            <v>2.1</v>
          </cell>
          <cell r="E28">
            <v>62.916666666666664</v>
          </cell>
          <cell r="F28">
            <v>92</v>
          </cell>
          <cell r="G28">
            <v>21</v>
          </cell>
          <cell r="H28">
            <v>11.16</v>
          </cell>
          <cell r="I28" t="str">
            <v>S</v>
          </cell>
          <cell r="J28">
            <v>22.68</v>
          </cell>
          <cell r="K28">
            <v>0</v>
          </cell>
        </row>
        <row r="29">
          <cell r="B29">
            <v>9.5374999999999996</v>
          </cell>
          <cell r="C29">
            <v>20.5</v>
          </cell>
          <cell r="D29">
            <v>0.5</v>
          </cell>
          <cell r="E29">
            <v>58.916666666666664</v>
          </cell>
          <cell r="F29">
            <v>94</v>
          </cell>
          <cell r="G29">
            <v>17</v>
          </cell>
          <cell r="H29">
            <v>7.9200000000000008</v>
          </cell>
          <cell r="I29" t="str">
            <v>S</v>
          </cell>
          <cell r="J29">
            <v>26.28</v>
          </cell>
          <cell r="K29">
            <v>0</v>
          </cell>
        </row>
        <row r="30">
          <cell r="B30">
            <v>12.520833333333334</v>
          </cell>
          <cell r="C30">
            <v>24.1</v>
          </cell>
          <cell r="D30">
            <v>2.2000000000000002</v>
          </cell>
          <cell r="E30">
            <v>59</v>
          </cell>
          <cell r="F30">
            <v>97</v>
          </cell>
          <cell r="G30">
            <v>23</v>
          </cell>
          <cell r="H30">
            <v>16.559999999999999</v>
          </cell>
          <cell r="I30" t="str">
            <v>L</v>
          </cell>
          <cell r="J30">
            <v>38.519999999999996</v>
          </cell>
          <cell r="K30">
            <v>0</v>
          </cell>
        </row>
        <row r="31">
          <cell r="B31">
            <v>18.062500000000004</v>
          </cell>
          <cell r="C31">
            <v>28.6</v>
          </cell>
          <cell r="D31">
            <v>11.5</v>
          </cell>
          <cell r="E31">
            <v>55</v>
          </cell>
          <cell r="F31">
            <v>77</v>
          </cell>
          <cell r="G31">
            <v>30</v>
          </cell>
          <cell r="H31">
            <v>10.44</v>
          </cell>
          <cell r="I31" t="str">
            <v>L</v>
          </cell>
          <cell r="J31">
            <v>19.440000000000001</v>
          </cell>
          <cell r="K31">
            <v>0</v>
          </cell>
        </row>
        <row r="32">
          <cell r="B32">
            <v>20.562500000000004</v>
          </cell>
          <cell r="C32">
            <v>31.3</v>
          </cell>
          <cell r="D32">
            <v>10.8</v>
          </cell>
          <cell r="E32">
            <v>58.958333333333336</v>
          </cell>
          <cell r="F32">
            <v>94</v>
          </cell>
          <cell r="G32">
            <v>26</v>
          </cell>
          <cell r="H32">
            <v>7.9200000000000008</v>
          </cell>
          <cell r="I32" t="str">
            <v>SE</v>
          </cell>
          <cell r="J32">
            <v>17.28</v>
          </cell>
          <cell r="K32">
            <v>0</v>
          </cell>
        </row>
        <row r="33">
          <cell r="B33">
            <v>20.399999999999999</v>
          </cell>
          <cell r="C33">
            <v>31.3</v>
          </cell>
          <cell r="D33">
            <v>11.1</v>
          </cell>
          <cell r="E33">
            <v>63.791666666666664</v>
          </cell>
          <cell r="F33">
            <v>94</v>
          </cell>
          <cell r="G33">
            <v>24</v>
          </cell>
          <cell r="H33">
            <v>11.520000000000001</v>
          </cell>
          <cell r="I33" t="str">
            <v>SE</v>
          </cell>
          <cell r="J33">
            <v>21.96</v>
          </cell>
          <cell r="K33">
            <v>0</v>
          </cell>
        </row>
        <row r="34">
          <cell r="B34">
            <v>20.691666666666666</v>
          </cell>
          <cell r="C34">
            <v>31.2</v>
          </cell>
          <cell r="D34">
            <v>10.8</v>
          </cell>
          <cell r="E34">
            <v>58.083333333333336</v>
          </cell>
          <cell r="F34">
            <v>93</v>
          </cell>
          <cell r="G34">
            <v>20</v>
          </cell>
          <cell r="H34">
            <v>15.120000000000001</v>
          </cell>
          <cell r="I34" t="str">
            <v>SE</v>
          </cell>
          <cell r="J34">
            <v>25.56</v>
          </cell>
          <cell r="K34">
            <v>0</v>
          </cell>
        </row>
        <row r="35">
          <cell r="B35">
            <v>21.158333333333335</v>
          </cell>
          <cell r="C35">
            <v>32.6</v>
          </cell>
          <cell r="D35">
            <v>10.199999999999999</v>
          </cell>
          <cell r="E35">
            <v>56.375</v>
          </cell>
          <cell r="F35">
            <v>93</v>
          </cell>
          <cell r="G35">
            <v>21</v>
          </cell>
          <cell r="H35">
            <v>16.559999999999999</v>
          </cell>
          <cell r="I35" t="str">
            <v>N</v>
          </cell>
          <cell r="J35">
            <v>29.16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18.208333333333336</v>
          </cell>
          <cell r="C5">
            <v>22.4</v>
          </cell>
          <cell r="D5">
            <v>16.100000000000001</v>
          </cell>
          <cell r="E5">
            <v>87.166666666666671</v>
          </cell>
          <cell r="F5">
            <v>97</v>
          </cell>
          <cell r="G5">
            <v>64</v>
          </cell>
          <cell r="H5">
            <v>7.9200000000000008</v>
          </cell>
          <cell r="I5" t="str">
            <v>SO</v>
          </cell>
          <cell r="J5">
            <v>23.400000000000002</v>
          </cell>
          <cell r="K5">
            <v>0</v>
          </cell>
        </row>
        <row r="6">
          <cell r="B6">
            <v>15.358333333333336</v>
          </cell>
          <cell r="C6">
            <v>19.100000000000001</v>
          </cell>
          <cell r="D6">
            <v>11.8</v>
          </cell>
          <cell r="E6">
            <v>92.75</v>
          </cell>
          <cell r="F6">
            <v>97</v>
          </cell>
          <cell r="G6">
            <v>82</v>
          </cell>
          <cell r="H6">
            <v>9.7200000000000006</v>
          </cell>
          <cell r="I6" t="str">
            <v>L</v>
          </cell>
          <cell r="J6">
            <v>28.44</v>
          </cell>
          <cell r="K6">
            <v>0.4</v>
          </cell>
        </row>
        <row r="7">
          <cell r="B7">
            <v>18.054166666666671</v>
          </cell>
          <cell r="C7">
            <v>26.4</v>
          </cell>
          <cell r="D7">
            <v>12.4</v>
          </cell>
          <cell r="E7">
            <v>81.375</v>
          </cell>
          <cell r="F7">
            <v>96</v>
          </cell>
          <cell r="G7">
            <v>55</v>
          </cell>
          <cell r="H7">
            <v>14.76</v>
          </cell>
          <cell r="I7" t="str">
            <v>L</v>
          </cell>
          <cell r="J7">
            <v>32.4</v>
          </cell>
          <cell r="K7">
            <v>0.2</v>
          </cell>
        </row>
        <row r="8">
          <cell r="B8">
            <v>22.650000000000002</v>
          </cell>
          <cell r="C8">
            <v>28.9</v>
          </cell>
          <cell r="D8">
            <v>19.100000000000001</v>
          </cell>
          <cell r="E8">
            <v>71.916666666666671</v>
          </cell>
          <cell r="F8">
            <v>87</v>
          </cell>
          <cell r="G8">
            <v>46</v>
          </cell>
          <cell r="H8">
            <v>23.400000000000002</v>
          </cell>
          <cell r="I8" t="str">
            <v>NE</v>
          </cell>
          <cell r="J8">
            <v>47.519999999999996</v>
          </cell>
          <cell r="K8">
            <v>0</v>
          </cell>
        </row>
        <row r="9">
          <cell r="B9">
            <v>22.695833333333336</v>
          </cell>
          <cell r="C9">
            <v>28.6</v>
          </cell>
          <cell r="D9">
            <v>17.899999999999999</v>
          </cell>
          <cell r="E9">
            <v>67.458333333333329</v>
          </cell>
          <cell r="F9">
            <v>86</v>
          </cell>
          <cell r="G9">
            <v>42</v>
          </cell>
          <cell r="H9">
            <v>15.840000000000002</v>
          </cell>
          <cell r="I9" t="str">
            <v>NE</v>
          </cell>
          <cell r="J9">
            <v>31.319999999999997</v>
          </cell>
          <cell r="K9">
            <v>0</v>
          </cell>
        </row>
        <row r="10">
          <cell r="B10">
            <v>22.3</v>
          </cell>
          <cell r="C10">
            <v>28.8</v>
          </cell>
          <cell r="D10">
            <v>16.8</v>
          </cell>
          <cell r="E10">
            <v>69.083333333333329</v>
          </cell>
          <cell r="F10">
            <v>89</v>
          </cell>
          <cell r="G10">
            <v>44</v>
          </cell>
          <cell r="H10">
            <v>12.6</v>
          </cell>
          <cell r="I10" t="str">
            <v>NE</v>
          </cell>
          <cell r="J10">
            <v>26.64</v>
          </cell>
          <cell r="K10">
            <v>0</v>
          </cell>
        </row>
        <row r="11">
          <cell r="B11">
            <v>22.579166666666666</v>
          </cell>
          <cell r="C11">
            <v>30.6</v>
          </cell>
          <cell r="D11">
            <v>15.8</v>
          </cell>
          <cell r="E11">
            <v>70.875</v>
          </cell>
          <cell r="F11">
            <v>96</v>
          </cell>
          <cell r="G11">
            <v>36</v>
          </cell>
          <cell r="H11">
            <v>10.8</v>
          </cell>
          <cell r="I11" t="str">
            <v>N</v>
          </cell>
          <cell r="J11">
            <v>23.400000000000002</v>
          </cell>
          <cell r="K11">
            <v>0</v>
          </cell>
        </row>
        <row r="12">
          <cell r="B12">
            <v>22.195833333333336</v>
          </cell>
          <cell r="C12">
            <v>29.4</v>
          </cell>
          <cell r="D12">
            <v>16.5</v>
          </cell>
          <cell r="E12">
            <v>75.166666666666671</v>
          </cell>
          <cell r="F12">
            <v>94</v>
          </cell>
          <cell r="G12">
            <v>46</v>
          </cell>
          <cell r="H12">
            <v>4.6800000000000006</v>
          </cell>
          <cell r="I12" t="str">
            <v>O</v>
          </cell>
          <cell r="J12">
            <v>16.920000000000002</v>
          </cell>
          <cell r="K12">
            <v>0</v>
          </cell>
        </row>
        <row r="13">
          <cell r="B13">
            <v>21.079166666666669</v>
          </cell>
          <cell r="C13">
            <v>26.4</v>
          </cell>
          <cell r="D13">
            <v>17.8</v>
          </cell>
          <cell r="E13">
            <v>78.208333333333329</v>
          </cell>
          <cell r="F13">
            <v>96</v>
          </cell>
          <cell r="G13">
            <v>49</v>
          </cell>
          <cell r="H13">
            <v>18.720000000000002</v>
          </cell>
          <cell r="I13" t="str">
            <v>NE</v>
          </cell>
          <cell r="J13">
            <v>45.72</v>
          </cell>
          <cell r="K13">
            <v>0</v>
          </cell>
        </row>
        <row r="14">
          <cell r="B14">
            <v>20.675000000000001</v>
          </cell>
          <cell r="C14">
            <v>27.5</v>
          </cell>
          <cell r="D14">
            <v>15.9</v>
          </cell>
          <cell r="E14">
            <v>73.333333333333329</v>
          </cell>
          <cell r="F14">
            <v>91</v>
          </cell>
          <cell r="G14">
            <v>48</v>
          </cell>
          <cell r="H14">
            <v>16.2</v>
          </cell>
          <cell r="I14" t="str">
            <v>L</v>
          </cell>
          <cell r="J14">
            <v>32.04</v>
          </cell>
          <cell r="K14">
            <v>0</v>
          </cell>
        </row>
        <row r="15">
          <cell r="B15">
            <v>21.099999999999998</v>
          </cell>
          <cell r="C15">
            <v>27.8</v>
          </cell>
          <cell r="D15">
            <v>15.8</v>
          </cell>
          <cell r="E15">
            <v>69.833333333333329</v>
          </cell>
          <cell r="F15">
            <v>93</v>
          </cell>
          <cell r="G15">
            <v>38</v>
          </cell>
          <cell r="H15">
            <v>18.36</v>
          </cell>
          <cell r="I15" t="str">
            <v>L</v>
          </cell>
          <cell r="J15">
            <v>33.480000000000004</v>
          </cell>
          <cell r="K15">
            <v>0</v>
          </cell>
        </row>
        <row r="16">
          <cell r="B16">
            <v>20.516666666666666</v>
          </cell>
          <cell r="C16">
            <v>28.7</v>
          </cell>
          <cell r="D16">
            <v>13.6</v>
          </cell>
          <cell r="E16">
            <v>67.875</v>
          </cell>
          <cell r="F16">
            <v>97</v>
          </cell>
          <cell r="G16">
            <v>28</v>
          </cell>
          <cell r="H16">
            <v>10.08</v>
          </cell>
          <cell r="I16" t="str">
            <v>L</v>
          </cell>
          <cell r="J16">
            <v>25.2</v>
          </cell>
          <cell r="K16">
            <v>0</v>
          </cell>
        </row>
        <row r="17">
          <cell r="B17">
            <v>20.358333333333338</v>
          </cell>
          <cell r="C17">
            <v>28.1</v>
          </cell>
          <cell r="D17">
            <v>12.5</v>
          </cell>
          <cell r="E17">
            <v>59.875</v>
          </cell>
          <cell r="F17">
            <v>92</v>
          </cell>
          <cell r="G17">
            <v>28</v>
          </cell>
          <cell r="H17">
            <v>10.44</v>
          </cell>
          <cell r="I17" t="str">
            <v>NE</v>
          </cell>
          <cell r="J17">
            <v>23.040000000000003</v>
          </cell>
          <cell r="K17">
            <v>0</v>
          </cell>
        </row>
        <row r="18">
          <cell r="B18">
            <v>20.558333333333341</v>
          </cell>
          <cell r="C18">
            <v>28.9</v>
          </cell>
          <cell r="D18">
            <v>13.9</v>
          </cell>
          <cell r="E18">
            <v>65.333333333333329</v>
          </cell>
          <cell r="F18">
            <v>92</v>
          </cell>
          <cell r="G18">
            <v>29</v>
          </cell>
          <cell r="H18">
            <v>7.2</v>
          </cell>
          <cell r="I18" t="str">
            <v>NE</v>
          </cell>
          <cell r="J18">
            <v>17.28</v>
          </cell>
          <cell r="K18">
            <v>0</v>
          </cell>
        </row>
        <row r="19">
          <cell r="B19">
            <v>20.016666666666666</v>
          </cell>
          <cell r="C19">
            <v>27.6</v>
          </cell>
          <cell r="D19">
            <v>13.6</v>
          </cell>
          <cell r="E19">
            <v>70.208333333333329</v>
          </cell>
          <cell r="F19">
            <v>92</v>
          </cell>
          <cell r="G19">
            <v>44</v>
          </cell>
          <cell r="H19">
            <v>7.5600000000000005</v>
          </cell>
          <cell r="I19" t="str">
            <v>S</v>
          </cell>
          <cell r="J19">
            <v>23.759999999999998</v>
          </cell>
          <cell r="K19">
            <v>0</v>
          </cell>
        </row>
        <row r="20">
          <cell r="B20">
            <v>18.808333333333334</v>
          </cell>
          <cell r="C20">
            <v>26.2</v>
          </cell>
          <cell r="D20">
            <v>11.8</v>
          </cell>
          <cell r="E20">
            <v>71.25</v>
          </cell>
          <cell r="F20">
            <v>94</v>
          </cell>
          <cell r="G20">
            <v>39</v>
          </cell>
          <cell r="H20">
            <v>7.5600000000000005</v>
          </cell>
          <cell r="I20" t="str">
            <v>S</v>
          </cell>
          <cell r="J20">
            <v>18.36</v>
          </cell>
          <cell r="K20">
            <v>0</v>
          </cell>
        </row>
        <row r="21">
          <cell r="B21">
            <v>19.45</v>
          </cell>
          <cell r="C21">
            <v>28.8</v>
          </cell>
          <cell r="D21">
            <v>11.2</v>
          </cell>
          <cell r="E21">
            <v>59.75</v>
          </cell>
          <cell r="F21">
            <v>90</v>
          </cell>
          <cell r="G21">
            <v>31</v>
          </cell>
          <cell r="H21">
            <v>8.2799999999999994</v>
          </cell>
          <cell r="I21" t="str">
            <v>NE</v>
          </cell>
          <cell r="J21">
            <v>18.720000000000002</v>
          </cell>
          <cell r="K21">
            <v>0</v>
          </cell>
        </row>
        <row r="22">
          <cell r="B22">
            <v>23.150000000000002</v>
          </cell>
          <cell r="C22">
            <v>30.8</v>
          </cell>
          <cell r="D22">
            <v>17.7</v>
          </cell>
          <cell r="E22">
            <v>54.666666666666664</v>
          </cell>
          <cell r="F22">
            <v>74</v>
          </cell>
          <cell r="G22">
            <v>32</v>
          </cell>
          <cell r="H22">
            <v>20.88</v>
          </cell>
          <cell r="I22" t="str">
            <v>NE</v>
          </cell>
          <cell r="J22">
            <v>39.6</v>
          </cell>
          <cell r="K22">
            <v>0</v>
          </cell>
        </row>
        <row r="23">
          <cell r="B23">
            <v>21.695833333333336</v>
          </cell>
          <cell r="C23">
            <v>26.5</v>
          </cell>
          <cell r="D23">
            <v>16.2</v>
          </cell>
          <cell r="E23">
            <v>73.916666666666671</v>
          </cell>
          <cell r="F23">
            <v>93</v>
          </cell>
          <cell r="G23">
            <v>53</v>
          </cell>
          <cell r="H23">
            <v>15.120000000000001</v>
          </cell>
          <cell r="I23" t="str">
            <v>N</v>
          </cell>
          <cell r="J23">
            <v>30.240000000000002</v>
          </cell>
          <cell r="K23">
            <v>0.4</v>
          </cell>
        </row>
        <row r="24">
          <cell r="B24">
            <v>18.366666666666667</v>
          </cell>
          <cell r="C24">
            <v>25.8</v>
          </cell>
          <cell r="D24">
            <v>14.3</v>
          </cell>
          <cell r="E24">
            <v>86.166666666666671</v>
          </cell>
          <cell r="F24">
            <v>96</v>
          </cell>
          <cell r="G24">
            <v>67</v>
          </cell>
          <cell r="H24">
            <v>21.240000000000002</v>
          </cell>
          <cell r="I24" t="str">
            <v>NO</v>
          </cell>
          <cell r="J24">
            <v>39.24</v>
          </cell>
          <cell r="K24">
            <v>0</v>
          </cell>
        </row>
        <row r="25">
          <cell r="B25">
            <v>14.449999999999998</v>
          </cell>
          <cell r="C25">
            <v>22.6</v>
          </cell>
          <cell r="D25">
            <v>11</v>
          </cell>
          <cell r="E25">
            <v>90</v>
          </cell>
          <cell r="F25">
            <v>94</v>
          </cell>
          <cell r="G25">
            <v>78</v>
          </cell>
          <cell r="H25">
            <v>10.44</v>
          </cell>
          <cell r="I25" t="str">
            <v>SO</v>
          </cell>
          <cell r="J25">
            <v>29.16</v>
          </cell>
          <cell r="K25">
            <v>3</v>
          </cell>
        </row>
        <row r="26">
          <cell r="B26">
            <v>8.3083333333333318</v>
          </cell>
          <cell r="C26">
            <v>11.2</v>
          </cell>
          <cell r="D26">
            <v>6.4</v>
          </cell>
          <cell r="E26">
            <v>77.625</v>
          </cell>
          <cell r="F26">
            <v>92</v>
          </cell>
          <cell r="G26">
            <v>59</v>
          </cell>
          <cell r="H26">
            <v>11.879999999999999</v>
          </cell>
          <cell r="I26" t="str">
            <v>SO</v>
          </cell>
          <cell r="J26">
            <v>32.04</v>
          </cell>
          <cell r="K26">
            <v>1</v>
          </cell>
        </row>
        <row r="27">
          <cell r="B27">
            <v>7.3125</v>
          </cell>
          <cell r="C27">
            <v>12.4</v>
          </cell>
          <cell r="D27">
            <v>4.4000000000000004</v>
          </cell>
          <cell r="E27">
            <v>65.666666666666671</v>
          </cell>
          <cell r="F27">
            <v>94</v>
          </cell>
          <cell r="G27">
            <v>27</v>
          </cell>
          <cell r="H27">
            <v>12.24</v>
          </cell>
          <cell r="I27" t="str">
            <v>SO</v>
          </cell>
          <cell r="J27">
            <v>31.319999999999997</v>
          </cell>
          <cell r="K27">
            <v>1</v>
          </cell>
        </row>
        <row r="28">
          <cell r="B28">
            <v>6.6749999999999998</v>
          </cell>
          <cell r="C28">
            <v>14.5</v>
          </cell>
          <cell r="D28">
            <v>0.3</v>
          </cell>
          <cell r="E28">
            <v>59.166666666666664</v>
          </cell>
          <cell r="F28">
            <v>91</v>
          </cell>
          <cell r="G28">
            <v>25</v>
          </cell>
          <cell r="H28">
            <v>8.2799999999999994</v>
          </cell>
          <cell r="I28" t="str">
            <v>SE</v>
          </cell>
          <cell r="J28">
            <v>20.88</v>
          </cell>
          <cell r="K28">
            <v>0</v>
          </cell>
        </row>
        <row r="29">
          <cell r="B29">
            <v>8.4375</v>
          </cell>
          <cell r="C29">
            <v>18.399999999999999</v>
          </cell>
          <cell r="D29">
            <v>0</v>
          </cell>
          <cell r="E29">
            <v>58.291666666666664</v>
          </cell>
          <cell r="F29">
            <v>91</v>
          </cell>
          <cell r="G29">
            <v>23</v>
          </cell>
          <cell r="H29">
            <v>7.2</v>
          </cell>
          <cell r="I29" t="str">
            <v>SE</v>
          </cell>
          <cell r="J29">
            <v>22.32</v>
          </cell>
          <cell r="K29">
            <v>0</v>
          </cell>
        </row>
        <row r="30">
          <cell r="B30">
            <v>12.170833333333334</v>
          </cell>
          <cell r="C30">
            <v>20.9</v>
          </cell>
          <cell r="D30">
            <v>5.7</v>
          </cell>
          <cell r="E30">
            <v>60.458333333333336</v>
          </cell>
          <cell r="F30">
            <v>88</v>
          </cell>
          <cell r="G30">
            <v>34</v>
          </cell>
          <cell r="H30">
            <v>17.28</v>
          </cell>
          <cell r="I30" t="str">
            <v>NE</v>
          </cell>
          <cell r="J30">
            <v>40.680000000000007</v>
          </cell>
          <cell r="K30">
            <v>0</v>
          </cell>
        </row>
        <row r="31">
          <cell r="B31">
            <v>16.116666666666667</v>
          </cell>
          <cell r="C31">
            <v>25.3</v>
          </cell>
          <cell r="D31">
            <v>10.5</v>
          </cell>
          <cell r="E31">
            <v>65.458333333333329</v>
          </cell>
          <cell r="F31">
            <v>89</v>
          </cell>
          <cell r="G31">
            <v>34</v>
          </cell>
          <cell r="H31">
            <v>17.64</v>
          </cell>
          <cell r="I31" t="str">
            <v>NE</v>
          </cell>
          <cell r="J31">
            <v>36.72</v>
          </cell>
          <cell r="K31">
            <v>0</v>
          </cell>
        </row>
        <row r="32">
          <cell r="B32">
            <v>18.254166666666666</v>
          </cell>
          <cell r="C32">
            <v>29.3</v>
          </cell>
          <cell r="D32">
            <v>9.3000000000000007</v>
          </cell>
          <cell r="E32">
            <v>60.125</v>
          </cell>
          <cell r="F32">
            <v>93</v>
          </cell>
          <cell r="G32">
            <v>28</v>
          </cell>
          <cell r="H32">
            <v>9</v>
          </cell>
          <cell r="I32" t="str">
            <v>NE</v>
          </cell>
          <cell r="J32">
            <v>21.96</v>
          </cell>
          <cell r="K32">
            <v>0</v>
          </cell>
        </row>
        <row r="33">
          <cell r="B33">
            <v>20.241666666666667</v>
          </cell>
          <cell r="C33">
            <v>31.3</v>
          </cell>
          <cell r="D33">
            <v>10.9</v>
          </cell>
          <cell r="E33">
            <v>58.791666666666664</v>
          </cell>
          <cell r="F33">
            <v>93</v>
          </cell>
          <cell r="G33">
            <v>24</v>
          </cell>
          <cell r="H33">
            <v>11.520000000000001</v>
          </cell>
          <cell r="I33" t="str">
            <v>L</v>
          </cell>
          <cell r="J33">
            <v>21.96</v>
          </cell>
          <cell r="K33">
            <v>0</v>
          </cell>
        </row>
        <row r="34">
          <cell r="B34">
            <v>20.691666666666666</v>
          </cell>
          <cell r="C34">
            <v>31.2</v>
          </cell>
          <cell r="D34">
            <v>10.8</v>
          </cell>
          <cell r="E34">
            <v>58.083333333333336</v>
          </cell>
          <cell r="F34">
            <v>93</v>
          </cell>
          <cell r="G34">
            <v>20</v>
          </cell>
          <cell r="H34">
            <v>15.120000000000001</v>
          </cell>
          <cell r="I34" t="str">
            <v>SE</v>
          </cell>
          <cell r="J34">
            <v>25.56</v>
          </cell>
          <cell r="K34">
            <v>0</v>
          </cell>
        </row>
        <row r="35">
          <cell r="B35">
            <v>21.158333333333335</v>
          </cell>
          <cell r="C35">
            <v>32.6</v>
          </cell>
          <cell r="D35">
            <v>10.199999999999999</v>
          </cell>
          <cell r="E35">
            <v>56.375</v>
          </cell>
          <cell r="F35">
            <v>93</v>
          </cell>
          <cell r="G35">
            <v>21</v>
          </cell>
          <cell r="H35">
            <v>16.559999999999999</v>
          </cell>
          <cell r="I35" t="str">
            <v>N</v>
          </cell>
          <cell r="J35">
            <v>29.16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18.495833333333334</v>
          </cell>
          <cell r="C5">
            <v>21.8</v>
          </cell>
          <cell r="D5">
            <v>16.8</v>
          </cell>
          <cell r="E5">
            <v>94.6</v>
          </cell>
          <cell r="F5">
            <v>100</v>
          </cell>
          <cell r="G5">
            <v>77</v>
          </cell>
          <cell r="H5">
            <v>2.8800000000000003</v>
          </cell>
          <cell r="I5" t="str">
            <v>S</v>
          </cell>
          <cell r="J5">
            <v>16.2</v>
          </cell>
          <cell r="K5">
            <v>14.8</v>
          </cell>
        </row>
        <row r="6">
          <cell r="B6">
            <v>16.675000000000001</v>
          </cell>
          <cell r="C6">
            <v>19.899999999999999</v>
          </cell>
          <cell r="D6">
            <v>13.2</v>
          </cell>
          <cell r="E6">
            <v>94.230769230769226</v>
          </cell>
          <cell r="F6">
            <v>100</v>
          </cell>
          <cell r="G6">
            <v>87</v>
          </cell>
          <cell r="H6">
            <v>6.84</v>
          </cell>
          <cell r="I6" t="str">
            <v>SE</v>
          </cell>
          <cell r="J6">
            <v>17.64</v>
          </cell>
          <cell r="K6">
            <v>0</v>
          </cell>
        </row>
        <row r="7">
          <cell r="B7">
            <v>19.666666666666668</v>
          </cell>
          <cell r="C7">
            <v>27.9</v>
          </cell>
          <cell r="D7">
            <v>14.6</v>
          </cell>
          <cell r="E7">
            <v>85.041666666666671</v>
          </cell>
          <cell r="F7">
            <v>100</v>
          </cell>
          <cell r="G7">
            <v>53</v>
          </cell>
          <cell r="H7">
            <v>10.8</v>
          </cell>
          <cell r="I7" t="str">
            <v>L</v>
          </cell>
          <cell r="J7">
            <v>25.92</v>
          </cell>
          <cell r="K7">
            <v>0</v>
          </cell>
        </row>
        <row r="8">
          <cell r="B8">
            <v>22.466666666666665</v>
          </cell>
          <cell r="C8">
            <v>30.3</v>
          </cell>
          <cell r="D8">
            <v>16.600000000000001</v>
          </cell>
          <cell r="E8">
            <v>70.526315789473685</v>
          </cell>
          <cell r="F8">
            <v>100</v>
          </cell>
          <cell r="G8">
            <v>40</v>
          </cell>
          <cell r="H8">
            <v>9</v>
          </cell>
          <cell r="I8" t="str">
            <v>L</v>
          </cell>
          <cell r="J8">
            <v>28.44</v>
          </cell>
          <cell r="K8">
            <v>0</v>
          </cell>
        </row>
        <row r="9">
          <cell r="B9">
            <v>21.604166666666668</v>
          </cell>
          <cell r="C9">
            <v>30.3</v>
          </cell>
          <cell r="D9">
            <v>14.5</v>
          </cell>
          <cell r="E9">
            <v>74</v>
          </cell>
          <cell r="F9">
            <v>100</v>
          </cell>
          <cell r="G9">
            <v>40</v>
          </cell>
          <cell r="H9">
            <v>7.2</v>
          </cell>
          <cell r="I9" t="str">
            <v>SE</v>
          </cell>
          <cell r="J9">
            <v>21.96</v>
          </cell>
          <cell r="K9">
            <v>0</v>
          </cell>
        </row>
        <row r="10">
          <cell r="B10">
            <v>21.045833333333334</v>
          </cell>
          <cell r="C10">
            <v>30.3</v>
          </cell>
          <cell r="D10">
            <v>14.1</v>
          </cell>
          <cell r="E10">
            <v>76</v>
          </cell>
          <cell r="F10">
            <v>100</v>
          </cell>
          <cell r="G10">
            <v>36</v>
          </cell>
          <cell r="H10">
            <v>4.32</v>
          </cell>
          <cell r="I10" t="str">
            <v>SE</v>
          </cell>
          <cell r="J10">
            <v>16.559999999999999</v>
          </cell>
          <cell r="K10">
            <v>0</v>
          </cell>
        </row>
        <row r="11">
          <cell r="B11">
            <v>21.237499999999997</v>
          </cell>
          <cell r="C11">
            <v>31.2</v>
          </cell>
          <cell r="D11">
            <v>13.8</v>
          </cell>
          <cell r="E11">
            <v>77.375</v>
          </cell>
          <cell r="F11">
            <v>100</v>
          </cell>
          <cell r="G11">
            <v>32</v>
          </cell>
          <cell r="H11">
            <v>5.7600000000000007</v>
          </cell>
          <cell r="I11" t="str">
            <v>O</v>
          </cell>
          <cell r="J11">
            <v>16.920000000000002</v>
          </cell>
          <cell r="K11">
            <v>0</v>
          </cell>
        </row>
        <row r="12">
          <cell r="B12">
            <v>21.762500000000003</v>
          </cell>
          <cell r="C12">
            <v>30</v>
          </cell>
          <cell r="D12">
            <v>15.9</v>
          </cell>
          <cell r="E12">
            <v>76.458333333333329</v>
          </cell>
          <cell r="F12">
            <v>100</v>
          </cell>
          <cell r="G12">
            <v>35</v>
          </cell>
          <cell r="H12">
            <v>5.4</v>
          </cell>
          <cell r="I12" t="str">
            <v>O</v>
          </cell>
          <cell r="J12">
            <v>14.76</v>
          </cell>
          <cell r="K12">
            <v>0</v>
          </cell>
        </row>
        <row r="13">
          <cell r="B13">
            <v>21.495833333333337</v>
          </cell>
          <cell r="C13">
            <v>27.4</v>
          </cell>
          <cell r="D13">
            <v>17.399999999999999</v>
          </cell>
          <cell r="E13">
            <v>76.099999999999994</v>
          </cell>
          <cell r="F13">
            <v>100</v>
          </cell>
          <cell r="G13">
            <v>43</v>
          </cell>
          <cell r="H13">
            <v>9.3600000000000012</v>
          </cell>
          <cell r="I13" t="str">
            <v>L</v>
          </cell>
          <cell r="J13">
            <v>27.36</v>
          </cell>
          <cell r="K13">
            <v>0.2</v>
          </cell>
        </row>
        <row r="14">
          <cell r="B14">
            <v>19.937500000000004</v>
          </cell>
          <cell r="C14">
            <v>29</v>
          </cell>
          <cell r="D14">
            <v>11</v>
          </cell>
          <cell r="E14">
            <v>71</v>
          </cell>
          <cell r="F14">
            <v>100</v>
          </cell>
          <cell r="G14">
            <v>34</v>
          </cell>
          <cell r="H14">
            <v>8.64</v>
          </cell>
          <cell r="I14" t="str">
            <v>L</v>
          </cell>
          <cell r="J14">
            <v>26.64</v>
          </cell>
          <cell r="K14">
            <v>0</v>
          </cell>
        </row>
        <row r="15">
          <cell r="B15">
            <v>20.166666666666668</v>
          </cell>
          <cell r="C15">
            <v>28.6</v>
          </cell>
          <cell r="D15">
            <v>11.9</v>
          </cell>
          <cell r="E15">
            <v>71.347826086956516</v>
          </cell>
          <cell r="F15">
            <v>100</v>
          </cell>
          <cell r="G15">
            <v>34</v>
          </cell>
          <cell r="H15">
            <v>10.8</v>
          </cell>
          <cell r="I15" t="str">
            <v>L</v>
          </cell>
          <cell r="J15">
            <v>28.8</v>
          </cell>
          <cell r="K15">
            <v>0</v>
          </cell>
        </row>
        <row r="16">
          <cell r="B16">
            <v>20.516666666666666</v>
          </cell>
          <cell r="C16">
            <v>28.7</v>
          </cell>
          <cell r="D16">
            <v>13.6</v>
          </cell>
          <cell r="E16">
            <v>67.875</v>
          </cell>
          <cell r="F16">
            <v>97</v>
          </cell>
          <cell r="G16">
            <v>28</v>
          </cell>
          <cell r="H16">
            <v>10.08</v>
          </cell>
          <cell r="I16" t="str">
            <v>L</v>
          </cell>
          <cell r="J16">
            <v>25.2</v>
          </cell>
          <cell r="K16">
            <v>0</v>
          </cell>
        </row>
        <row r="17">
          <cell r="B17">
            <v>20.358333333333338</v>
          </cell>
          <cell r="C17">
            <v>28.1</v>
          </cell>
          <cell r="D17">
            <v>12.5</v>
          </cell>
          <cell r="E17">
            <v>59.875</v>
          </cell>
          <cell r="F17">
            <v>92</v>
          </cell>
          <cell r="G17">
            <v>28</v>
          </cell>
          <cell r="H17">
            <v>10.44</v>
          </cell>
          <cell r="I17" t="str">
            <v>NE</v>
          </cell>
          <cell r="J17">
            <v>23.040000000000003</v>
          </cell>
          <cell r="K17">
            <v>0</v>
          </cell>
        </row>
        <row r="18">
          <cell r="B18">
            <v>20.558333333333341</v>
          </cell>
          <cell r="C18">
            <v>28.9</v>
          </cell>
          <cell r="D18">
            <v>13.9</v>
          </cell>
          <cell r="E18">
            <v>65.333333333333329</v>
          </cell>
          <cell r="F18">
            <v>92</v>
          </cell>
          <cell r="G18">
            <v>29</v>
          </cell>
          <cell r="H18">
            <v>7.2</v>
          </cell>
          <cell r="I18" t="str">
            <v>NE</v>
          </cell>
          <cell r="J18">
            <v>17.28</v>
          </cell>
          <cell r="K18">
            <v>0</v>
          </cell>
        </row>
        <row r="19">
          <cell r="B19">
            <v>20.454166666666666</v>
          </cell>
          <cell r="C19">
            <v>28.4</v>
          </cell>
          <cell r="D19">
            <v>13.9</v>
          </cell>
          <cell r="E19">
            <v>76.75</v>
          </cell>
          <cell r="F19">
            <v>100</v>
          </cell>
          <cell r="G19">
            <v>45</v>
          </cell>
          <cell r="H19">
            <v>6.12</v>
          </cell>
          <cell r="I19" t="str">
            <v>O</v>
          </cell>
          <cell r="J19">
            <v>18.720000000000002</v>
          </cell>
          <cell r="K19">
            <v>0</v>
          </cell>
        </row>
        <row r="20">
          <cell r="B20">
            <v>20.295833333333334</v>
          </cell>
          <cell r="C20">
            <v>28.1</v>
          </cell>
          <cell r="D20">
            <v>13.5</v>
          </cell>
          <cell r="E20">
            <v>75.291666666666671</v>
          </cell>
          <cell r="F20">
            <v>100</v>
          </cell>
          <cell r="G20">
            <v>37</v>
          </cell>
          <cell r="H20">
            <v>6.12</v>
          </cell>
          <cell r="I20" t="str">
            <v>S</v>
          </cell>
          <cell r="J20">
            <v>18</v>
          </cell>
          <cell r="K20">
            <v>0</v>
          </cell>
        </row>
        <row r="21">
          <cell r="B21">
            <v>18.941666666666666</v>
          </cell>
          <cell r="C21">
            <v>29.3</v>
          </cell>
          <cell r="D21">
            <v>11.2</v>
          </cell>
          <cell r="E21">
            <v>75.166666666666671</v>
          </cell>
          <cell r="F21">
            <v>100</v>
          </cell>
          <cell r="G21">
            <v>32</v>
          </cell>
          <cell r="H21">
            <v>7.9200000000000008</v>
          </cell>
          <cell r="I21" t="str">
            <v>O</v>
          </cell>
          <cell r="J21">
            <v>20.16</v>
          </cell>
          <cell r="K21">
            <v>0</v>
          </cell>
        </row>
        <row r="22">
          <cell r="B22">
            <v>20</v>
          </cell>
          <cell r="C22">
            <v>31.7</v>
          </cell>
          <cell r="D22">
            <v>11.2</v>
          </cell>
          <cell r="E22">
            <v>72.166666666666671</v>
          </cell>
          <cell r="F22">
            <v>100</v>
          </cell>
          <cell r="G22">
            <v>29</v>
          </cell>
          <cell r="H22">
            <v>11.520000000000001</v>
          </cell>
          <cell r="I22" t="str">
            <v>NO</v>
          </cell>
          <cell r="J22">
            <v>38.159999999999997</v>
          </cell>
          <cell r="K22">
            <v>0</v>
          </cell>
        </row>
        <row r="23">
          <cell r="B23">
            <v>23.837500000000002</v>
          </cell>
          <cell r="C23">
            <v>30</v>
          </cell>
          <cell r="D23">
            <v>20</v>
          </cell>
          <cell r="E23">
            <v>70.166666666666671</v>
          </cell>
          <cell r="F23">
            <v>92</v>
          </cell>
          <cell r="G23">
            <v>49</v>
          </cell>
          <cell r="H23">
            <v>15.840000000000002</v>
          </cell>
          <cell r="I23" t="str">
            <v>O</v>
          </cell>
          <cell r="J23">
            <v>32.04</v>
          </cell>
          <cell r="K23">
            <v>0</v>
          </cell>
        </row>
        <row r="24">
          <cell r="B24">
            <v>19.900000000000002</v>
          </cell>
          <cell r="C24">
            <v>27</v>
          </cell>
          <cell r="D24">
            <v>16</v>
          </cell>
          <cell r="E24">
            <v>87</v>
          </cell>
          <cell r="F24">
            <v>100</v>
          </cell>
          <cell r="G24">
            <v>63</v>
          </cell>
          <cell r="H24">
            <v>14.04</v>
          </cell>
          <cell r="I24" t="str">
            <v>NO</v>
          </cell>
          <cell r="J24">
            <v>46.800000000000004</v>
          </cell>
          <cell r="K24">
            <v>0</v>
          </cell>
        </row>
        <row r="25">
          <cell r="B25">
            <v>17.979166666666668</v>
          </cell>
          <cell r="C25">
            <v>23.6</v>
          </cell>
          <cell r="D25">
            <v>11.8</v>
          </cell>
          <cell r="E25">
            <v>92.666666666666671</v>
          </cell>
          <cell r="F25">
            <v>100</v>
          </cell>
          <cell r="G25">
            <v>79</v>
          </cell>
          <cell r="H25">
            <v>5.7600000000000007</v>
          </cell>
          <cell r="I25" t="str">
            <v>S</v>
          </cell>
          <cell r="J25">
            <v>24.840000000000003</v>
          </cell>
          <cell r="K25">
            <v>11</v>
          </cell>
        </row>
        <row r="26">
          <cell r="B26">
            <v>8.8333333333333339</v>
          </cell>
          <cell r="C26">
            <v>11.9</v>
          </cell>
          <cell r="D26">
            <v>7.3</v>
          </cell>
          <cell r="E26">
            <v>82.708333333333329</v>
          </cell>
          <cell r="F26">
            <v>100</v>
          </cell>
          <cell r="G26">
            <v>62</v>
          </cell>
          <cell r="H26">
            <v>9.7200000000000006</v>
          </cell>
          <cell r="I26" t="str">
            <v>S</v>
          </cell>
          <cell r="J26">
            <v>39.24</v>
          </cell>
          <cell r="K26">
            <v>2.8</v>
          </cell>
        </row>
        <row r="27">
          <cell r="B27">
            <v>7.2875000000000014</v>
          </cell>
          <cell r="C27">
            <v>12.1</v>
          </cell>
          <cell r="D27">
            <v>4.3</v>
          </cell>
          <cell r="E27">
            <v>72.541666666666671</v>
          </cell>
          <cell r="F27">
            <v>100</v>
          </cell>
          <cell r="G27">
            <v>41</v>
          </cell>
          <cell r="H27">
            <v>13.68</v>
          </cell>
          <cell r="I27" t="str">
            <v>S</v>
          </cell>
          <cell r="J27">
            <v>33.480000000000004</v>
          </cell>
          <cell r="K27">
            <v>1.8</v>
          </cell>
        </row>
        <row r="28">
          <cell r="B28">
            <v>6.7083333333333321</v>
          </cell>
          <cell r="C28">
            <v>14.9</v>
          </cell>
          <cell r="D28">
            <v>1.4</v>
          </cell>
          <cell r="E28">
            <v>64.791666666666671</v>
          </cell>
          <cell r="F28">
            <v>94</v>
          </cell>
          <cell r="G28">
            <v>26</v>
          </cell>
          <cell r="H28">
            <v>8.64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8.3541666666666679</v>
          </cell>
          <cell r="C29">
            <v>18.2</v>
          </cell>
          <cell r="D29">
            <v>0</v>
          </cell>
          <cell r="E29">
            <v>60</v>
          </cell>
          <cell r="F29">
            <v>97</v>
          </cell>
          <cell r="G29">
            <v>21</v>
          </cell>
          <cell r="H29">
            <v>10.44</v>
          </cell>
          <cell r="I29" t="str">
            <v>SE</v>
          </cell>
          <cell r="J29">
            <v>24.840000000000003</v>
          </cell>
          <cell r="K29">
            <v>0</v>
          </cell>
        </row>
        <row r="30">
          <cell r="B30">
            <v>10.987499999999999</v>
          </cell>
          <cell r="C30">
            <v>22.1</v>
          </cell>
          <cell r="D30">
            <v>2.6</v>
          </cell>
          <cell r="E30">
            <v>62.416666666666664</v>
          </cell>
          <cell r="F30">
            <v>96</v>
          </cell>
          <cell r="G30">
            <v>24</v>
          </cell>
          <cell r="H30">
            <v>16.920000000000002</v>
          </cell>
          <cell r="I30" t="str">
            <v>L</v>
          </cell>
          <cell r="J30">
            <v>39.24</v>
          </cell>
          <cell r="K30">
            <v>0</v>
          </cell>
        </row>
        <row r="31">
          <cell r="B31">
            <v>14.216666666666669</v>
          </cell>
          <cell r="C31">
            <v>26.3</v>
          </cell>
          <cell r="D31">
            <v>4.5999999999999996</v>
          </cell>
          <cell r="E31">
            <v>69.041666666666671</v>
          </cell>
          <cell r="F31">
            <v>100</v>
          </cell>
          <cell r="G31">
            <v>29</v>
          </cell>
          <cell r="H31">
            <v>9</v>
          </cell>
          <cell r="I31" t="str">
            <v>SE</v>
          </cell>
          <cell r="J31">
            <v>21.96</v>
          </cell>
          <cell r="K31">
            <v>0</v>
          </cell>
        </row>
        <row r="32">
          <cell r="B32">
            <v>17.099999999999998</v>
          </cell>
          <cell r="C32">
            <v>30.3</v>
          </cell>
          <cell r="D32">
            <v>7.6</v>
          </cell>
          <cell r="E32">
            <v>66.916666666666671</v>
          </cell>
          <cell r="F32">
            <v>99</v>
          </cell>
          <cell r="G32">
            <v>24</v>
          </cell>
          <cell r="H32">
            <v>7.2</v>
          </cell>
          <cell r="I32" t="str">
            <v>SE</v>
          </cell>
          <cell r="J32">
            <v>15.48</v>
          </cell>
          <cell r="K32">
            <v>0</v>
          </cell>
        </row>
        <row r="33">
          <cell r="B33">
            <v>17.675000000000001</v>
          </cell>
          <cell r="C33">
            <v>29.3</v>
          </cell>
          <cell r="D33">
            <v>8.9</v>
          </cell>
          <cell r="E33">
            <v>66.333333333333329</v>
          </cell>
          <cell r="F33">
            <v>97</v>
          </cell>
          <cell r="G33">
            <v>25</v>
          </cell>
          <cell r="H33">
            <v>11.879999999999999</v>
          </cell>
          <cell r="I33" t="str">
            <v>L</v>
          </cell>
          <cell r="J33">
            <v>29.16</v>
          </cell>
          <cell r="K33">
            <v>0</v>
          </cell>
        </row>
        <row r="34">
          <cell r="B34">
            <v>18.120833333333334</v>
          </cell>
          <cell r="C34">
            <v>29.9</v>
          </cell>
          <cell r="D34">
            <v>8.5</v>
          </cell>
          <cell r="E34">
            <v>63.333333333333336</v>
          </cell>
          <cell r="F34">
            <v>99</v>
          </cell>
          <cell r="G34">
            <v>18</v>
          </cell>
          <cell r="H34">
            <v>9</v>
          </cell>
          <cell r="I34" t="str">
            <v>O</v>
          </cell>
          <cell r="J34">
            <v>27.36</v>
          </cell>
          <cell r="K34">
            <v>0</v>
          </cell>
        </row>
        <row r="35">
          <cell r="B35">
            <v>13.375000000000002</v>
          </cell>
          <cell r="C35">
            <v>17.399999999999999</v>
          </cell>
          <cell r="D35">
            <v>11</v>
          </cell>
          <cell r="E35">
            <v>74.25</v>
          </cell>
          <cell r="F35">
            <v>87</v>
          </cell>
          <cell r="G35">
            <v>55</v>
          </cell>
          <cell r="H35">
            <v>0</v>
          </cell>
          <cell r="I35" t="str">
            <v>O</v>
          </cell>
          <cell r="J35">
            <v>0</v>
          </cell>
          <cell r="K35">
            <v>0</v>
          </cell>
        </row>
        <row r="36">
          <cell r="I36" t="str">
            <v>L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20.166666666666668</v>
          </cell>
          <cell r="C5">
            <v>23.6</v>
          </cell>
          <cell r="D5">
            <v>18.3</v>
          </cell>
          <cell r="E5">
            <v>91.541666666666671</v>
          </cell>
          <cell r="F5">
            <v>96</v>
          </cell>
          <cell r="G5">
            <v>85</v>
          </cell>
          <cell r="H5">
            <v>10.08</v>
          </cell>
          <cell r="I5" t="str">
            <v>S</v>
          </cell>
          <cell r="J5">
            <v>21.6</v>
          </cell>
          <cell r="K5">
            <v>33</v>
          </cell>
        </row>
        <row r="6">
          <cell r="B6">
            <v>20.491666666666664</v>
          </cell>
          <cell r="C6">
            <v>24.4</v>
          </cell>
          <cell r="D6">
            <v>17.600000000000001</v>
          </cell>
          <cell r="E6">
            <v>87.041666666666671</v>
          </cell>
          <cell r="F6">
            <v>96</v>
          </cell>
          <cell r="G6">
            <v>68</v>
          </cell>
          <cell r="H6">
            <v>7.2</v>
          </cell>
          <cell r="I6" t="str">
            <v>S</v>
          </cell>
          <cell r="J6">
            <v>19.079999999999998</v>
          </cell>
          <cell r="K6">
            <v>0.2</v>
          </cell>
        </row>
        <row r="7">
          <cell r="B7">
            <v>22.295833333333334</v>
          </cell>
          <cell r="C7">
            <v>28.7</v>
          </cell>
          <cell r="D7">
            <v>18.3</v>
          </cell>
          <cell r="E7">
            <v>80.833333333333329</v>
          </cell>
          <cell r="F7">
            <v>93</v>
          </cell>
          <cell r="G7">
            <v>55</v>
          </cell>
          <cell r="H7">
            <v>10.08</v>
          </cell>
          <cell r="I7" t="str">
            <v>S</v>
          </cell>
          <cell r="J7">
            <v>18.720000000000002</v>
          </cell>
          <cell r="K7">
            <v>0</v>
          </cell>
        </row>
        <row r="8">
          <cell r="B8">
            <v>24.012500000000003</v>
          </cell>
          <cell r="C8">
            <v>30.6</v>
          </cell>
          <cell r="D8">
            <v>19.5</v>
          </cell>
          <cell r="E8">
            <v>77.791666666666671</v>
          </cell>
          <cell r="F8">
            <v>95</v>
          </cell>
          <cell r="G8">
            <v>46</v>
          </cell>
          <cell r="H8">
            <v>10.8</v>
          </cell>
          <cell r="I8" t="str">
            <v>O</v>
          </cell>
          <cell r="J8">
            <v>24.840000000000003</v>
          </cell>
          <cell r="K8">
            <v>0</v>
          </cell>
        </row>
        <row r="9">
          <cell r="B9">
            <v>23.745833333333334</v>
          </cell>
          <cell r="C9">
            <v>30.2</v>
          </cell>
          <cell r="D9">
            <v>18.899999999999999</v>
          </cell>
          <cell r="E9">
            <v>76.416666666666671</v>
          </cell>
          <cell r="F9">
            <v>93</v>
          </cell>
          <cell r="G9">
            <v>48</v>
          </cell>
          <cell r="H9">
            <v>6.84</v>
          </cell>
          <cell r="I9" t="str">
            <v>S</v>
          </cell>
          <cell r="J9">
            <v>16.2</v>
          </cell>
          <cell r="K9">
            <v>0</v>
          </cell>
        </row>
        <row r="10">
          <cell r="B10">
            <v>23.625</v>
          </cell>
          <cell r="C10">
            <v>30.7</v>
          </cell>
          <cell r="D10">
            <v>18.3</v>
          </cell>
          <cell r="E10">
            <v>79.041666666666671</v>
          </cell>
          <cell r="F10">
            <v>96</v>
          </cell>
          <cell r="G10">
            <v>46</v>
          </cell>
          <cell r="H10">
            <v>7.5600000000000005</v>
          </cell>
          <cell r="I10" t="str">
            <v>O</v>
          </cell>
          <cell r="J10">
            <v>11.16</v>
          </cell>
          <cell r="K10">
            <v>0</v>
          </cell>
        </row>
        <row r="11">
          <cell r="B11">
            <v>23.775000000000002</v>
          </cell>
          <cell r="C11">
            <v>31.2</v>
          </cell>
          <cell r="D11">
            <v>18.100000000000001</v>
          </cell>
          <cell r="E11">
            <v>77.333333333333329</v>
          </cell>
          <cell r="F11">
            <v>96</v>
          </cell>
          <cell r="G11">
            <v>42</v>
          </cell>
          <cell r="H11">
            <v>5.04</v>
          </cell>
          <cell r="I11" t="str">
            <v>O</v>
          </cell>
          <cell r="J11">
            <v>13.68</v>
          </cell>
          <cell r="K11">
            <v>0.2</v>
          </cell>
        </row>
        <row r="12">
          <cell r="B12">
            <v>22.920833333333331</v>
          </cell>
          <cell r="C12">
            <v>29</v>
          </cell>
          <cell r="D12">
            <v>19.2</v>
          </cell>
          <cell r="E12">
            <v>82.333333333333329</v>
          </cell>
          <cell r="F12">
            <v>96</v>
          </cell>
          <cell r="G12">
            <v>57</v>
          </cell>
          <cell r="H12">
            <v>9.7200000000000006</v>
          </cell>
          <cell r="I12" t="str">
            <v>O</v>
          </cell>
          <cell r="J12">
            <v>22.32</v>
          </cell>
          <cell r="K12">
            <v>0</v>
          </cell>
        </row>
        <row r="13">
          <cell r="B13">
            <v>22.116666666666664</v>
          </cell>
          <cell r="C13">
            <v>28.4</v>
          </cell>
          <cell r="D13">
            <v>18.2</v>
          </cell>
          <cell r="E13">
            <v>78.458333333333329</v>
          </cell>
          <cell r="F13">
            <v>95</v>
          </cell>
          <cell r="G13">
            <v>45</v>
          </cell>
          <cell r="H13">
            <v>9.7200000000000006</v>
          </cell>
          <cell r="I13" t="str">
            <v>SO</v>
          </cell>
          <cell r="J13">
            <v>22.32</v>
          </cell>
          <cell r="K13">
            <v>0</v>
          </cell>
        </row>
        <row r="14">
          <cell r="B14">
            <v>21.629166666666698</v>
          </cell>
          <cell r="C14">
            <v>29.9</v>
          </cell>
          <cell r="D14">
            <v>15.8</v>
          </cell>
          <cell r="E14">
            <v>75.875</v>
          </cell>
          <cell r="F14">
            <v>96</v>
          </cell>
          <cell r="G14">
            <v>39</v>
          </cell>
          <cell r="H14">
            <v>8.2799999999999994</v>
          </cell>
          <cell r="I14" t="str">
            <v>S</v>
          </cell>
          <cell r="J14">
            <v>17.64</v>
          </cell>
          <cell r="K14">
            <v>0.2</v>
          </cell>
        </row>
        <row r="15">
          <cell r="B15">
            <v>22.220833333333331</v>
          </cell>
          <cell r="C15">
            <v>29.8</v>
          </cell>
          <cell r="D15">
            <v>16.2</v>
          </cell>
          <cell r="E15">
            <v>73.125</v>
          </cell>
          <cell r="F15">
            <v>93</v>
          </cell>
          <cell r="G15">
            <v>40</v>
          </cell>
          <cell r="H15">
            <v>8.2799999999999994</v>
          </cell>
          <cell r="I15" t="str">
            <v>SO</v>
          </cell>
          <cell r="J15">
            <v>19.8</v>
          </cell>
          <cell r="K15">
            <v>0</v>
          </cell>
        </row>
        <row r="16">
          <cell r="B16">
            <v>18.408333333333331</v>
          </cell>
          <cell r="C16">
            <v>28.7</v>
          </cell>
          <cell r="D16">
            <v>10.9</v>
          </cell>
          <cell r="E16">
            <v>73.75</v>
          </cell>
          <cell r="F16">
            <v>100</v>
          </cell>
          <cell r="G16">
            <v>24</v>
          </cell>
          <cell r="H16">
            <v>7.2</v>
          </cell>
          <cell r="I16" t="str">
            <v>O</v>
          </cell>
          <cell r="J16">
            <v>21.240000000000002</v>
          </cell>
          <cell r="K16">
            <v>0</v>
          </cell>
        </row>
        <row r="17">
          <cell r="B17">
            <v>17.799999999999997</v>
          </cell>
          <cell r="C17">
            <v>29</v>
          </cell>
          <cell r="D17">
            <v>10</v>
          </cell>
          <cell r="E17">
            <v>71.125</v>
          </cell>
          <cell r="F17">
            <v>100</v>
          </cell>
          <cell r="G17">
            <v>27</v>
          </cell>
          <cell r="H17">
            <v>9.3600000000000012</v>
          </cell>
          <cell r="I17" t="str">
            <v>O</v>
          </cell>
          <cell r="J17">
            <v>20.52</v>
          </cell>
          <cell r="K17">
            <v>0</v>
          </cell>
        </row>
        <row r="18">
          <cell r="B18">
            <v>19.316666666666666</v>
          </cell>
          <cell r="C18">
            <v>28.3</v>
          </cell>
          <cell r="D18">
            <v>12.5</v>
          </cell>
          <cell r="E18">
            <v>73.125</v>
          </cell>
          <cell r="F18">
            <v>100</v>
          </cell>
          <cell r="G18">
            <v>32</v>
          </cell>
          <cell r="H18">
            <v>15.120000000000001</v>
          </cell>
          <cell r="I18" t="str">
            <v>O</v>
          </cell>
          <cell r="J18">
            <v>35.64</v>
          </cell>
          <cell r="K18">
            <v>0</v>
          </cell>
        </row>
        <row r="19">
          <cell r="B19">
            <v>22.495833333333326</v>
          </cell>
          <cell r="C19">
            <v>29.1</v>
          </cell>
          <cell r="D19">
            <v>18.100000000000001</v>
          </cell>
          <cell r="E19">
            <v>73.75</v>
          </cell>
          <cell r="F19">
            <v>92</v>
          </cell>
          <cell r="G19">
            <v>44</v>
          </cell>
          <cell r="H19">
            <v>7.2</v>
          </cell>
          <cell r="I19" t="str">
            <v>S</v>
          </cell>
          <cell r="J19">
            <v>18</v>
          </cell>
          <cell r="K19">
            <v>0</v>
          </cell>
        </row>
        <row r="20">
          <cell r="B20">
            <v>22.545833333333331</v>
          </cell>
          <cell r="C20">
            <v>29.5</v>
          </cell>
          <cell r="D20">
            <v>18</v>
          </cell>
          <cell r="E20">
            <v>77.541666666666671</v>
          </cell>
          <cell r="F20">
            <v>94</v>
          </cell>
          <cell r="G20">
            <v>46</v>
          </cell>
          <cell r="H20">
            <v>9.3600000000000012</v>
          </cell>
          <cell r="I20" t="str">
            <v>S</v>
          </cell>
          <cell r="J20">
            <v>20.88</v>
          </cell>
          <cell r="K20">
            <v>0</v>
          </cell>
        </row>
        <row r="21">
          <cell r="B21">
            <v>22.470833333333335</v>
          </cell>
          <cell r="C21">
            <v>30.4</v>
          </cell>
          <cell r="D21">
            <v>17.7</v>
          </cell>
          <cell r="E21">
            <v>75.5</v>
          </cell>
          <cell r="F21">
            <v>95</v>
          </cell>
          <cell r="G21">
            <v>41</v>
          </cell>
          <cell r="H21">
            <v>6.12</v>
          </cell>
          <cell r="I21" t="str">
            <v>S</v>
          </cell>
          <cell r="J21">
            <v>17.64</v>
          </cell>
          <cell r="K21">
            <v>0</v>
          </cell>
        </row>
        <row r="22">
          <cell r="B22">
            <v>22.795833333333334</v>
          </cell>
          <cell r="C22">
            <v>31.3</v>
          </cell>
          <cell r="D22">
            <v>16.3</v>
          </cell>
          <cell r="E22">
            <v>75.083333333333329</v>
          </cell>
          <cell r="F22">
            <v>96</v>
          </cell>
          <cell r="G22">
            <v>39</v>
          </cell>
          <cell r="H22">
            <v>11.879999999999999</v>
          </cell>
          <cell r="I22" t="str">
            <v>O</v>
          </cell>
          <cell r="J22">
            <v>27.720000000000002</v>
          </cell>
          <cell r="K22">
            <v>0</v>
          </cell>
        </row>
        <row r="23">
          <cell r="B23">
            <v>24.766666666666669</v>
          </cell>
          <cell r="C23">
            <v>29.6</v>
          </cell>
          <cell r="D23">
            <v>20.5</v>
          </cell>
          <cell r="E23">
            <v>73.125</v>
          </cell>
          <cell r="F23">
            <v>90</v>
          </cell>
          <cell r="G23">
            <v>59</v>
          </cell>
          <cell r="H23">
            <v>12.24</v>
          </cell>
          <cell r="I23" t="str">
            <v>O</v>
          </cell>
          <cell r="J23">
            <v>25.92</v>
          </cell>
          <cell r="K23">
            <v>0</v>
          </cell>
        </row>
        <row r="24">
          <cell r="B24">
            <v>20.399999999999999</v>
          </cell>
          <cell r="C24">
            <v>28.3</v>
          </cell>
          <cell r="D24">
            <v>15.5</v>
          </cell>
          <cell r="E24">
            <v>81</v>
          </cell>
          <cell r="F24">
            <v>95</v>
          </cell>
          <cell r="G24">
            <v>61</v>
          </cell>
          <cell r="H24">
            <v>13.68</v>
          </cell>
          <cell r="I24" t="str">
            <v>N</v>
          </cell>
          <cell r="J24">
            <v>34.200000000000003</v>
          </cell>
          <cell r="K24">
            <v>0</v>
          </cell>
        </row>
        <row r="25">
          <cell r="B25">
            <v>20.204166666666669</v>
          </cell>
          <cell r="C25">
            <v>25.2</v>
          </cell>
          <cell r="D25">
            <v>14.1</v>
          </cell>
          <cell r="E25">
            <v>85.458333333333329</v>
          </cell>
          <cell r="F25">
            <v>95</v>
          </cell>
          <cell r="G25">
            <v>71</v>
          </cell>
          <cell r="H25">
            <v>8.2799999999999994</v>
          </cell>
          <cell r="I25" t="str">
            <v>S</v>
          </cell>
          <cell r="J25">
            <v>18.36</v>
          </cell>
          <cell r="K25">
            <v>7.4</v>
          </cell>
        </row>
        <row r="26">
          <cell r="B26">
            <v>11.558333333333332</v>
          </cell>
          <cell r="C26">
            <v>14.1</v>
          </cell>
          <cell r="D26">
            <v>9.8000000000000007</v>
          </cell>
          <cell r="E26">
            <v>74.208333333333329</v>
          </cell>
          <cell r="F26">
            <v>89</v>
          </cell>
          <cell r="G26">
            <v>61</v>
          </cell>
          <cell r="H26">
            <v>11.879999999999999</v>
          </cell>
          <cell r="I26" t="str">
            <v>S</v>
          </cell>
          <cell r="J26">
            <v>26.28</v>
          </cell>
          <cell r="K26">
            <v>0</v>
          </cell>
        </row>
        <row r="27">
          <cell r="B27">
            <v>9.3583333333333361</v>
          </cell>
          <cell r="C27">
            <v>12.5</v>
          </cell>
          <cell r="D27">
            <v>6.5</v>
          </cell>
          <cell r="E27">
            <v>67.958333333333329</v>
          </cell>
          <cell r="F27">
            <v>91</v>
          </cell>
          <cell r="G27">
            <v>48</v>
          </cell>
          <cell r="H27">
            <v>13.68</v>
          </cell>
          <cell r="I27" t="str">
            <v>S</v>
          </cell>
          <cell r="J27">
            <v>33.840000000000003</v>
          </cell>
          <cell r="K27">
            <v>0.6</v>
          </cell>
        </row>
        <row r="28">
          <cell r="B28">
            <v>10.916666666666666</v>
          </cell>
          <cell r="C28">
            <v>16.5</v>
          </cell>
          <cell r="D28">
            <v>8</v>
          </cell>
          <cell r="E28">
            <v>56.625</v>
          </cell>
          <cell r="F28">
            <v>78</v>
          </cell>
          <cell r="G28">
            <v>30</v>
          </cell>
          <cell r="H28">
            <v>11.16</v>
          </cell>
          <cell r="I28" t="str">
            <v>S</v>
          </cell>
          <cell r="J28">
            <v>27.720000000000002</v>
          </cell>
          <cell r="K28">
            <v>0</v>
          </cell>
        </row>
        <row r="29">
          <cell r="B29">
            <v>10.141666666666667</v>
          </cell>
          <cell r="C29">
            <v>19.399999999999999</v>
          </cell>
          <cell r="D29">
            <v>1.6</v>
          </cell>
          <cell r="E29">
            <v>60</v>
          </cell>
          <cell r="F29">
            <v>92</v>
          </cell>
          <cell r="G29">
            <v>21</v>
          </cell>
          <cell r="H29">
            <v>8.64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13.212499999999999</v>
          </cell>
          <cell r="C30">
            <v>23.8</v>
          </cell>
          <cell r="D30">
            <v>6.4</v>
          </cell>
          <cell r="E30">
            <v>58.666666666666664</v>
          </cell>
          <cell r="F30">
            <v>77</v>
          </cell>
          <cell r="G30">
            <v>27</v>
          </cell>
          <cell r="H30">
            <v>8.64</v>
          </cell>
          <cell r="I30" t="str">
            <v>S</v>
          </cell>
          <cell r="J30">
            <v>22.68</v>
          </cell>
          <cell r="K30">
            <v>0</v>
          </cell>
        </row>
        <row r="31">
          <cell r="B31">
            <v>17.362500000000001</v>
          </cell>
          <cell r="C31">
            <v>28.2</v>
          </cell>
          <cell r="D31">
            <v>10.1</v>
          </cell>
          <cell r="E31">
            <v>61.041666666666664</v>
          </cell>
          <cell r="F31">
            <v>88</v>
          </cell>
          <cell r="G31">
            <v>34</v>
          </cell>
          <cell r="H31">
            <v>8.2799999999999994</v>
          </cell>
          <cell r="I31" t="str">
            <v>S</v>
          </cell>
          <cell r="J31">
            <v>19.8</v>
          </cell>
          <cell r="K31">
            <v>0</v>
          </cell>
        </row>
        <row r="32">
          <cell r="B32">
            <v>20.404166666666665</v>
          </cell>
          <cell r="C32">
            <v>31</v>
          </cell>
          <cell r="D32">
            <v>12.5</v>
          </cell>
          <cell r="E32">
            <v>65.291666666666671</v>
          </cell>
          <cell r="F32">
            <v>91</v>
          </cell>
          <cell r="G32">
            <v>30</v>
          </cell>
          <cell r="H32">
            <v>9.3600000000000012</v>
          </cell>
          <cell r="I32" t="str">
            <v>S</v>
          </cell>
          <cell r="J32">
            <v>13.32</v>
          </cell>
          <cell r="K32">
            <v>0</v>
          </cell>
        </row>
        <row r="33">
          <cell r="B33">
            <v>20.970833333333335</v>
          </cell>
          <cell r="C33">
            <v>30.5</v>
          </cell>
          <cell r="D33">
            <v>14.3</v>
          </cell>
          <cell r="E33">
            <v>64.208333333333329</v>
          </cell>
          <cell r="F33">
            <v>93</v>
          </cell>
          <cell r="G33">
            <v>27</v>
          </cell>
          <cell r="H33">
            <v>7.5600000000000005</v>
          </cell>
          <cell r="I33" t="str">
            <v>S</v>
          </cell>
          <cell r="J33">
            <v>17.28</v>
          </cell>
          <cell r="K33">
            <v>0</v>
          </cell>
        </row>
        <row r="34">
          <cell r="B34">
            <v>20.112500000000001</v>
          </cell>
          <cell r="C34">
            <v>31.2</v>
          </cell>
          <cell r="D34">
            <v>12.3</v>
          </cell>
          <cell r="E34">
            <v>64.583333333333329</v>
          </cell>
          <cell r="F34">
            <v>91</v>
          </cell>
          <cell r="G34">
            <v>21</v>
          </cell>
          <cell r="H34">
            <v>6.84</v>
          </cell>
          <cell r="I34" t="str">
            <v>S</v>
          </cell>
          <cell r="J34">
            <v>15.840000000000002</v>
          </cell>
          <cell r="K34">
            <v>0</v>
          </cell>
        </row>
        <row r="35">
          <cell r="B35">
            <v>20.616666666666664</v>
          </cell>
          <cell r="C35">
            <v>32.5</v>
          </cell>
          <cell r="D35">
            <v>11.9</v>
          </cell>
          <cell r="E35">
            <v>66.166666666666671</v>
          </cell>
          <cell r="F35">
            <v>94</v>
          </cell>
          <cell r="G35">
            <v>24</v>
          </cell>
          <cell r="H35">
            <v>8.64</v>
          </cell>
          <cell r="I35" t="str">
            <v>O</v>
          </cell>
          <cell r="J35">
            <v>20.52</v>
          </cell>
          <cell r="K35">
            <v>0</v>
          </cell>
        </row>
        <row r="36">
          <cell r="I36" t="str">
            <v>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>
            <v>21</v>
          </cell>
          <cell r="C14">
            <v>32.700000000000003</v>
          </cell>
          <cell r="D14">
            <v>11.8</v>
          </cell>
          <cell r="E14">
            <v>72.5</v>
          </cell>
          <cell r="F14">
            <v>96</v>
          </cell>
          <cell r="G14">
            <v>38</v>
          </cell>
          <cell r="H14">
            <v>16.559999999999999</v>
          </cell>
          <cell r="I14" t="str">
            <v>NE</v>
          </cell>
          <cell r="J14">
            <v>32.04</v>
          </cell>
          <cell r="K14">
            <v>0</v>
          </cell>
        </row>
        <row r="15">
          <cell r="B15">
            <v>21.991666666666664</v>
          </cell>
          <cell r="C15">
            <v>32.299999999999997</v>
          </cell>
          <cell r="D15">
            <v>13.9</v>
          </cell>
          <cell r="E15">
            <v>68.791666666666671</v>
          </cell>
          <cell r="F15">
            <v>92</v>
          </cell>
          <cell r="G15">
            <v>38</v>
          </cell>
          <cell r="H15">
            <v>17.64</v>
          </cell>
          <cell r="I15" t="str">
            <v>NE</v>
          </cell>
          <cell r="J15">
            <v>33.119999999999997</v>
          </cell>
          <cell r="K15">
            <v>0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>
            <v>23.517391304347825</v>
          </cell>
          <cell r="C21">
            <v>33.4</v>
          </cell>
          <cell r="D21">
            <v>15</v>
          </cell>
          <cell r="E21">
            <v>67.565217391304344</v>
          </cell>
          <cell r="F21">
            <v>92</v>
          </cell>
          <cell r="G21">
            <v>30</v>
          </cell>
          <cell r="H21">
            <v>6.12</v>
          </cell>
          <cell r="I21" t="str">
            <v>L</v>
          </cell>
          <cell r="J21">
            <v>26.28</v>
          </cell>
          <cell r="K21">
            <v>0</v>
          </cell>
        </row>
        <row r="22">
          <cell r="B22">
            <v>23.274999999999995</v>
          </cell>
          <cell r="C22">
            <v>33.5</v>
          </cell>
          <cell r="D22">
            <v>15.1</v>
          </cell>
          <cell r="E22">
            <v>66.625</v>
          </cell>
          <cell r="F22">
            <v>88</v>
          </cell>
          <cell r="G22">
            <v>37</v>
          </cell>
          <cell r="H22">
            <v>23.040000000000003</v>
          </cell>
          <cell r="I22" t="str">
            <v>NE</v>
          </cell>
          <cell r="J22">
            <v>40.680000000000007</v>
          </cell>
          <cell r="K22">
            <v>0</v>
          </cell>
        </row>
        <row r="23">
          <cell r="B23">
            <v>25.316666666666666</v>
          </cell>
          <cell r="C23">
            <v>30.5</v>
          </cell>
          <cell r="D23">
            <v>20.7</v>
          </cell>
          <cell r="E23">
            <v>72.125</v>
          </cell>
          <cell r="F23">
            <v>83</v>
          </cell>
          <cell r="G23">
            <v>60</v>
          </cell>
          <cell r="H23">
            <v>16.559999999999999</v>
          </cell>
          <cell r="I23" t="str">
            <v>N</v>
          </cell>
          <cell r="J23">
            <v>30.96</v>
          </cell>
          <cell r="K23">
            <v>0</v>
          </cell>
        </row>
        <row r="24">
          <cell r="B24">
            <v>23.279166666666669</v>
          </cell>
          <cell r="C24">
            <v>32</v>
          </cell>
          <cell r="D24">
            <v>17.5</v>
          </cell>
          <cell r="E24">
            <v>72.166666666666671</v>
          </cell>
          <cell r="F24">
            <v>85</v>
          </cell>
          <cell r="G24">
            <v>50</v>
          </cell>
          <cell r="H24">
            <v>26.64</v>
          </cell>
          <cell r="I24" t="str">
            <v>N</v>
          </cell>
          <cell r="J24">
            <v>52.92</v>
          </cell>
          <cell r="K24">
            <v>0</v>
          </cell>
        </row>
        <row r="25">
          <cell r="B25">
            <v>20.895833333333332</v>
          </cell>
          <cell r="C25">
            <v>26.9</v>
          </cell>
          <cell r="D25">
            <v>14.3</v>
          </cell>
          <cell r="E25">
            <v>78.791666666666671</v>
          </cell>
          <cell r="F25">
            <v>87</v>
          </cell>
          <cell r="G25">
            <v>63</v>
          </cell>
          <cell r="H25">
            <v>24.840000000000003</v>
          </cell>
          <cell r="I25" t="str">
            <v>SO</v>
          </cell>
          <cell r="J25">
            <v>40.680000000000007</v>
          </cell>
          <cell r="K25">
            <v>0</v>
          </cell>
        </row>
        <row r="26">
          <cell r="B26">
            <v>13.133333333333335</v>
          </cell>
          <cell r="C26">
            <v>15</v>
          </cell>
          <cell r="D26">
            <v>10.199999999999999</v>
          </cell>
          <cell r="E26">
            <v>78.458333333333329</v>
          </cell>
          <cell r="F26">
            <v>89</v>
          </cell>
          <cell r="G26">
            <v>68</v>
          </cell>
          <cell r="H26">
            <v>20.88</v>
          </cell>
          <cell r="I26" t="str">
            <v>SO</v>
          </cell>
          <cell r="J26">
            <v>42.480000000000004</v>
          </cell>
          <cell r="K26">
            <v>0</v>
          </cell>
        </row>
        <row r="27">
          <cell r="B27">
            <v>10.929166666666667</v>
          </cell>
          <cell r="C27">
            <v>15.3</v>
          </cell>
          <cell r="D27">
            <v>8.4</v>
          </cell>
          <cell r="E27">
            <v>64.083333333333329</v>
          </cell>
          <cell r="F27">
            <v>85</v>
          </cell>
          <cell r="G27">
            <v>48</v>
          </cell>
          <cell r="H27">
            <v>21.6</v>
          </cell>
          <cell r="I27" t="str">
            <v>S</v>
          </cell>
          <cell r="J27">
            <v>42.84</v>
          </cell>
          <cell r="K27">
            <v>0.2</v>
          </cell>
        </row>
        <row r="28">
          <cell r="B28">
            <v>12.0875</v>
          </cell>
          <cell r="C28">
            <v>16.8</v>
          </cell>
          <cell r="D28">
            <v>7</v>
          </cell>
          <cell r="E28">
            <v>54.458333333333336</v>
          </cell>
          <cell r="F28">
            <v>69</v>
          </cell>
          <cell r="G28">
            <v>33</v>
          </cell>
          <cell r="H28">
            <v>20.52</v>
          </cell>
          <cell r="I28" t="str">
            <v>S</v>
          </cell>
          <cell r="J28">
            <v>35.28</v>
          </cell>
          <cell r="K28">
            <v>0</v>
          </cell>
        </row>
        <row r="29">
          <cell r="B29">
            <v>8.6416666666666675</v>
          </cell>
          <cell r="C29">
            <v>20.3</v>
          </cell>
          <cell r="D29">
            <v>-1.1000000000000001</v>
          </cell>
          <cell r="E29">
            <v>60.75</v>
          </cell>
          <cell r="F29">
            <v>89</v>
          </cell>
          <cell r="G29">
            <v>24</v>
          </cell>
          <cell r="H29">
            <v>11.879999999999999</v>
          </cell>
          <cell r="I29" t="str">
            <v>S</v>
          </cell>
          <cell r="J29">
            <v>28.8</v>
          </cell>
          <cell r="K29">
            <v>0</v>
          </cell>
        </row>
        <row r="30">
          <cell r="B30">
            <v>11.800000000000002</v>
          </cell>
          <cell r="C30">
            <v>27.4</v>
          </cell>
          <cell r="D30">
            <v>0.1</v>
          </cell>
          <cell r="E30">
            <v>58.75</v>
          </cell>
          <cell r="F30">
            <v>85</v>
          </cell>
          <cell r="G30">
            <v>25</v>
          </cell>
          <cell r="H30">
            <v>1.4400000000000002</v>
          </cell>
          <cell r="I30" t="str">
            <v>SE</v>
          </cell>
          <cell r="J30">
            <v>24.12</v>
          </cell>
          <cell r="K30">
            <v>0</v>
          </cell>
        </row>
        <row r="31">
          <cell r="B31">
            <v>17.662499999999998</v>
          </cell>
          <cell r="C31">
            <v>33.299999999999997</v>
          </cell>
          <cell r="D31">
            <v>6.2</v>
          </cell>
          <cell r="E31">
            <v>58.541666666666664</v>
          </cell>
          <cell r="F31">
            <v>86</v>
          </cell>
          <cell r="G31">
            <v>24</v>
          </cell>
          <cell r="H31">
            <v>0</v>
          </cell>
          <cell r="I31" t="str">
            <v>L</v>
          </cell>
          <cell r="J31">
            <v>0</v>
          </cell>
          <cell r="K31">
            <v>0</v>
          </cell>
        </row>
        <row r="32">
          <cell r="B32">
            <v>21.662500000000005</v>
          </cell>
          <cell r="C32">
            <v>34.6</v>
          </cell>
          <cell r="D32">
            <v>11.8</v>
          </cell>
          <cell r="E32">
            <v>56.125</v>
          </cell>
          <cell r="F32">
            <v>86</v>
          </cell>
          <cell r="G32">
            <v>19</v>
          </cell>
          <cell r="H32">
            <v>0</v>
          </cell>
          <cell r="I32" t="str">
            <v>SE</v>
          </cell>
          <cell r="J32">
            <v>24.840000000000003</v>
          </cell>
          <cell r="K32">
            <v>0</v>
          </cell>
        </row>
        <row r="33">
          <cell r="B33">
            <v>19.533333333333335</v>
          </cell>
          <cell r="C33">
            <v>32</v>
          </cell>
          <cell r="D33">
            <v>8.3000000000000007</v>
          </cell>
          <cell r="E33">
            <v>56.416666666666664</v>
          </cell>
          <cell r="F33">
            <v>88</v>
          </cell>
          <cell r="G33">
            <v>18</v>
          </cell>
          <cell r="H33">
            <v>3.9600000000000004</v>
          </cell>
          <cell r="I33" t="str">
            <v>SE</v>
          </cell>
          <cell r="J33">
            <v>24.12</v>
          </cell>
          <cell r="K33">
            <v>0</v>
          </cell>
        </row>
        <row r="34">
          <cell r="B34">
            <v>19.291666666666668</v>
          </cell>
          <cell r="C34">
            <v>33.799999999999997</v>
          </cell>
          <cell r="D34">
            <v>7.4</v>
          </cell>
          <cell r="E34">
            <v>51.5</v>
          </cell>
          <cell r="F34">
            <v>85</v>
          </cell>
          <cell r="G34">
            <v>14</v>
          </cell>
          <cell r="H34">
            <v>14.4</v>
          </cell>
          <cell r="I34" t="str">
            <v>NE</v>
          </cell>
          <cell r="J34">
            <v>30.240000000000002</v>
          </cell>
          <cell r="K34">
            <v>0</v>
          </cell>
        </row>
        <row r="35">
          <cell r="B35">
            <v>21.220833333333335</v>
          </cell>
          <cell r="C35">
            <v>35.9</v>
          </cell>
          <cell r="D35">
            <v>9.5</v>
          </cell>
          <cell r="E35">
            <v>52.708333333333336</v>
          </cell>
          <cell r="F35">
            <v>85</v>
          </cell>
          <cell r="G35">
            <v>17</v>
          </cell>
          <cell r="H35">
            <v>23.040000000000003</v>
          </cell>
          <cell r="I35" t="str">
            <v>NE</v>
          </cell>
          <cell r="J35">
            <v>39.96</v>
          </cell>
          <cell r="K35">
            <v>0</v>
          </cell>
        </row>
        <row r="36">
          <cell r="I36" t="str">
            <v>NE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17.870833333333334</v>
          </cell>
          <cell r="C5">
            <v>24</v>
          </cell>
          <cell r="D5">
            <v>14.5</v>
          </cell>
          <cell r="E5">
            <v>83.291666666666671</v>
          </cell>
          <cell r="F5">
            <v>97</v>
          </cell>
          <cell r="G5">
            <v>50</v>
          </cell>
          <cell r="H5">
            <v>11.879999999999999</v>
          </cell>
          <cell r="I5" t="str">
            <v>SO</v>
          </cell>
          <cell r="J5">
            <v>23.400000000000002</v>
          </cell>
          <cell r="K5">
            <v>0.2</v>
          </cell>
        </row>
        <row r="6">
          <cell r="B6">
            <v>13.758333333333333</v>
          </cell>
          <cell r="C6">
            <v>19.2</v>
          </cell>
          <cell r="D6">
            <v>8.6999999999999993</v>
          </cell>
          <cell r="E6">
            <v>93.25</v>
          </cell>
          <cell r="F6">
            <v>98</v>
          </cell>
          <cell r="G6">
            <v>81</v>
          </cell>
          <cell r="H6">
            <v>15.48</v>
          </cell>
          <cell r="I6" t="str">
            <v>NE</v>
          </cell>
          <cell r="J6">
            <v>32.4</v>
          </cell>
          <cell r="K6">
            <v>0.2</v>
          </cell>
        </row>
        <row r="7">
          <cell r="B7">
            <v>17.891666666666666</v>
          </cell>
          <cell r="C7">
            <v>26</v>
          </cell>
          <cell r="D7">
            <v>12.3</v>
          </cell>
          <cell r="E7">
            <v>83.083333333333329</v>
          </cell>
          <cell r="F7">
            <v>97</v>
          </cell>
          <cell r="G7">
            <v>57</v>
          </cell>
          <cell r="H7">
            <v>20.88</v>
          </cell>
          <cell r="I7" t="str">
            <v>L</v>
          </cell>
          <cell r="J7">
            <v>42.480000000000004</v>
          </cell>
          <cell r="K7">
            <v>0</v>
          </cell>
        </row>
        <row r="8">
          <cell r="B8">
            <v>21.395833333333339</v>
          </cell>
          <cell r="C8">
            <v>28.4</v>
          </cell>
          <cell r="D8">
            <v>17.3</v>
          </cell>
          <cell r="E8">
            <v>79.666666666666671</v>
          </cell>
          <cell r="F8">
            <v>96</v>
          </cell>
          <cell r="G8">
            <v>51</v>
          </cell>
          <cell r="H8">
            <v>20.16</v>
          </cell>
          <cell r="I8" t="str">
            <v>NE</v>
          </cell>
          <cell r="J8">
            <v>39.96</v>
          </cell>
          <cell r="K8">
            <v>0.8</v>
          </cell>
        </row>
        <row r="9">
          <cell r="B9">
            <v>21.358333333333334</v>
          </cell>
          <cell r="C9">
            <v>29</v>
          </cell>
          <cell r="D9">
            <v>16.100000000000001</v>
          </cell>
          <cell r="E9">
            <v>76.125</v>
          </cell>
          <cell r="F9">
            <v>93</v>
          </cell>
          <cell r="G9">
            <v>47</v>
          </cell>
          <cell r="H9">
            <v>15.48</v>
          </cell>
          <cell r="I9" t="str">
            <v>L</v>
          </cell>
          <cell r="J9">
            <v>32.4</v>
          </cell>
          <cell r="K9">
            <v>0</v>
          </cell>
        </row>
        <row r="10">
          <cell r="B10">
            <v>20.675000000000001</v>
          </cell>
          <cell r="C10">
            <v>27.8</v>
          </cell>
          <cell r="D10">
            <v>14.5</v>
          </cell>
          <cell r="E10">
            <v>78.125</v>
          </cell>
          <cell r="F10">
            <v>96</v>
          </cell>
          <cell r="G10">
            <v>51</v>
          </cell>
          <cell r="H10">
            <v>11.16</v>
          </cell>
          <cell r="I10" t="str">
            <v>L</v>
          </cell>
          <cell r="J10">
            <v>26.64</v>
          </cell>
          <cell r="K10">
            <v>0</v>
          </cell>
        </row>
        <row r="11">
          <cell r="B11">
            <v>20.900000000000002</v>
          </cell>
          <cell r="C11">
            <v>30.2</v>
          </cell>
          <cell r="D11">
            <v>12.8</v>
          </cell>
          <cell r="E11">
            <v>76.291666666666671</v>
          </cell>
          <cell r="F11">
            <v>97</v>
          </cell>
          <cell r="G11">
            <v>39</v>
          </cell>
          <cell r="H11">
            <v>10.44</v>
          </cell>
          <cell r="I11" t="str">
            <v>SO</v>
          </cell>
          <cell r="J11">
            <v>25.2</v>
          </cell>
          <cell r="K11">
            <v>0</v>
          </cell>
        </row>
        <row r="12">
          <cell r="B12">
            <v>20</v>
          </cell>
          <cell r="C12">
            <v>26</v>
          </cell>
          <cell r="D12">
            <v>18</v>
          </cell>
          <cell r="E12">
            <v>85.541666666666671</v>
          </cell>
          <cell r="F12">
            <v>97</v>
          </cell>
          <cell r="G12">
            <v>57</v>
          </cell>
          <cell r="H12">
            <v>7.2</v>
          </cell>
          <cell r="I12" t="str">
            <v>SO</v>
          </cell>
          <cell r="J12">
            <v>21.6</v>
          </cell>
          <cell r="K12">
            <v>0</v>
          </cell>
        </row>
        <row r="13">
          <cell r="B13">
            <v>19</v>
          </cell>
          <cell r="C13">
            <v>26</v>
          </cell>
          <cell r="D13">
            <v>19</v>
          </cell>
          <cell r="E13">
            <v>81.208333333333329</v>
          </cell>
          <cell r="F13">
            <v>96</v>
          </cell>
          <cell r="G13">
            <v>52</v>
          </cell>
          <cell r="H13">
            <v>0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19.349999999999998</v>
          </cell>
          <cell r="C14">
            <v>27.8</v>
          </cell>
          <cell r="D14">
            <v>13.5</v>
          </cell>
          <cell r="E14">
            <v>78.75</v>
          </cell>
          <cell r="F14">
            <v>97</v>
          </cell>
          <cell r="G14">
            <v>42</v>
          </cell>
          <cell r="H14">
            <v>17.64</v>
          </cell>
          <cell r="I14" t="str">
            <v>L</v>
          </cell>
          <cell r="J14">
            <v>32.76</v>
          </cell>
          <cell r="K14">
            <v>0.2</v>
          </cell>
        </row>
        <row r="15">
          <cell r="B15">
            <v>19.204166666666669</v>
          </cell>
          <cell r="C15">
            <v>27.5</v>
          </cell>
          <cell r="D15">
            <v>13.8</v>
          </cell>
          <cell r="E15">
            <v>77</v>
          </cell>
          <cell r="F15">
            <v>97</v>
          </cell>
          <cell r="G15">
            <v>37</v>
          </cell>
          <cell r="H15">
            <v>18</v>
          </cell>
          <cell r="I15" t="str">
            <v>L</v>
          </cell>
          <cell r="J15">
            <v>39.96</v>
          </cell>
          <cell r="K15">
            <v>0.2</v>
          </cell>
        </row>
        <row r="16">
          <cell r="B16">
            <v>18.679166666666667</v>
          </cell>
          <cell r="C16">
            <v>28.5</v>
          </cell>
          <cell r="D16">
            <v>11</v>
          </cell>
          <cell r="E16">
            <v>74.416666666666671</v>
          </cell>
          <cell r="F16">
            <v>97</v>
          </cell>
          <cell r="G16">
            <v>31</v>
          </cell>
          <cell r="H16">
            <v>12.96</v>
          </cell>
          <cell r="I16" t="str">
            <v>NE</v>
          </cell>
          <cell r="J16">
            <v>24.48</v>
          </cell>
          <cell r="K16">
            <v>0</v>
          </cell>
        </row>
        <row r="17">
          <cell r="B17">
            <v>18.829166666666669</v>
          </cell>
          <cell r="C17">
            <v>28.4</v>
          </cell>
          <cell r="D17">
            <v>9.9</v>
          </cell>
          <cell r="E17">
            <v>66.291666666666671</v>
          </cell>
          <cell r="F17">
            <v>96</v>
          </cell>
          <cell r="G17">
            <v>27</v>
          </cell>
          <cell r="H17">
            <v>14.4</v>
          </cell>
          <cell r="I17" t="str">
            <v>NE</v>
          </cell>
          <cell r="J17">
            <v>28.44</v>
          </cell>
          <cell r="K17">
            <v>0</v>
          </cell>
        </row>
        <row r="18">
          <cell r="B18">
            <v>19.412500000000001</v>
          </cell>
          <cell r="C18">
            <v>28.2</v>
          </cell>
          <cell r="D18">
            <v>11.9</v>
          </cell>
          <cell r="E18">
            <v>71.291666666666671</v>
          </cell>
          <cell r="F18">
            <v>96</v>
          </cell>
          <cell r="G18">
            <v>33</v>
          </cell>
          <cell r="H18">
            <v>6.12</v>
          </cell>
          <cell r="I18" t="str">
            <v>L</v>
          </cell>
          <cell r="J18">
            <v>27.720000000000002</v>
          </cell>
          <cell r="K18">
            <v>0</v>
          </cell>
        </row>
        <row r="19">
          <cell r="B19">
            <v>18.741666666666671</v>
          </cell>
          <cell r="C19">
            <v>27.1</v>
          </cell>
          <cell r="D19">
            <v>12.9</v>
          </cell>
          <cell r="E19">
            <v>77.541666666666671</v>
          </cell>
          <cell r="F19">
            <v>94</v>
          </cell>
          <cell r="G19">
            <v>48</v>
          </cell>
          <cell r="H19">
            <v>10.8</v>
          </cell>
          <cell r="I19" t="str">
            <v>SO</v>
          </cell>
          <cell r="J19">
            <v>26.64</v>
          </cell>
          <cell r="K19">
            <v>0</v>
          </cell>
        </row>
        <row r="20">
          <cell r="B20">
            <v>17.99583333333333</v>
          </cell>
          <cell r="C20">
            <v>26.4</v>
          </cell>
          <cell r="D20">
            <v>9.9</v>
          </cell>
          <cell r="E20">
            <v>74.833333333333329</v>
          </cell>
          <cell r="F20">
            <v>96</v>
          </cell>
          <cell r="G20">
            <v>42</v>
          </cell>
          <cell r="H20">
            <v>7.2</v>
          </cell>
          <cell r="I20" t="str">
            <v>SO</v>
          </cell>
          <cell r="J20">
            <v>18</v>
          </cell>
          <cell r="K20">
            <v>0</v>
          </cell>
        </row>
        <row r="21">
          <cell r="B21">
            <v>18.058333333333334</v>
          </cell>
          <cell r="C21">
            <v>28.2</v>
          </cell>
          <cell r="D21">
            <v>9.6999999999999993</v>
          </cell>
          <cell r="E21">
            <v>68.916666666666671</v>
          </cell>
          <cell r="F21">
            <v>94</v>
          </cell>
          <cell r="G21">
            <v>33</v>
          </cell>
          <cell r="H21">
            <v>15.48</v>
          </cell>
          <cell r="I21" t="str">
            <v>SO</v>
          </cell>
          <cell r="J21">
            <v>25.92</v>
          </cell>
          <cell r="K21">
            <v>0</v>
          </cell>
        </row>
        <row r="22">
          <cell r="B22">
            <v>21.137499999999999</v>
          </cell>
          <cell r="C22">
            <v>30.9</v>
          </cell>
          <cell r="D22">
            <v>13.2</v>
          </cell>
          <cell r="E22">
            <v>64.041666666666671</v>
          </cell>
          <cell r="F22">
            <v>92</v>
          </cell>
          <cell r="G22">
            <v>33</v>
          </cell>
          <cell r="H22">
            <v>16.920000000000002</v>
          </cell>
          <cell r="I22" t="str">
            <v>L</v>
          </cell>
          <cell r="J22">
            <v>41.04</v>
          </cell>
          <cell r="K22">
            <v>0</v>
          </cell>
        </row>
        <row r="23">
          <cell r="B23">
            <v>18.704347826086959</v>
          </cell>
          <cell r="C23">
            <v>24</v>
          </cell>
          <cell r="D23">
            <v>14.3</v>
          </cell>
          <cell r="E23">
            <v>85.695652173913047</v>
          </cell>
          <cell r="F23">
            <v>96</v>
          </cell>
          <cell r="G23">
            <v>56</v>
          </cell>
          <cell r="H23">
            <v>21.96</v>
          </cell>
          <cell r="I23" t="str">
            <v>SO</v>
          </cell>
          <cell r="J23">
            <v>46.440000000000005</v>
          </cell>
          <cell r="K23">
            <v>11.2</v>
          </cell>
        </row>
        <row r="24">
          <cell r="B24">
            <v>16.849999999999998</v>
          </cell>
          <cell r="C24">
            <v>24</v>
          </cell>
          <cell r="D24">
            <v>12.6</v>
          </cell>
          <cell r="E24">
            <v>89.791666666666671</v>
          </cell>
          <cell r="F24">
            <v>97</v>
          </cell>
          <cell r="G24">
            <v>73</v>
          </cell>
          <cell r="H24">
            <v>19.440000000000001</v>
          </cell>
          <cell r="I24" t="str">
            <v>N</v>
          </cell>
          <cell r="J24">
            <v>40.680000000000007</v>
          </cell>
          <cell r="K24">
            <v>0</v>
          </cell>
        </row>
        <row r="25">
          <cell r="B25">
            <v>12.799999999999999</v>
          </cell>
          <cell r="C25">
            <v>21.8</v>
          </cell>
          <cell r="D25">
            <v>10.4</v>
          </cell>
          <cell r="E25">
            <v>91.166666666666671</v>
          </cell>
          <cell r="F25">
            <v>97</v>
          </cell>
          <cell r="G25">
            <v>79</v>
          </cell>
          <cell r="H25">
            <v>13.32</v>
          </cell>
          <cell r="I25" t="str">
            <v>SO</v>
          </cell>
          <cell r="J25">
            <v>30.96</v>
          </cell>
          <cell r="K25">
            <v>14.6</v>
          </cell>
        </row>
        <row r="26">
          <cell r="B26">
            <v>7.0708333333333337</v>
          </cell>
          <cell r="C26">
            <v>10.4</v>
          </cell>
          <cell r="D26">
            <v>5</v>
          </cell>
          <cell r="E26">
            <v>84.25</v>
          </cell>
          <cell r="F26">
            <v>95</v>
          </cell>
          <cell r="G26">
            <v>68</v>
          </cell>
          <cell r="H26">
            <v>17.28</v>
          </cell>
          <cell r="I26" t="str">
            <v>S</v>
          </cell>
          <cell r="J26">
            <v>37.800000000000004</v>
          </cell>
          <cell r="K26">
            <v>4.0000000000000009</v>
          </cell>
        </row>
        <row r="27">
          <cell r="B27">
            <v>7.6588235294117641</v>
          </cell>
          <cell r="C27">
            <v>12</v>
          </cell>
          <cell r="D27">
            <v>2.7</v>
          </cell>
          <cell r="E27">
            <v>60.705882352941174</v>
          </cell>
          <cell r="F27">
            <v>95</v>
          </cell>
          <cell r="G27">
            <v>29</v>
          </cell>
          <cell r="H27">
            <v>20.16</v>
          </cell>
          <cell r="I27" t="str">
            <v>S</v>
          </cell>
          <cell r="J27">
            <v>37.800000000000004</v>
          </cell>
          <cell r="K27">
            <v>1.2000000000000002</v>
          </cell>
        </row>
        <row r="28">
          <cell r="B28">
            <v>5.5541666666666671</v>
          </cell>
          <cell r="C28">
            <v>14.4</v>
          </cell>
          <cell r="D28">
            <v>-1.6</v>
          </cell>
          <cell r="E28">
            <v>65.5</v>
          </cell>
          <cell r="F28">
            <v>96</v>
          </cell>
          <cell r="G28">
            <v>24</v>
          </cell>
          <cell r="H28">
            <v>11.16</v>
          </cell>
          <cell r="I28" t="str">
            <v>S</v>
          </cell>
          <cell r="J28">
            <v>25.2</v>
          </cell>
          <cell r="K28">
            <v>0</v>
          </cell>
        </row>
        <row r="29">
          <cell r="B29">
            <v>6.9708333333333341</v>
          </cell>
          <cell r="C29">
            <v>17.3</v>
          </cell>
          <cell r="D29">
            <v>-1.2</v>
          </cell>
          <cell r="E29">
            <v>65.416666666666671</v>
          </cell>
          <cell r="F29">
            <v>93</v>
          </cell>
          <cell r="G29">
            <v>26</v>
          </cell>
          <cell r="H29">
            <v>14.04</v>
          </cell>
          <cell r="I29" t="str">
            <v>SO</v>
          </cell>
          <cell r="J29">
            <v>24.12</v>
          </cell>
          <cell r="K29">
            <v>0</v>
          </cell>
        </row>
        <row r="30">
          <cell r="B30">
            <v>10.083333333333334</v>
          </cell>
          <cell r="C30">
            <v>20.3</v>
          </cell>
          <cell r="D30">
            <v>1.8</v>
          </cell>
          <cell r="E30">
            <v>66.416666666666671</v>
          </cell>
          <cell r="F30">
            <v>92</v>
          </cell>
          <cell r="G30">
            <v>36</v>
          </cell>
          <cell r="H30">
            <v>23.400000000000002</v>
          </cell>
          <cell r="I30" t="str">
            <v>L</v>
          </cell>
          <cell r="J30">
            <v>45.36</v>
          </cell>
          <cell r="K30">
            <v>0</v>
          </cell>
        </row>
        <row r="31">
          <cell r="B31">
            <v>13.291666666666664</v>
          </cell>
          <cell r="C31">
            <v>24.9</v>
          </cell>
          <cell r="D31">
            <v>5.2</v>
          </cell>
          <cell r="E31">
            <v>73.125</v>
          </cell>
          <cell r="F31">
            <v>97</v>
          </cell>
          <cell r="G31">
            <v>36</v>
          </cell>
          <cell r="H31">
            <v>15.840000000000002</v>
          </cell>
          <cell r="I31" t="str">
            <v>NE</v>
          </cell>
          <cell r="J31">
            <v>34.200000000000003</v>
          </cell>
          <cell r="K31">
            <v>0</v>
          </cell>
        </row>
        <row r="32">
          <cell r="B32">
            <v>17.358333333333334</v>
          </cell>
          <cell r="C32">
            <v>29.8</v>
          </cell>
          <cell r="D32">
            <v>7.7</v>
          </cell>
          <cell r="E32">
            <v>65.875</v>
          </cell>
          <cell r="F32">
            <v>96</v>
          </cell>
          <cell r="G32">
            <v>26</v>
          </cell>
          <cell r="H32">
            <v>11.520000000000001</v>
          </cell>
          <cell r="I32" t="str">
            <v>L</v>
          </cell>
          <cell r="J32">
            <v>21.96</v>
          </cell>
          <cell r="K32">
            <v>0</v>
          </cell>
        </row>
        <row r="33">
          <cell r="B33">
            <v>18.841666666666669</v>
          </cell>
          <cell r="C33">
            <v>29.5</v>
          </cell>
          <cell r="D33">
            <v>9.4</v>
          </cell>
          <cell r="E33">
            <v>63.125</v>
          </cell>
          <cell r="F33">
            <v>94</v>
          </cell>
          <cell r="G33">
            <v>29</v>
          </cell>
          <cell r="H33">
            <v>12.24</v>
          </cell>
          <cell r="I33" t="str">
            <v>SO</v>
          </cell>
          <cell r="J33">
            <v>27.720000000000002</v>
          </cell>
          <cell r="K33">
            <v>0</v>
          </cell>
        </row>
        <row r="34">
          <cell r="B34">
            <v>18.458333333333332</v>
          </cell>
          <cell r="C34">
            <v>28.4</v>
          </cell>
          <cell r="D34">
            <v>8.6</v>
          </cell>
          <cell r="E34">
            <v>64.666666666666671</v>
          </cell>
          <cell r="F34">
            <v>95</v>
          </cell>
          <cell r="G34">
            <v>29</v>
          </cell>
          <cell r="H34">
            <v>20.88</v>
          </cell>
          <cell r="I34" t="str">
            <v>NE</v>
          </cell>
          <cell r="J34">
            <v>38.519999999999996</v>
          </cell>
          <cell r="K34">
            <v>0</v>
          </cell>
        </row>
        <row r="35">
          <cell r="B35">
            <v>19.258333333333333</v>
          </cell>
          <cell r="C35">
            <v>31.5</v>
          </cell>
          <cell r="D35">
            <v>9.8000000000000007</v>
          </cell>
          <cell r="E35">
            <v>58.25</v>
          </cell>
          <cell r="F35">
            <v>88</v>
          </cell>
          <cell r="G35">
            <v>20</v>
          </cell>
          <cell r="H35">
            <v>16.920000000000002</v>
          </cell>
          <cell r="I35" t="str">
            <v>L</v>
          </cell>
          <cell r="J35">
            <v>35.28</v>
          </cell>
          <cell r="K35">
            <v>0</v>
          </cell>
        </row>
        <row r="36">
          <cell r="I36" t="str">
            <v>SO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22.141666666666666</v>
          </cell>
          <cell r="C5">
            <v>30</v>
          </cell>
          <cell r="D5">
            <v>19</v>
          </cell>
          <cell r="E5">
            <v>80.958333333333329</v>
          </cell>
          <cell r="F5">
            <v>93</v>
          </cell>
          <cell r="G5">
            <v>45</v>
          </cell>
          <cell r="H5">
            <v>33.480000000000004</v>
          </cell>
          <cell r="I5" t="str">
            <v>SO</v>
          </cell>
          <cell r="J5">
            <v>65.160000000000011</v>
          </cell>
          <cell r="K5">
            <v>11.2</v>
          </cell>
        </row>
        <row r="6">
          <cell r="B6">
            <v>20.650000000000002</v>
          </cell>
          <cell r="C6">
            <v>26.2</v>
          </cell>
          <cell r="D6">
            <v>17.399999999999999</v>
          </cell>
          <cell r="E6">
            <v>81.625</v>
          </cell>
          <cell r="F6">
            <v>96</v>
          </cell>
          <cell r="G6">
            <v>54</v>
          </cell>
          <cell r="H6">
            <v>13.32</v>
          </cell>
          <cell r="I6" t="str">
            <v>L</v>
          </cell>
          <cell r="J6">
            <v>23.759999999999998</v>
          </cell>
          <cell r="K6">
            <v>0.2</v>
          </cell>
        </row>
        <row r="7">
          <cell r="B7">
            <v>22.108333333333331</v>
          </cell>
          <cell r="C7">
            <v>29.7</v>
          </cell>
          <cell r="D7">
            <v>16.8</v>
          </cell>
          <cell r="E7">
            <v>72.333333333333329</v>
          </cell>
          <cell r="F7">
            <v>93</v>
          </cell>
          <cell r="G7">
            <v>38</v>
          </cell>
          <cell r="H7">
            <v>19.079999999999998</v>
          </cell>
          <cell r="I7" t="str">
            <v>SE</v>
          </cell>
          <cell r="J7">
            <v>33.840000000000003</v>
          </cell>
          <cell r="K7">
            <v>0</v>
          </cell>
        </row>
        <row r="8">
          <cell r="B8">
            <v>22.716666666666672</v>
          </cell>
          <cell r="C8">
            <v>28.3</v>
          </cell>
          <cell r="D8">
            <v>17.8</v>
          </cell>
          <cell r="E8">
            <v>66.041666666666671</v>
          </cell>
          <cell r="F8">
            <v>84</v>
          </cell>
          <cell r="G8">
            <v>42</v>
          </cell>
          <cell r="H8">
            <v>19.8</v>
          </cell>
          <cell r="I8" t="str">
            <v>L</v>
          </cell>
          <cell r="J8">
            <v>38.880000000000003</v>
          </cell>
          <cell r="K8">
            <v>0</v>
          </cell>
        </row>
        <row r="9">
          <cell r="B9">
            <v>21.7</v>
          </cell>
          <cell r="C9">
            <v>27.7</v>
          </cell>
          <cell r="D9">
            <v>15.4</v>
          </cell>
          <cell r="E9">
            <v>69</v>
          </cell>
          <cell r="F9">
            <v>93</v>
          </cell>
          <cell r="G9">
            <v>41</v>
          </cell>
          <cell r="H9">
            <v>19.8</v>
          </cell>
          <cell r="I9" t="str">
            <v>L</v>
          </cell>
          <cell r="J9">
            <v>34.56</v>
          </cell>
          <cell r="K9">
            <v>0</v>
          </cell>
        </row>
        <row r="10">
          <cell r="B10">
            <v>21.537499999999998</v>
          </cell>
          <cell r="C10">
            <v>30.2</v>
          </cell>
          <cell r="D10">
            <v>14.7</v>
          </cell>
          <cell r="E10">
            <v>71.791666666666671</v>
          </cell>
          <cell r="F10">
            <v>96</v>
          </cell>
          <cell r="G10">
            <v>33</v>
          </cell>
          <cell r="H10">
            <v>20.16</v>
          </cell>
          <cell r="I10" t="str">
            <v>N</v>
          </cell>
          <cell r="J10">
            <v>37.440000000000005</v>
          </cell>
          <cell r="K10">
            <v>0</v>
          </cell>
        </row>
        <row r="11">
          <cell r="B11">
            <v>22.283333333333331</v>
          </cell>
          <cell r="C11">
            <v>31</v>
          </cell>
          <cell r="D11">
            <v>15</v>
          </cell>
          <cell r="E11">
            <v>66.625</v>
          </cell>
          <cell r="F11">
            <v>95</v>
          </cell>
          <cell r="G11">
            <v>31</v>
          </cell>
          <cell r="H11">
            <v>9.7200000000000006</v>
          </cell>
          <cell r="I11" t="str">
            <v>SE</v>
          </cell>
          <cell r="J11">
            <v>18</v>
          </cell>
          <cell r="K11">
            <v>0</v>
          </cell>
        </row>
        <row r="12">
          <cell r="B12">
            <v>21.875</v>
          </cell>
          <cell r="C12">
            <v>29.7</v>
          </cell>
          <cell r="D12">
            <v>14.1</v>
          </cell>
          <cell r="E12">
            <v>64.458333333333329</v>
          </cell>
          <cell r="F12">
            <v>93</v>
          </cell>
          <cell r="G12">
            <v>29</v>
          </cell>
          <cell r="H12">
            <v>11.879999999999999</v>
          </cell>
          <cell r="I12" t="str">
            <v>SE</v>
          </cell>
          <cell r="J12">
            <v>22.32</v>
          </cell>
          <cell r="K12">
            <v>0</v>
          </cell>
        </row>
        <row r="13">
          <cell r="B13">
            <v>21.591666666666658</v>
          </cell>
          <cell r="C13">
            <v>28.8</v>
          </cell>
          <cell r="D13">
            <v>16</v>
          </cell>
          <cell r="E13">
            <v>64.708333333333329</v>
          </cell>
          <cell r="F13">
            <v>91</v>
          </cell>
          <cell r="G13">
            <v>28</v>
          </cell>
          <cell r="H13">
            <v>11.520000000000001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20.595833333333335</v>
          </cell>
          <cell r="C14">
            <v>29.1</v>
          </cell>
          <cell r="D14">
            <v>13.3</v>
          </cell>
          <cell r="E14">
            <v>68</v>
          </cell>
          <cell r="F14">
            <v>94</v>
          </cell>
          <cell r="G14">
            <v>31</v>
          </cell>
          <cell r="H14">
            <v>14.04</v>
          </cell>
          <cell r="I14" t="str">
            <v>S</v>
          </cell>
          <cell r="J14">
            <v>23.040000000000003</v>
          </cell>
          <cell r="K14">
            <v>0</v>
          </cell>
        </row>
        <row r="15">
          <cell r="B15">
            <v>21.195833333333329</v>
          </cell>
          <cell r="C15">
            <v>28</v>
          </cell>
          <cell r="D15">
            <v>13.8</v>
          </cell>
          <cell r="E15">
            <v>63.041666666666664</v>
          </cell>
          <cell r="F15">
            <v>92</v>
          </cell>
          <cell r="G15">
            <v>33</v>
          </cell>
          <cell r="H15">
            <v>18.36</v>
          </cell>
          <cell r="I15" t="str">
            <v>NE</v>
          </cell>
          <cell r="J15">
            <v>39.96</v>
          </cell>
          <cell r="K15">
            <v>0</v>
          </cell>
        </row>
        <row r="16">
          <cell r="B16">
            <v>19.708333333333336</v>
          </cell>
          <cell r="C16">
            <v>28.2</v>
          </cell>
          <cell r="D16">
            <v>12.1</v>
          </cell>
          <cell r="E16">
            <v>68.333333333333329</v>
          </cell>
          <cell r="F16">
            <v>94</v>
          </cell>
          <cell r="G16">
            <v>35</v>
          </cell>
          <cell r="H16">
            <v>13.32</v>
          </cell>
          <cell r="I16" t="str">
            <v>NE</v>
          </cell>
          <cell r="J16">
            <v>28.44</v>
          </cell>
          <cell r="K16">
            <v>0</v>
          </cell>
        </row>
        <row r="17">
          <cell r="B17">
            <v>20.433333333333337</v>
          </cell>
          <cell r="C17">
            <v>29.1</v>
          </cell>
          <cell r="D17">
            <v>11.9</v>
          </cell>
          <cell r="E17">
            <v>68.958333333333329</v>
          </cell>
          <cell r="F17">
            <v>95</v>
          </cell>
          <cell r="G17">
            <v>35</v>
          </cell>
          <cell r="H17">
            <v>16.2</v>
          </cell>
          <cell r="I17" t="str">
            <v>NE</v>
          </cell>
          <cell r="J17">
            <v>28.44</v>
          </cell>
          <cell r="K17">
            <v>0</v>
          </cell>
        </row>
        <row r="18">
          <cell r="B18">
            <v>22.645833333333332</v>
          </cell>
          <cell r="C18">
            <v>30.3</v>
          </cell>
          <cell r="D18">
            <v>15.8</v>
          </cell>
          <cell r="E18">
            <v>65.833333333333329</v>
          </cell>
          <cell r="F18">
            <v>92</v>
          </cell>
          <cell r="G18">
            <v>33</v>
          </cell>
          <cell r="H18">
            <v>14.04</v>
          </cell>
          <cell r="I18" t="str">
            <v>SO</v>
          </cell>
          <cell r="J18">
            <v>17.64</v>
          </cell>
          <cell r="K18">
            <v>0</v>
          </cell>
        </row>
        <row r="19">
          <cell r="B19">
            <v>21.933333333333337</v>
          </cell>
          <cell r="C19">
            <v>30.4</v>
          </cell>
          <cell r="D19">
            <v>14</v>
          </cell>
          <cell r="E19">
            <v>62.916666666666664</v>
          </cell>
          <cell r="F19">
            <v>92</v>
          </cell>
          <cell r="G19">
            <v>31</v>
          </cell>
          <cell r="H19">
            <v>10.8</v>
          </cell>
          <cell r="I19" t="str">
            <v>S</v>
          </cell>
          <cell r="J19">
            <v>23.759999999999998</v>
          </cell>
          <cell r="K19">
            <v>0</v>
          </cell>
        </row>
        <row r="20">
          <cell r="B20">
            <v>21.533333333333335</v>
          </cell>
          <cell r="C20">
            <v>29.5</v>
          </cell>
          <cell r="D20">
            <v>14.2</v>
          </cell>
          <cell r="E20">
            <v>65.958333333333329</v>
          </cell>
          <cell r="F20">
            <v>92</v>
          </cell>
          <cell r="G20">
            <v>33</v>
          </cell>
          <cell r="H20">
            <v>9.7200000000000006</v>
          </cell>
          <cell r="I20" t="str">
            <v>O</v>
          </cell>
          <cell r="J20">
            <v>20.52</v>
          </cell>
          <cell r="K20">
            <v>0</v>
          </cell>
        </row>
        <row r="21">
          <cell r="B21">
            <v>20.8</v>
          </cell>
          <cell r="C21">
            <v>30.2</v>
          </cell>
          <cell r="D21">
            <v>12.1</v>
          </cell>
          <cell r="E21">
            <v>65.041666666666671</v>
          </cell>
          <cell r="F21">
            <v>96</v>
          </cell>
          <cell r="G21">
            <v>29</v>
          </cell>
          <cell r="H21">
            <v>11.879999999999999</v>
          </cell>
          <cell r="I21" t="str">
            <v>SE</v>
          </cell>
          <cell r="J21">
            <v>16.559999999999999</v>
          </cell>
          <cell r="K21">
            <v>0</v>
          </cell>
        </row>
        <row r="22">
          <cell r="B22">
            <v>22.779166666666665</v>
          </cell>
          <cell r="C22">
            <v>32.700000000000003</v>
          </cell>
          <cell r="D22">
            <v>14.3</v>
          </cell>
          <cell r="E22">
            <v>56.291666666666664</v>
          </cell>
          <cell r="F22">
            <v>88</v>
          </cell>
          <cell r="G22">
            <v>22</v>
          </cell>
          <cell r="H22">
            <v>14.76</v>
          </cell>
          <cell r="I22" t="str">
            <v>NE</v>
          </cell>
          <cell r="J22">
            <v>28.44</v>
          </cell>
          <cell r="K22">
            <v>0</v>
          </cell>
        </row>
        <row r="23">
          <cell r="B23">
            <v>22.686956521739134</v>
          </cell>
          <cell r="C23">
            <v>31.2</v>
          </cell>
          <cell r="D23">
            <v>17.2</v>
          </cell>
          <cell r="E23">
            <v>65.521739130434781</v>
          </cell>
          <cell r="F23">
            <v>91</v>
          </cell>
          <cell r="G23">
            <v>37</v>
          </cell>
          <cell r="H23">
            <v>19.8</v>
          </cell>
          <cell r="I23" t="str">
            <v>N</v>
          </cell>
          <cell r="J23">
            <v>38.159999999999997</v>
          </cell>
          <cell r="K23">
            <v>0</v>
          </cell>
        </row>
        <row r="24">
          <cell r="B24">
            <v>23.895833333333332</v>
          </cell>
          <cell r="C24">
            <v>31.9</v>
          </cell>
          <cell r="D24">
            <v>18.7</v>
          </cell>
          <cell r="E24">
            <v>74.041666666666671</v>
          </cell>
          <cell r="F24">
            <v>94</v>
          </cell>
          <cell r="G24">
            <v>39</v>
          </cell>
          <cell r="H24">
            <v>18</v>
          </cell>
          <cell r="I24" t="str">
            <v>N</v>
          </cell>
          <cell r="J24">
            <v>30.96</v>
          </cell>
          <cell r="K24">
            <v>0</v>
          </cell>
        </row>
        <row r="25">
          <cell r="B25">
            <v>25.337499999999995</v>
          </cell>
          <cell r="C25">
            <v>32.799999999999997</v>
          </cell>
          <cell r="D25">
            <v>19.899999999999999</v>
          </cell>
          <cell r="E25">
            <v>60.375</v>
          </cell>
          <cell r="F25">
            <v>81</v>
          </cell>
          <cell r="G25">
            <v>32</v>
          </cell>
          <cell r="H25">
            <v>21.96</v>
          </cell>
          <cell r="I25" t="str">
            <v>NO</v>
          </cell>
          <cell r="J25">
            <v>51.480000000000004</v>
          </cell>
          <cell r="K25">
            <v>9.6</v>
          </cell>
        </row>
        <row r="26">
          <cell r="B26">
            <v>18.008333333333333</v>
          </cell>
          <cell r="C26">
            <v>22.5</v>
          </cell>
          <cell r="D26">
            <v>15.2</v>
          </cell>
          <cell r="E26">
            <v>85.416666666666671</v>
          </cell>
          <cell r="F26">
            <v>93</v>
          </cell>
          <cell r="G26">
            <v>74</v>
          </cell>
          <cell r="H26">
            <v>17.28</v>
          </cell>
          <cell r="I26" t="str">
            <v>SO</v>
          </cell>
          <cell r="J26">
            <v>32.76</v>
          </cell>
          <cell r="K26">
            <v>0</v>
          </cell>
        </row>
        <row r="27">
          <cell r="B27">
            <v>10.975</v>
          </cell>
          <cell r="C27">
            <v>15.2</v>
          </cell>
          <cell r="D27">
            <v>8.3000000000000007</v>
          </cell>
          <cell r="E27">
            <v>73.375</v>
          </cell>
          <cell r="F27">
            <v>88</v>
          </cell>
          <cell r="G27">
            <v>58</v>
          </cell>
          <cell r="H27">
            <v>25.92</v>
          </cell>
          <cell r="I27" t="str">
            <v>SO</v>
          </cell>
          <cell r="J27">
            <v>39.6</v>
          </cell>
          <cell r="K27">
            <v>0</v>
          </cell>
        </row>
        <row r="28">
          <cell r="B28">
            <v>10.654166666666667</v>
          </cell>
          <cell r="C28">
            <v>14.3</v>
          </cell>
          <cell r="D28">
            <v>9.1</v>
          </cell>
          <cell r="E28">
            <v>71.916666666666671</v>
          </cell>
          <cell r="F28">
            <v>88</v>
          </cell>
          <cell r="G28">
            <v>53</v>
          </cell>
          <cell r="H28">
            <v>14.04</v>
          </cell>
          <cell r="I28" t="str">
            <v>S</v>
          </cell>
          <cell r="J28">
            <v>37.080000000000005</v>
          </cell>
          <cell r="K28">
            <v>3.4000000000000004</v>
          </cell>
        </row>
        <row r="29">
          <cell r="B29">
            <v>11.541666666666666</v>
          </cell>
          <cell r="C29">
            <v>19.3</v>
          </cell>
          <cell r="D29">
            <v>3.9</v>
          </cell>
          <cell r="E29">
            <v>65.5</v>
          </cell>
          <cell r="F29">
            <v>86</v>
          </cell>
          <cell r="G29">
            <v>34</v>
          </cell>
          <cell r="H29">
            <v>12.96</v>
          </cell>
          <cell r="I29" t="str">
            <v>SO</v>
          </cell>
          <cell r="J29">
            <v>23.759999999999998</v>
          </cell>
          <cell r="K29">
            <v>0</v>
          </cell>
        </row>
        <row r="30">
          <cell r="B30">
            <v>13.991666666666665</v>
          </cell>
          <cell r="C30">
            <v>22.1</v>
          </cell>
          <cell r="D30">
            <v>7.6</v>
          </cell>
          <cell r="E30">
            <v>63.916666666666664</v>
          </cell>
          <cell r="F30">
            <v>90</v>
          </cell>
          <cell r="G30">
            <v>31</v>
          </cell>
          <cell r="H30">
            <v>15.120000000000001</v>
          </cell>
          <cell r="I30" t="str">
            <v>SE</v>
          </cell>
          <cell r="J30">
            <v>32.76</v>
          </cell>
          <cell r="K30">
            <v>0</v>
          </cell>
        </row>
        <row r="31">
          <cell r="B31">
            <v>16.524999999999995</v>
          </cell>
          <cell r="C31">
            <v>27.2</v>
          </cell>
          <cell r="D31">
            <v>7.5</v>
          </cell>
          <cell r="E31">
            <v>68.958333333333329</v>
          </cell>
          <cell r="F31">
            <v>96</v>
          </cell>
          <cell r="G31">
            <v>31</v>
          </cell>
          <cell r="H31">
            <v>12.96</v>
          </cell>
          <cell r="I31" t="str">
            <v>SE</v>
          </cell>
          <cell r="J31">
            <v>19.440000000000001</v>
          </cell>
          <cell r="K31">
            <v>0</v>
          </cell>
        </row>
        <row r="32">
          <cell r="B32">
            <v>17.058333333333337</v>
          </cell>
          <cell r="C32">
            <v>26.6</v>
          </cell>
          <cell r="D32">
            <v>6.8</v>
          </cell>
          <cell r="E32">
            <v>62.875</v>
          </cell>
          <cell r="F32">
            <v>95</v>
          </cell>
          <cell r="G32">
            <v>24</v>
          </cell>
          <cell r="H32">
            <v>15.120000000000001</v>
          </cell>
          <cell r="I32" t="str">
            <v>S</v>
          </cell>
          <cell r="J32">
            <v>19.8</v>
          </cell>
          <cell r="K32">
            <v>0</v>
          </cell>
        </row>
        <row r="33">
          <cell r="B33">
            <v>16.745833333333334</v>
          </cell>
          <cell r="C33">
            <v>27.9</v>
          </cell>
          <cell r="D33">
            <v>7</v>
          </cell>
          <cell r="E33">
            <v>60.125</v>
          </cell>
          <cell r="F33">
            <v>92</v>
          </cell>
          <cell r="G33">
            <v>20</v>
          </cell>
          <cell r="H33">
            <v>14.04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18.737500000000001</v>
          </cell>
          <cell r="C34">
            <v>30.5</v>
          </cell>
          <cell r="D34">
            <v>8.4</v>
          </cell>
          <cell r="E34">
            <v>58.666666666666664</v>
          </cell>
          <cell r="F34">
            <v>91</v>
          </cell>
          <cell r="G34">
            <v>21</v>
          </cell>
          <cell r="H34">
            <v>8.64</v>
          </cell>
          <cell r="I34" t="str">
            <v>SE</v>
          </cell>
          <cell r="J34">
            <v>24.840000000000003</v>
          </cell>
          <cell r="K34">
            <v>0</v>
          </cell>
        </row>
        <row r="35">
          <cell r="B35">
            <v>20.283333333333331</v>
          </cell>
          <cell r="C35">
            <v>31.7</v>
          </cell>
          <cell r="D35">
            <v>10</v>
          </cell>
          <cell r="E35">
            <v>52.958333333333336</v>
          </cell>
          <cell r="F35">
            <v>89</v>
          </cell>
          <cell r="G35">
            <v>20</v>
          </cell>
          <cell r="H35">
            <v>15.840000000000002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17.208333333333332</v>
          </cell>
          <cell r="C5">
            <v>21.6</v>
          </cell>
          <cell r="D5">
            <v>15</v>
          </cell>
          <cell r="E5">
            <v>87.166666666666671</v>
          </cell>
          <cell r="F5">
            <v>100</v>
          </cell>
          <cell r="G5">
            <v>65</v>
          </cell>
          <cell r="H5">
            <v>9.3600000000000012</v>
          </cell>
          <cell r="I5" t="str">
            <v>S</v>
          </cell>
          <cell r="J5">
            <v>24.840000000000003</v>
          </cell>
          <cell r="K5">
            <v>0.2</v>
          </cell>
        </row>
        <row r="6">
          <cell r="B6">
            <v>14.39583333333333</v>
          </cell>
          <cell r="C6">
            <v>18</v>
          </cell>
          <cell r="D6">
            <v>10.9</v>
          </cell>
          <cell r="E6">
            <v>93.041666666666671</v>
          </cell>
          <cell r="F6">
            <v>100</v>
          </cell>
          <cell r="G6">
            <v>67</v>
          </cell>
          <cell r="H6">
            <v>27</v>
          </cell>
          <cell r="I6" t="str">
            <v>NE</v>
          </cell>
          <cell r="J6">
            <v>48.96</v>
          </cell>
          <cell r="K6">
            <v>0.4</v>
          </cell>
        </row>
        <row r="7">
          <cell r="B7">
            <v>17.233333333333334</v>
          </cell>
          <cell r="C7">
            <v>23.7</v>
          </cell>
          <cell r="D7">
            <v>13.1</v>
          </cell>
          <cell r="E7">
            <v>86.791666666666671</v>
          </cell>
          <cell r="F7">
            <v>97</v>
          </cell>
          <cell r="G7">
            <v>65</v>
          </cell>
          <cell r="H7">
            <v>26.28</v>
          </cell>
          <cell r="I7" t="str">
            <v>NE</v>
          </cell>
          <cell r="J7">
            <v>47.16</v>
          </cell>
          <cell r="K7">
            <v>0</v>
          </cell>
        </row>
        <row r="8">
          <cell r="B8">
            <v>20.833333333333332</v>
          </cell>
          <cell r="C8">
            <v>26.7</v>
          </cell>
          <cell r="D8">
            <v>17.100000000000001</v>
          </cell>
          <cell r="E8">
            <v>78.416666666666671</v>
          </cell>
          <cell r="F8">
            <v>95</v>
          </cell>
          <cell r="G8">
            <v>48</v>
          </cell>
          <cell r="H8">
            <v>19.8</v>
          </cell>
          <cell r="I8" t="str">
            <v>NE</v>
          </cell>
          <cell r="J8">
            <v>36.72</v>
          </cell>
          <cell r="K8">
            <v>0.2</v>
          </cell>
        </row>
        <row r="9">
          <cell r="B9">
            <v>20.324999999999999</v>
          </cell>
          <cell r="C9">
            <v>27.2</v>
          </cell>
          <cell r="D9">
            <v>15.4</v>
          </cell>
          <cell r="E9">
            <v>79.375</v>
          </cell>
          <cell r="F9">
            <v>97</v>
          </cell>
          <cell r="G9">
            <v>52</v>
          </cell>
          <cell r="H9">
            <v>20.52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19.866666666666671</v>
          </cell>
          <cell r="C10">
            <v>26.6</v>
          </cell>
          <cell r="D10">
            <v>15</v>
          </cell>
          <cell r="E10">
            <v>79.458333333333329</v>
          </cell>
          <cell r="F10">
            <v>95</v>
          </cell>
          <cell r="G10">
            <v>54</v>
          </cell>
          <cell r="H10">
            <v>15.120000000000001</v>
          </cell>
          <cell r="I10" t="str">
            <v>NE</v>
          </cell>
          <cell r="J10">
            <v>26.64</v>
          </cell>
          <cell r="K10">
            <v>0.2</v>
          </cell>
        </row>
        <row r="11">
          <cell r="B11">
            <v>21.958333333333332</v>
          </cell>
          <cell r="C11">
            <v>28.8</v>
          </cell>
          <cell r="D11">
            <v>16.8</v>
          </cell>
          <cell r="E11">
            <v>68.541666666666671</v>
          </cell>
          <cell r="F11">
            <v>86</v>
          </cell>
          <cell r="G11">
            <v>39</v>
          </cell>
          <cell r="H11">
            <v>8.2799999999999994</v>
          </cell>
          <cell r="I11" t="str">
            <v>NE</v>
          </cell>
          <cell r="J11">
            <v>27</v>
          </cell>
          <cell r="K11">
            <v>0</v>
          </cell>
        </row>
        <row r="12">
          <cell r="B12">
            <v>20.920833333333331</v>
          </cell>
          <cell r="C12">
            <v>24.8</v>
          </cell>
          <cell r="D12">
            <v>18.3</v>
          </cell>
          <cell r="E12">
            <v>85.083333333333329</v>
          </cell>
          <cell r="F12">
            <v>100</v>
          </cell>
          <cell r="G12">
            <v>66</v>
          </cell>
          <cell r="H12">
            <v>15.120000000000001</v>
          </cell>
          <cell r="I12" t="str">
            <v>S</v>
          </cell>
          <cell r="J12">
            <v>27.720000000000002</v>
          </cell>
          <cell r="K12">
            <v>0</v>
          </cell>
        </row>
        <row r="13">
          <cell r="B13">
            <v>19.745833333333334</v>
          </cell>
          <cell r="C13">
            <v>24.9</v>
          </cell>
          <cell r="D13">
            <v>17.5</v>
          </cell>
          <cell r="E13">
            <v>86.083333333333329</v>
          </cell>
          <cell r="F13">
            <v>100</v>
          </cell>
          <cell r="G13">
            <v>58</v>
          </cell>
          <cell r="H13">
            <v>27.720000000000002</v>
          </cell>
          <cell r="I13" t="str">
            <v>NE</v>
          </cell>
          <cell r="J13">
            <v>54.36</v>
          </cell>
          <cell r="K13">
            <v>0.2</v>
          </cell>
        </row>
        <row r="14">
          <cell r="B14">
            <v>18.625000000000004</v>
          </cell>
          <cell r="C14">
            <v>25.8</v>
          </cell>
          <cell r="D14">
            <v>13</v>
          </cell>
          <cell r="E14">
            <v>77.708333333333329</v>
          </cell>
          <cell r="F14">
            <v>96</v>
          </cell>
          <cell r="G14">
            <v>47</v>
          </cell>
          <cell r="H14">
            <v>24.12</v>
          </cell>
          <cell r="I14" t="str">
            <v>NE</v>
          </cell>
          <cell r="J14">
            <v>42.12</v>
          </cell>
          <cell r="K14">
            <v>0.2</v>
          </cell>
        </row>
        <row r="15">
          <cell r="B15">
            <v>18.574999999999999</v>
          </cell>
          <cell r="C15">
            <v>26</v>
          </cell>
          <cell r="D15">
            <v>13.5</v>
          </cell>
          <cell r="E15">
            <v>76.5</v>
          </cell>
          <cell r="F15">
            <v>99</v>
          </cell>
          <cell r="G15">
            <v>44</v>
          </cell>
          <cell r="H15">
            <v>23.400000000000002</v>
          </cell>
          <cell r="I15" t="str">
            <v>NE</v>
          </cell>
          <cell r="J15">
            <v>45.72</v>
          </cell>
          <cell r="K15">
            <v>0.2</v>
          </cell>
        </row>
        <row r="16">
          <cell r="B16">
            <v>19.287499999999998</v>
          </cell>
          <cell r="C16">
            <v>26.4</v>
          </cell>
          <cell r="D16">
            <v>13.9</v>
          </cell>
          <cell r="E16">
            <v>69.166666666666671</v>
          </cell>
          <cell r="F16">
            <v>91</v>
          </cell>
          <cell r="G16">
            <v>40</v>
          </cell>
          <cell r="H16">
            <v>15.48</v>
          </cell>
          <cell r="I16" t="str">
            <v>NE</v>
          </cell>
          <cell r="J16">
            <v>30.240000000000002</v>
          </cell>
          <cell r="K16">
            <v>0</v>
          </cell>
        </row>
        <row r="17">
          <cell r="B17">
            <v>20.029166666666665</v>
          </cell>
          <cell r="C17">
            <v>26.8</v>
          </cell>
          <cell r="D17">
            <v>14.4</v>
          </cell>
          <cell r="E17">
            <v>55.458333333333336</v>
          </cell>
          <cell r="F17">
            <v>72</v>
          </cell>
          <cell r="G17">
            <v>27</v>
          </cell>
          <cell r="H17">
            <v>14.76</v>
          </cell>
          <cell r="I17" t="str">
            <v>NE</v>
          </cell>
          <cell r="J17">
            <v>30.240000000000002</v>
          </cell>
          <cell r="K17">
            <v>0</v>
          </cell>
        </row>
        <row r="18">
          <cell r="B18">
            <v>20.829166666666669</v>
          </cell>
          <cell r="C18">
            <v>27.4</v>
          </cell>
          <cell r="D18">
            <v>16.2</v>
          </cell>
          <cell r="E18">
            <v>54.375</v>
          </cell>
          <cell r="F18">
            <v>70</v>
          </cell>
          <cell r="G18">
            <v>26</v>
          </cell>
          <cell r="H18">
            <v>12.24</v>
          </cell>
          <cell r="I18" t="str">
            <v>NE</v>
          </cell>
          <cell r="J18">
            <v>25.92</v>
          </cell>
          <cell r="K18">
            <v>0</v>
          </cell>
        </row>
        <row r="19">
          <cell r="B19">
            <v>20.916666666666668</v>
          </cell>
          <cell r="C19">
            <v>25.4</v>
          </cell>
          <cell r="D19">
            <v>17.7</v>
          </cell>
          <cell r="E19">
            <v>66.5</v>
          </cell>
          <cell r="F19">
            <v>88</v>
          </cell>
          <cell r="G19">
            <v>51</v>
          </cell>
          <cell r="H19">
            <v>9</v>
          </cell>
          <cell r="I19" t="str">
            <v>S</v>
          </cell>
          <cell r="J19">
            <v>24.840000000000003</v>
          </cell>
          <cell r="K19">
            <v>0</v>
          </cell>
        </row>
        <row r="20">
          <cell r="B20">
            <v>18.708333333333332</v>
          </cell>
          <cell r="C20">
            <v>26.7</v>
          </cell>
          <cell r="D20">
            <v>12.3</v>
          </cell>
          <cell r="E20">
            <v>72.458333333333329</v>
          </cell>
          <cell r="F20">
            <v>94</v>
          </cell>
          <cell r="G20">
            <v>43</v>
          </cell>
          <cell r="H20">
            <v>9</v>
          </cell>
          <cell r="I20" t="str">
            <v>L</v>
          </cell>
          <cell r="J20">
            <v>20.16</v>
          </cell>
          <cell r="K20">
            <v>0</v>
          </cell>
        </row>
        <row r="21">
          <cell r="B21">
            <v>19.329166666666669</v>
          </cell>
          <cell r="C21">
            <v>27</v>
          </cell>
          <cell r="D21">
            <v>14</v>
          </cell>
          <cell r="E21">
            <v>65.375</v>
          </cell>
          <cell r="F21">
            <v>85</v>
          </cell>
          <cell r="G21">
            <v>36</v>
          </cell>
          <cell r="H21">
            <v>16.2</v>
          </cell>
          <cell r="I21" t="str">
            <v>NE</v>
          </cell>
          <cell r="J21">
            <v>29.880000000000003</v>
          </cell>
          <cell r="K21">
            <v>0</v>
          </cell>
        </row>
        <row r="22">
          <cell r="B22">
            <v>20.745833333333337</v>
          </cell>
          <cell r="C22">
            <v>29.1</v>
          </cell>
          <cell r="D22">
            <v>14.8</v>
          </cell>
          <cell r="E22">
            <v>63.625</v>
          </cell>
          <cell r="F22">
            <v>86</v>
          </cell>
          <cell r="G22">
            <v>34</v>
          </cell>
          <cell r="H22">
            <v>15.120000000000001</v>
          </cell>
          <cell r="I22" t="str">
            <v>NE</v>
          </cell>
          <cell r="J22">
            <v>43.56</v>
          </cell>
          <cell r="K22">
            <v>0</v>
          </cell>
        </row>
        <row r="23">
          <cell r="B23">
            <v>18.816666666666666</v>
          </cell>
          <cell r="C23">
            <v>23.9</v>
          </cell>
          <cell r="D23">
            <v>12.6</v>
          </cell>
          <cell r="E23">
            <v>83.791666666666671</v>
          </cell>
          <cell r="F23">
            <v>100</v>
          </cell>
          <cell r="G23">
            <v>57</v>
          </cell>
          <cell r="H23">
            <v>14.04</v>
          </cell>
          <cell r="I23" t="str">
            <v>SO</v>
          </cell>
          <cell r="J23">
            <v>36.72</v>
          </cell>
          <cell r="K23">
            <v>0.2</v>
          </cell>
        </row>
        <row r="24">
          <cell r="B24">
            <v>15.9</v>
          </cell>
          <cell r="C24">
            <v>22.4</v>
          </cell>
          <cell r="D24">
            <v>11.3</v>
          </cell>
          <cell r="E24">
            <v>93.791666666666671</v>
          </cell>
          <cell r="F24">
            <v>100</v>
          </cell>
          <cell r="G24">
            <v>76</v>
          </cell>
          <cell r="H24">
            <v>18.36</v>
          </cell>
          <cell r="I24" t="str">
            <v>N</v>
          </cell>
          <cell r="J24">
            <v>49.32</v>
          </cell>
          <cell r="K24">
            <v>0.2</v>
          </cell>
        </row>
        <row r="25">
          <cell r="B25">
            <v>11.404166666666669</v>
          </cell>
          <cell r="C25">
            <v>22</v>
          </cell>
          <cell r="D25">
            <v>7.8</v>
          </cell>
          <cell r="E25">
            <v>98.791666666666671</v>
          </cell>
          <cell r="F25">
            <v>100</v>
          </cell>
          <cell r="G25">
            <v>81</v>
          </cell>
          <cell r="H25">
            <v>15.840000000000002</v>
          </cell>
          <cell r="I25" t="str">
            <v>SO</v>
          </cell>
          <cell r="J25">
            <v>42.480000000000004</v>
          </cell>
          <cell r="K25">
            <v>3.0000000000000009</v>
          </cell>
        </row>
        <row r="26">
          <cell r="B26">
            <v>5.104166666666667</v>
          </cell>
          <cell r="C26">
            <v>8.1</v>
          </cell>
          <cell r="D26">
            <v>3.5</v>
          </cell>
          <cell r="E26">
            <v>90.958333333333329</v>
          </cell>
          <cell r="F26">
            <v>98</v>
          </cell>
          <cell r="G26">
            <v>77</v>
          </cell>
          <cell r="H26">
            <v>16.559999999999999</v>
          </cell>
          <cell r="I26" t="str">
            <v>S</v>
          </cell>
          <cell r="J26">
            <v>39.96</v>
          </cell>
          <cell r="K26">
            <v>3.6000000000000005</v>
          </cell>
        </row>
        <row r="27">
          <cell r="B27">
            <v>4.9208333333333334</v>
          </cell>
          <cell r="C27">
            <v>10.5</v>
          </cell>
          <cell r="D27">
            <v>2.1</v>
          </cell>
          <cell r="E27">
            <v>73.375</v>
          </cell>
          <cell r="F27">
            <v>97</v>
          </cell>
          <cell r="G27">
            <v>28</v>
          </cell>
          <cell r="H27">
            <v>15.48</v>
          </cell>
          <cell r="I27" t="str">
            <v>S</v>
          </cell>
          <cell r="J27">
            <v>37.440000000000005</v>
          </cell>
          <cell r="K27">
            <v>1.8</v>
          </cell>
        </row>
        <row r="28">
          <cell r="B28">
            <v>6.0249999999999995</v>
          </cell>
          <cell r="C28">
            <v>12.9</v>
          </cell>
          <cell r="D28">
            <v>1.2</v>
          </cell>
          <cell r="E28">
            <v>55.041666666666664</v>
          </cell>
          <cell r="F28">
            <v>81</v>
          </cell>
          <cell r="G28">
            <v>24</v>
          </cell>
          <cell r="H28">
            <v>14.76</v>
          </cell>
          <cell r="I28" t="str">
            <v>SE</v>
          </cell>
          <cell r="J28">
            <v>33.119999999999997</v>
          </cell>
          <cell r="K28">
            <v>0</v>
          </cell>
        </row>
        <row r="29">
          <cell r="B29">
            <v>8.8208333333333346</v>
          </cell>
          <cell r="C29">
            <v>17</v>
          </cell>
          <cell r="D29">
            <v>3.1</v>
          </cell>
          <cell r="E29">
            <v>48.583333333333336</v>
          </cell>
          <cell r="F29">
            <v>73</v>
          </cell>
          <cell r="G29">
            <v>22</v>
          </cell>
          <cell r="H29">
            <v>13.32</v>
          </cell>
          <cell r="I29" t="str">
            <v>L</v>
          </cell>
          <cell r="J29">
            <v>22.68</v>
          </cell>
          <cell r="K29">
            <v>0</v>
          </cell>
        </row>
        <row r="30">
          <cell r="B30">
            <v>10.887500000000001</v>
          </cell>
          <cell r="C30">
            <v>18.899999999999999</v>
          </cell>
          <cell r="D30">
            <v>5</v>
          </cell>
          <cell r="E30">
            <v>56.791666666666664</v>
          </cell>
          <cell r="F30">
            <v>87</v>
          </cell>
          <cell r="G30">
            <v>34</v>
          </cell>
          <cell r="H30">
            <v>33.840000000000003</v>
          </cell>
          <cell r="I30" t="str">
            <v>NE</v>
          </cell>
          <cell r="J30">
            <v>61.2</v>
          </cell>
          <cell r="K30">
            <v>0</v>
          </cell>
        </row>
        <row r="31">
          <cell r="B31">
            <v>14.375000000000002</v>
          </cell>
          <cell r="C31">
            <v>25.3</v>
          </cell>
          <cell r="D31">
            <v>7.5</v>
          </cell>
          <cell r="E31">
            <v>66.041666666666671</v>
          </cell>
          <cell r="F31">
            <v>95</v>
          </cell>
          <cell r="G31">
            <v>32</v>
          </cell>
          <cell r="H31">
            <v>32.04</v>
          </cell>
          <cell r="I31" t="str">
            <v>NE</v>
          </cell>
          <cell r="J31">
            <v>49.680000000000007</v>
          </cell>
          <cell r="K31">
            <v>0</v>
          </cell>
        </row>
        <row r="32">
          <cell r="B32">
            <v>18.691666666666666</v>
          </cell>
          <cell r="C32">
            <v>29</v>
          </cell>
          <cell r="D32">
            <v>11.7</v>
          </cell>
          <cell r="E32">
            <v>56.416666666666664</v>
          </cell>
          <cell r="F32">
            <v>82</v>
          </cell>
          <cell r="G32">
            <v>28</v>
          </cell>
          <cell r="H32">
            <v>16.2</v>
          </cell>
          <cell r="I32" t="str">
            <v>NE</v>
          </cell>
          <cell r="J32">
            <v>25.56</v>
          </cell>
          <cell r="K32">
            <v>0</v>
          </cell>
        </row>
        <row r="33">
          <cell r="B33">
            <v>20.204166666666669</v>
          </cell>
          <cell r="C33">
            <v>27.9</v>
          </cell>
          <cell r="D33">
            <v>13.2</v>
          </cell>
          <cell r="E33">
            <v>51.625</v>
          </cell>
          <cell r="F33">
            <v>75</v>
          </cell>
          <cell r="G33">
            <v>30</v>
          </cell>
          <cell r="H33">
            <v>19.440000000000001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19.008333333333336</v>
          </cell>
          <cell r="C34">
            <v>26.7</v>
          </cell>
          <cell r="D34">
            <v>12.6</v>
          </cell>
          <cell r="E34">
            <v>56.083333333333336</v>
          </cell>
          <cell r="F34">
            <v>80</v>
          </cell>
          <cell r="G34">
            <v>27</v>
          </cell>
          <cell r="H34">
            <v>29.52</v>
          </cell>
          <cell r="I34" t="str">
            <v>NE</v>
          </cell>
          <cell r="J34">
            <v>47.16</v>
          </cell>
          <cell r="K34">
            <v>0</v>
          </cell>
        </row>
        <row r="35">
          <cell r="B35">
            <v>19.695833333333336</v>
          </cell>
          <cell r="C35">
            <v>30</v>
          </cell>
          <cell r="D35">
            <v>12.2</v>
          </cell>
          <cell r="E35">
            <v>51.083333333333336</v>
          </cell>
          <cell r="F35">
            <v>76</v>
          </cell>
          <cell r="G35">
            <v>19</v>
          </cell>
          <cell r="H35">
            <v>20.16</v>
          </cell>
          <cell r="I35" t="str">
            <v>NE</v>
          </cell>
          <cell r="J35">
            <v>41.4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35">
          <cell r="I35" t="str">
            <v>SO</v>
          </cell>
        </row>
      </sheetData>
      <sheetData sheetId="5">
        <row r="5">
          <cell r="B5">
            <v>25.150000000000002</v>
          </cell>
        </row>
      </sheetData>
      <sheetData sheetId="6">
        <row r="5">
          <cell r="B5">
            <v>17.208333333333332</v>
          </cell>
          <cell r="C5">
            <v>21.6</v>
          </cell>
          <cell r="D5">
            <v>15</v>
          </cell>
          <cell r="E5">
            <v>87.166666666666671</v>
          </cell>
          <cell r="F5">
            <v>100</v>
          </cell>
          <cell r="G5">
            <v>65</v>
          </cell>
          <cell r="H5">
            <v>9.3600000000000012</v>
          </cell>
          <cell r="I5" t="str">
            <v>S</v>
          </cell>
          <cell r="J5">
            <v>24.840000000000003</v>
          </cell>
          <cell r="K5">
            <v>0.2</v>
          </cell>
        </row>
        <row r="6">
          <cell r="B6">
            <v>14.39583333333333</v>
          </cell>
          <cell r="C6">
            <v>18</v>
          </cell>
          <cell r="D6">
            <v>10.9</v>
          </cell>
          <cell r="E6">
            <v>93.041666666666671</v>
          </cell>
          <cell r="F6">
            <v>100</v>
          </cell>
          <cell r="G6">
            <v>67</v>
          </cell>
          <cell r="H6">
            <v>27</v>
          </cell>
          <cell r="I6" t="str">
            <v>NE</v>
          </cell>
          <cell r="J6">
            <v>48.96</v>
          </cell>
          <cell r="K6">
            <v>0.4</v>
          </cell>
        </row>
        <row r="7">
          <cell r="B7">
            <v>23.316666666666663</v>
          </cell>
          <cell r="C7">
            <v>29.1</v>
          </cell>
          <cell r="D7">
            <v>19</v>
          </cell>
          <cell r="E7">
            <v>75.958333333333329</v>
          </cell>
          <cell r="F7">
            <v>92</v>
          </cell>
          <cell r="G7">
            <v>55</v>
          </cell>
          <cell r="H7">
            <v>13.68</v>
          </cell>
          <cell r="I7" t="str">
            <v>SO</v>
          </cell>
          <cell r="J7">
            <v>32.76</v>
          </cell>
          <cell r="K7">
            <v>1</v>
          </cell>
        </row>
        <row r="8">
          <cell r="B8">
            <v>25.908333333333328</v>
          </cell>
          <cell r="C8">
            <v>31.3</v>
          </cell>
          <cell r="D8">
            <v>21.9</v>
          </cell>
          <cell r="E8">
            <v>70.458333333333329</v>
          </cell>
          <cell r="F8">
            <v>87</v>
          </cell>
          <cell r="G8">
            <v>48</v>
          </cell>
          <cell r="H8">
            <v>16.2</v>
          </cell>
          <cell r="I8" t="str">
            <v>O</v>
          </cell>
          <cell r="J8">
            <v>38.519999999999996</v>
          </cell>
          <cell r="K8">
            <v>0</v>
          </cell>
        </row>
        <row r="9">
          <cell r="B9">
            <v>25.875</v>
          </cell>
          <cell r="C9">
            <v>31.3</v>
          </cell>
          <cell r="D9">
            <v>20.8</v>
          </cell>
          <cell r="E9">
            <v>67</v>
          </cell>
          <cell r="F9">
            <v>88</v>
          </cell>
          <cell r="G9">
            <v>45</v>
          </cell>
          <cell r="H9">
            <v>13.32</v>
          </cell>
          <cell r="I9" t="str">
            <v>SO</v>
          </cell>
          <cell r="J9">
            <v>32.76</v>
          </cell>
          <cell r="K9">
            <v>0</v>
          </cell>
        </row>
        <row r="10">
          <cell r="B10">
            <v>25.333333333333339</v>
          </cell>
          <cell r="C10">
            <v>31.3</v>
          </cell>
          <cell r="D10">
            <v>20</v>
          </cell>
          <cell r="E10">
            <v>69.083333333333329</v>
          </cell>
          <cell r="F10">
            <v>89</v>
          </cell>
          <cell r="G10">
            <v>43</v>
          </cell>
          <cell r="H10">
            <v>11.879999999999999</v>
          </cell>
          <cell r="I10" t="str">
            <v>SO</v>
          </cell>
          <cell r="J10">
            <v>27.36</v>
          </cell>
          <cell r="K10">
            <v>0</v>
          </cell>
        </row>
        <row r="11">
          <cell r="B11">
            <v>26.22</v>
          </cell>
          <cell r="C11">
            <v>31.5</v>
          </cell>
          <cell r="D11">
            <v>21.4</v>
          </cell>
          <cell r="E11">
            <v>68.599999999999994</v>
          </cell>
          <cell r="F11">
            <v>85</v>
          </cell>
          <cell r="G11">
            <v>49</v>
          </cell>
          <cell r="H11">
            <v>13.32</v>
          </cell>
          <cell r="I11" t="str">
            <v>SO</v>
          </cell>
          <cell r="J11">
            <v>34.56</v>
          </cell>
          <cell r="K11">
            <v>0</v>
          </cell>
        </row>
        <row r="12">
          <cell r="B12">
            <v>18.041666666666668</v>
          </cell>
          <cell r="C12">
            <v>24.9</v>
          </cell>
          <cell r="D12">
            <v>15.6</v>
          </cell>
          <cell r="E12">
            <v>88</v>
          </cell>
          <cell r="F12">
            <v>95</v>
          </cell>
          <cell r="G12">
            <v>72</v>
          </cell>
          <cell r="H12">
            <v>11.16</v>
          </cell>
          <cell r="I12" t="str">
            <v>SO</v>
          </cell>
          <cell r="J12">
            <v>26.64</v>
          </cell>
          <cell r="K12">
            <v>0.2</v>
          </cell>
        </row>
        <row r="13">
          <cell r="B13">
            <v>20.831249999999997</v>
          </cell>
          <cell r="C13">
            <v>26.8</v>
          </cell>
          <cell r="D13">
            <v>15.9</v>
          </cell>
          <cell r="E13">
            <v>82.1875</v>
          </cell>
          <cell r="F13">
            <v>96</v>
          </cell>
          <cell r="G13">
            <v>63</v>
          </cell>
          <cell r="H13">
            <v>9.7200000000000006</v>
          </cell>
          <cell r="I13" t="str">
            <v>SO</v>
          </cell>
          <cell r="J13">
            <v>19.8</v>
          </cell>
          <cell r="K13">
            <v>0.2</v>
          </cell>
        </row>
        <row r="14">
          <cell r="B14">
            <v>21.841666666666665</v>
          </cell>
          <cell r="C14">
            <v>30.8</v>
          </cell>
          <cell r="D14">
            <v>14.3</v>
          </cell>
          <cell r="E14">
            <v>72.75</v>
          </cell>
          <cell r="F14">
            <v>96</v>
          </cell>
          <cell r="G14">
            <v>35</v>
          </cell>
          <cell r="H14">
            <v>11.879999999999999</v>
          </cell>
          <cell r="I14" t="str">
            <v>SO</v>
          </cell>
          <cell r="J14">
            <v>24.840000000000003</v>
          </cell>
          <cell r="K14">
            <v>0</v>
          </cell>
        </row>
        <row r="15">
          <cell r="B15">
            <v>23.383333333333336</v>
          </cell>
          <cell r="C15">
            <v>31.3</v>
          </cell>
          <cell r="D15">
            <v>15.9</v>
          </cell>
          <cell r="E15">
            <v>64.916666666666671</v>
          </cell>
          <cell r="F15">
            <v>93</v>
          </cell>
          <cell r="G15">
            <v>37</v>
          </cell>
          <cell r="H15">
            <v>14.04</v>
          </cell>
          <cell r="I15" t="str">
            <v>O</v>
          </cell>
          <cell r="J15">
            <v>31.319999999999997</v>
          </cell>
          <cell r="K15">
            <v>0</v>
          </cell>
        </row>
        <row r="16">
          <cell r="B16">
            <v>22.675000000000001</v>
          </cell>
          <cell r="C16">
            <v>30.8</v>
          </cell>
          <cell r="D16">
            <v>17</v>
          </cell>
          <cell r="E16">
            <v>71.666666666666671</v>
          </cell>
          <cell r="F16">
            <v>92</v>
          </cell>
          <cell r="G16">
            <v>35</v>
          </cell>
          <cell r="H16">
            <v>10.08</v>
          </cell>
          <cell r="I16" t="str">
            <v>SO</v>
          </cell>
          <cell r="J16">
            <v>23.400000000000002</v>
          </cell>
          <cell r="K16">
            <v>0</v>
          </cell>
        </row>
        <row r="17">
          <cell r="B17">
            <v>22.349999999999998</v>
          </cell>
          <cell r="C17">
            <v>29.3</v>
          </cell>
          <cell r="D17">
            <v>17.8</v>
          </cell>
          <cell r="E17">
            <v>74.625</v>
          </cell>
          <cell r="F17">
            <v>92</v>
          </cell>
          <cell r="G17">
            <v>41</v>
          </cell>
          <cell r="H17">
            <v>9</v>
          </cell>
          <cell r="I17" t="str">
            <v>SO</v>
          </cell>
          <cell r="J17">
            <v>19.440000000000001</v>
          </cell>
          <cell r="K17">
            <v>0</v>
          </cell>
        </row>
        <row r="18">
          <cell r="B18">
            <v>21.954166666666666</v>
          </cell>
          <cell r="C18">
            <v>27.6</v>
          </cell>
          <cell r="D18">
            <v>18.5</v>
          </cell>
          <cell r="E18">
            <v>79.083333333333329</v>
          </cell>
          <cell r="F18">
            <v>93</v>
          </cell>
          <cell r="G18">
            <v>58</v>
          </cell>
          <cell r="H18">
            <v>12.24</v>
          </cell>
          <cell r="I18" t="str">
            <v>SO</v>
          </cell>
          <cell r="J18">
            <v>33.840000000000003</v>
          </cell>
          <cell r="K18">
            <v>0</v>
          </cell>
        </row>
        <row r="19">
          <cell r="B19">
            <v>21.874999999999996</v>
          </cell>
          <cell r="C19">
            <v>26.9</v>
          </cell>
          <cell r="D19">
            <v>19.5</v>
          </cell>
          <cell r="E19">
            <v>83.291666666666671</v>
          </cell>
          <cell r="F19">
            <v>94</v>
          </cell>
          <cell r="G19">
            <v>63</v>
          </cell>
          <cell r="H19">
            <v>15.120000000000001</v>
          </cell>
          <cell r="I19" t="str">
            <v>SO</v>
          </cell>
          <cell r="J19">
            <v>29.52</v>
          </cell>
          <cell r="K19">
            <v>0</v>
          </cell>
        </row>
        <row r="20">
          <cell r="B20">
            <v>21.783333333333335</v>
          </cell>
          <cell r="C20">
            <v>29.1</v>
          </cell>
          <cell r="D20">
            <v>16.399999999999999</v>
          </cell>
          <cell r="E20">
            <v>79.291666666666671</v>
          </cell>
          <cell r="F20">
            <v>94</v>
          </cell>
          <cell r="G20">
            <v>51</v>
          </cell>
          <cell r="H20">
            <v>9.7200000000000006</v>
          </cell>
          <cell r="I20" t="str">
            <v>SO</v>
          </cell>
          <cell r="J20">
            <v>18</v>
          </cell>
          <cell r="K20">
            <v>0</v>
          </cell>
        </row>
        <row r="21">
          <cell r="B21">
            <v>23.016666666666676</v>
          </cell>
          <cell r="C21">
            <v>31.2</v>
          </cell>
          <cell r="D21">
            <v>16.399999999999999</v>
          </cell>
          <cell r="E21">
            <v>73.25</v>
          </cell>
          <cell r="F21">
            <v>96</v>
          </cell>
          <cell r="G21">
            <v>38</v>
          </cell>
          <cell r="H21">
            <v>13.32</v>
          </cell>
          <cell r="I21" t="str">
            <v>SO</v>
          </cell>
          <cell r="J21">
            <v>30.6</v>
          </cell>
          <cell r="K21">
            <v>0.2</v>
          </cell>
        </row>
        <row r="22">
          <cell r="B22">
            <v>25.516666666666662</v>
          </cell>
          <cell r="C22">
            <v>32.200000000000003</v>
          </cell>
          <cell r="D22">
            <v>20.2</v>
          </cell>
          <cell r="E22">
            <v>61.75</v>
          </cell>
          <cell r="F22">
            <v>80</v>
          </cell>
          <cell r="G22">
            <v>40</v>
          </cell>
          <cell r="H22">
            <v>18</v>
          </cell>
          <cell r="I22" t="str">
            <v>O</v>
          </cell>
          <cell r="J22">
            <v>43.56</v>
          </cell>
          <cell r="K22">
            <v>0</v>
          </cell>
        </row>
        <row r="23">
          <cell r="B23">
            <v>20.366666666666664</v>
          </cell>
          <cell r="C23">
            <v>27</v>
          </cell>
          <cell r="D23">
            <v>16.100000000000001</v>
          </cell>
          <cell r="E23">
            <v>71.458333333333329</v>
          </cell>
          <cell r="F23">
            <v>85</v>
          </cell>
          <cell r="G23">
            <v>61</v>
          </cell>
          <cell r="H23">
            <v>19.079999999999998</v>
          </cell>
          <cell r="I23" t="str">
            <v>SO</v>
          </cell>
          <cell r="J23">
            <v>37.440000000000005</v>
          </cell>
          <cell r="K23">
            <v>0</v>
          </cell>
        </row>
        <row r="24">
          <cell r="B24">
            <v>16.704166666666669</v>
          </cell>
          <cell r="C24">
            <v>22.5</v>
          </cell>
          <cell r="D24">
            <v>14.4</v>
          </cell>
          <cell r="E24">
            <v>81.833333333333329</v>
          </cell>
          <cell r="F24">
            <v>87</v>
          </cell>
          <cell r="G24">
            <v>72</v>
          </cell>
          <cell r="H24">
            <v>13.68</v>
          </cell>
          <cell r="I24" t="str">
            <v>SO</v>
          </cell>
          <cell r="J24">
            <v>29.880000000000003</v>
          </cell>
          <cell r="K24">
            <v>0</v>
          </cell>
        </row>
        <row r="25">
          <cell r="B25">
            <v>14.920000000000002</v>
          </cell>
          <cell r="C25">
            <v>17.3</v>
          </cell>
          <cell r="D25">
            <v>12.8</v>
          </cell>
          <cell r="E25">
            <v>72.7</v>
          </cell>
          <cell r="F25">
            <v>89</v>
          </cell>
          <cell r="G25">
            <v>55</v>
          </cell>
          <cell r="H25">
            <v>15.48</v>
          </cell>
          <cell r="I25" t="str">
            <v>SO</v>
          </cell>
          <cell r="J25">
            <v>30.96</v>
          </cell>
          <cell r="K25">
            <v>0</v>
          </cell>
        </row>
        <row r="26">
          <cell r="B26">
            <v>11.61</v>
          </cell>
          <cell r="C26">
            <v>13.2</v>
          </cell>
          <cell r="D26">
            <v>9.6999999999999993</v>
          </cell>
          <cell r="E26">
            <v>66.599999999999994</v>
          </cell>
          <cell r="F26">
            <v>87</v>
          </cell>
          <cell r="G26">
            <v>51</v>
          </cell>
          <cell r="H26">
            <v>22.68</v>
          </cell>
          <cell r="I26" t="str">
            <v>SO</v>
          </cell>
          <cell r="J26">
            <v>36.36</v>
          </cell>
          <cell r="K26">
            <v>0</v>
          </cell>
        </row>
        <row r="27">
          <cell r="B27">
            <v>11.733333333333333</v>
          </cell>
          <cell r="C27">
            <v>14.5</v>
          </cell>
          <cell r="D27">
            <v>6</v>
          </cell>
          <cell r="E27">
            <v>45.25</v>
          </cell>
          <cell r="F27">
            <v>91</v>
          </cell>
          <cell r="G27">
            <v>29</v>
          </cell>
          <cell r="H27">
            <v>19.8</v>
          </cell>
          <cell r="I27" t="str">
            <v>NO</v>
          </cell>
          <cell r="J27">
            <v>38.880000000000003</v>
          </cell>
          <cell r="K27">
            <v>0</v>
          </cell>
        </row>
        <row r="28">
          <cell r="B28">
            <v>9.0541666666666689</v>
          </cell>
          <cell r="C28">
            <v>16.3</v>
          </cell>
          <cell r="D28">
            <v>2.5</v>
          </cell>
          <cell r="E28">
            <v>58.583333333333336</v>
          </cell>
          <cell r="F28">
            <v>91</v>
          </cell>
          <cell r="G28">
            <v>23</v>
          </cell>
          <cell r="H28">
            <v>14.04</v>
          </cell>
          <cell r="I28" t="str">
            <v>O</v>
          </cell>
          <cell r="J28">
            <v>27.36</v>
          </cell>
          <cell r="K28">
            <v>0</v>
          </cell>
        </row>
        <row r="29">
          <cell r="B29">
            <v>9.9583333333333339</v>
          </cell>
          <cell r="C29">
            <v>19.600000000000001</v>
          </cell>
          <cell r="D29">
            <v>1.1000000000000001</v>
          </cell>
          <cell r="E29">
            <v>56.583333333333336</v>
          </cell>
          <cell r="F29">
            <v>92</v>
          </cell>
          <cell r="G29">
            <v>19</v>
          </cell>
          <cell r="H29">
            <v>12.6</v>
          </cell>
          <cell r="I29" t="str">
            <v>O</v>
          </cell>
          <cell r="J29">
            <v>25.2</v>
          </cell>
          <cell r="K29">
            <v>0</v>
          </cell>
        </row>
        <row r="30">
          <cell r="B30">
            <v>12.954166666666666</v>
          </cell>
          <cell r="C30">
            <v>24.7</v>
          </cell>
          <cell r="D30">
            <v>2.8</v>
          </cell>
          <cell r="E30">
            <v>56.333333333333336</v>
          </cell>
          <cell r="F30">
            <v>89</v>
          </cell>
          <cell r="G30">
            <v>22</v>
          </cell>
          <cell r="H30">
            <v>7.9200000000000008</v>
          </cell>
          <cell r="I30" t="str">
            <v>O</v>
          </cell>
          <cell r="J30">
            <v>21.6</v>
          </cell>
          <cell r="K30">
            <v>0</v>
          </cell>
        </row>
        <row r="31">
          <cell r="B31">
            <v>18.620833333333334</v>
          </cell>
          <cell r="C31">
            <v>30.7</v>
          </cell>
          <cell r="D31">
            <v>8</v>
          </cell>
          <cell r="E31">
            <v>56.791666666666664</v>
          </cell>
          <cell r="F31">
            <v>89</v>
          </cell>
          <cell r="G31">
            <v>27</v>
          </cell>
          <cell r="H31">
            <v>8.64</v>
          </cell>
          <cell r="I31" t="str">
            <v>O</v>
          </cell>
          <cell r="J31">
            <v>19.079999999999998</v>
          </cell>
          <cell r="K31">
            <v>0</v>
          </cell>
        </row>
        <row r="32">
          <cell r="B32">
            <v>21.637500000000003</v>
          </cell>
          <cell r="C32">
            <v>32.1</v>
          </cell>
          <cell r="D32">
            <v>13.1</v>
          </cell>
          <cell r="E32">
            <v>64.458333333333329</v>
          </cell>
          <cell r="F32">
            <v>92</v>
          </cell>
          <cell r="G32">
            <v>30</v>
          </cell>
          <cell r="H32">
            <v>10.08</v>
          </cell>
          <cell r="I32" t="str">
            <v>SO</v>
          </cell>
          <cell r="J32">
            <v>23.400000000000002</v>
          </cell>
          <cell r="K32">
            <v>0</v>
          </cell>
        </row>
        <row r="33">
          <cell r="B33">
            <v>22</v>
          </cell>
          <cell r="C33">
            <v>32.5</v>
          </cell>
          <cell r="D33">
            <v>13.2</v>
          </cell>
          <cell r="E33">
            <v>63.166666666666664</v>
          </cell>
          <cell r="F33">
            <v>93</v>
          </cell>
          <cell r="G33">
            <v>25</v>
          </cell>
          <cell r="H33">
            <v>11.16</v>
          </cell>
          <cell r="I33" t="str">
            <v>SO</v>
          </cell>
          <cell r="J33">
            <v>25.56</v>
          </cell>
          <cell r="K33">
            <v>0</v>
          </cell>
        </row>
        <row r="34">
          <cell r="B34">
            <v>20.766666666666662</v>
          </cell>
          <cell r="C34">
            <v>31</v>
          </cell>
          <cell r="D34">
            <v>11.1</v>
          </cell>
          <cell r="E34">
            <v>61.375</v>
          </cell>
          <cell r="F34">
            <v>92</v>
          </cell>
          <cell r="G34">
            <v>21</v>
          </cell>
          <cell r="H34">
            <v>10.44</v>
          </cell>
          <cell r="I34" t="str">
            <v>SO</v>
          </cell>
          <cell r="J34">
            <v>27</v>
          </cell>
          <cell r="K34">
            <v>0</v>
          </cell>
        </row>
        <row r="35">
          <cell r="B35">
            <v>23.712500000000002</v>
          </cell>
          <cell r="C35">
            <v>33.299999999999997</v>
          </cell>
          <cell r="D35">
            <v>16.3</v>
          </cell>
          <cell r="E35">
            <v>46.458333333333336</v>
          </cell>
          <cell r="F35">
            <v>74</v>
          </cell>
          <cell r="G35">
            <v>22</v>
          </cell>
          <cell r="H35">
            <v>17.28</v>
          </cell>
          <cell r="I35" t="str">
            <v>O</v>
          </cell>
          <cell r="J35">
            <v>37.800000000000004</v>
          </cell>
          <cell r="K35">
            <v>0</v>
          </cell>
        </row>
        <row r="36">
          <cell r="I36" t="str">
            <v>SO</v>
          </cell>
        </row>
      </sheetData>
      <sheetData sheetId="7"/>
      <sheetData sheetId="8">
        <row r="5">
          <cell r="B5">
            <v>29.608333333333338</v>
          </cell>
        </row>
      </sheetData>
      <sheetData sheetId="9">
        <row r="5">
          <cell r="B5">
            <v>15.85217391304348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19.649999999999999</v>
          </cell>
          <cell r="C5">
            <v>22.9</v>
          </cell>
          <cell r="D5">
            <v>17.3</v>
          </cell>
          <cell r="E5">
            <v>83.166666666666671</v>
          </cell>
          <cell r="F5">
            <v>93</v>
          </cell>
          <cell r="G5">
            <v>66</v>
          </cell>
          <cell r="H5">
            <v>12.96</v>
          </cell>
          <cell r="I5" t="str">
            <v>SO</v>
          </cell>
          <cell r="J5">
            <v>27</v>
          </cell>
          <cell r="K5">
            <v>0.2</v>
          </cell>
        </row>
        <row r="6">
          <cell r="B6">
            <v>18.979166666666668</v>
          </cell>
          <cell r="C6">
            <v>26.6</v>
          </cell>
          <cell r="D6">
            <v>12.7</v>
          </cell>
          <cell r="E6">
            <v>77.041666666666671</v>
          </cell>
          <cell r="F6">
            <v>96</v>
          </cell>
          <cell r="G6">
            <v>53</v>
          </cell>
          <cell r="H6">
            <v>10.08</v>
          </cell>
          <cell r="I6" t="str">
            <v>SO</v>
          </cell>
          <cell r="J6">
            <v>19.440000000000001</v>
          </cell>
          <cell r="K6">
            <v>0</v>
          </cell>
        </row>
        <row r="7">
          <cell r="B7">
            <v>19.349999999999998</v>
          </cell>
          <cell r="C7">
            <v>27.9</v>
          </cell>
          <cell r="D7">
            <v>14.4</v>
          </cell>
          <cell r="E7">
            <v>81.833333333333329</v>
          </cell>
          <cell r="F7">
            <v>96</v>
          </cell>
          <cell r="G7">
            <v>54</v>
          </cell>
          <cell r="H7">
            <v>6.84</v>
          </cell>
          <cell r="I7" t="str">
            <v>L</v>
          </cell>
          <cell r="J7">
            <v>22.68</v>
          </cell>
          <cell r="K7">
            <v>0</v>
          </cell>
        </row>
        <row r="8">
          <cell r="B8">
            <v>23.141666666666676</v>
          </cell>
          <cell r="C8">
            <v>30.1</v>
          </cell>
          <cell r="D8">
            <v>18.8</v>
          </cell>
          <cell r="E8">
            <v>72.833333333333329</v>
          </cell>
          <cell r="F8">
            <v>91</v>
          </cell>
          <cell r="G8">
            <v>44</v>
          </cell>
          <cell r="H8">
            <v>19.079999999999998</v>
          </cell>
          <cell r="I8" t="str">
            <v>NE</v>
          </cell>
          <cell r="J8">
            <v>39.96</v>
          </cell>
          <cell r="K8">
            <v>0</v>
          </cell>
        </row>
        <row r="9">
          <cell r="B9">
            <v>23.033333333333331</v>
          </cell>
          <cell r="C9">
            <v>30.1</v>
          </cell>
          <cell r="D9">
            <v>17.3</v>
          </cell>
          <cell r="E9">
            <v>70.208333333333329</v>
          </cell>
          <cell r="F9">
            <v>90</v>
          </cell>
          <cell r="G9">
            <v>43</v>
          </cell>
          <cell r="H9">
            <v>1.08</v>
          </cell>
          <cell r="I9" t="str">
            <v>NE</v>
          </cell>
          <cell r="J9">
            <v>27</v>
          </cell>
          <cell r="K9">
            <v>0</v>
          </cell>
        </row>
        <row r="10">
          <cell r="B10">
            <v>22.866666666666671</v>
          </cell>
          <cell r="C10">
            <v>30.8</v>
          </cell>
          <cell r="D10">
            <v>17.5</v>
          </cell>
          <cell r="E10">
            <v>69.666666666666671</v>
          </cell>
          <cell r="F10">
            <v>89</v>
          </cell>
          <cell r="G10">
            <v>37</v>
          </cell>
          <cell r="H10">
            <v>1.8</v>
          </cell>
          <cell r="I10" t="str">
            <v>NE</v>
          </cell>
          <cell r="J10">
            <v>22.68</v>
          </cell>
          <cell r="K10">
            <v>0</v>
          </cell>
        </row>
        <row r="11">
          <cell r="B11">
            <v>21.754166666666666</v>
          </cell>
          <cell r="C11">
            <v>31.7</v>
          </cell>
          <cell r="D11">
            <v>13.6</v>
          </cell>
          <cell r="E11">
            <v>72.958333333333329</v>
          </cell>
          <cell r="F11">
            <v>97</v>
          </cell>
          <cell r="G11">
            <v>32</v>
          </cell>
          <cell r="H11">
            <v>7.5600000000000005</v>
          </cell>
          <cell r="I11" t="str">
            <v>NO</v>
          </cell>
          <cell r="J11">
            <v>24.840000000000003</v>
          </cell>
          <cell r="K11">
            <v>0</v>
          </cell>
        </row>
        <row r="12">
          <cell r="B12">
            <v>21.491666666666671</v>
          </cell>
          <cell r="C12">
            <v>30.7</v>
          </cell>
          <cell r="D12">
            <v>13.6</v>
          </cell>
          <cell r="E12">
            <v>74.5</v>
          </cell>
          <cell r="F12">
            <v>97</v>
          </cell>
          <cell r="G12">
            <v>37</v>
          </cell>
          <cell r="H12">
            <v>9.3600000000000012</v>
          </cell>
          <cell r="I12" t="str">
            <v>N</v>
          </cell>
          <cell r="J12">
            <v>17.64</v>
          </cell>
          <cell r="K12">
            <v>0</v>
          </cell>
        </row>
        <row r="13">
          <cell r="B13">
            <v>20.987500000000001</v>
          </cell>
          <cell r="C13">
            <v>27.8</v>
          </cell>
          <cell r="D13">
            <v>16.100000000000001</v>
          </cell>
          <cell r="E13">
            <v>77.375</v>
          </cell>
          <cell r="F13">
            <v>96</v>
          </cell>
          <cell r="G13">
            <v>49</v>
          </cell>
          <cell r="H13">
            <v>11.520000000000001</v>
          </cell>
          <cell r="I13" t="str">
            <v>L</v>
          </cell>
          <cell r="J13">
            <v>30.240000000000002</v>
          </cell>
          <cell r="K13">
            <v>0.2</v>
          </cell>
        </row>
        <row r="14">
          <cell r="B14">
            <v>20.858333333333331</v>
          </cell>
          <cell r="C14">
            <v>29.7</v>
          </cell>
          <cell r="D14">
            <v>13.7</v>
          </cell>
          <cell r="E14">
            <v>72.625</v>
          </cell>
          <cell r="F14">
            <v>96</v>
          </cell>
          <cell r="G14">
            <v>35</v>
          </cell>
          <cell r="H14">
            <v>12.6</v>
          </cell>
          <cell r="I14" t="str">
            <v>L</v>
          </cell>
          <cell r="J14">
            <v>28.44</v>
          </cell>
          <cell r="K14">
            <v>0</v>
          </cell>
        </row>
        <row r="15">
          <cell r="B15">
            <v>21.170833333333334</v>
          </cell>
          <cell r="C15">
            <v>29.7</v>
          </cell>
          <cell r="D15">
            <v>13.9</v>
          </cell>
          <cell r="E15">
            <v>71.375</v>
          </cell>
          <cell r="F15">
            <v>97</v>
          </cell>
          <cell r="G15">
            <v>34</v>
          </cell>
          <cell r="H15">
            <v>12.96</v>
          </cell>
          <cell r="I15" t="str">
            <v>L</v>
          </cell>
          <cell r="J15">
            <v>33.480000000000004</v>
          </cell>
          <cell r="K15">
            <v>0</v>
          </cell>
        </row>
        <row r="16">
          <cell r="B16">
            <v>20.05</v>
          </cell>
          <cell r="C16">
            <v>29.6</v>
          </cell>
          <cell r="D16">
            <v>10.9</v>
          </cell>
          <cell r="E16">
            <v>68.958333333333329</v>
          </cell>
          <cell r="F16">
            <v>97</v>
          </cell>
          <cell r="G16">
            <v>25</v>
          </cell>
          <cell r="H16">
            <v>10.08</v>
          </cell>
          <cell r="I16" t="str">
            <v>L</v>
          </cell>
          <cell r="J16">
            <v>22.68</v>
          </cell>
          <cell r="K16">
            <v>0</v>
          </cell>
        </row>
        <row r="17">
          <cell r="B17">
            <v>19.004166666666666</v>
          </cell>
          <cell r="C17">
            <v>29.8</v>
          </cell>
          <cell r="D17">
            <v>8.8000000000000007</v>
          </cell>
          <cell r="E17">
            <v>67.083333333333329</v>
          </cell>
          <cell r="F17">
            <v>97</v>
          </cell>
          <cell r="G17">
            <v>28</v>
          </cell>
          <cell r="H17">
            <v>7.2</v>
          </cell>
          <cell r="I17" t="str">
            <v>NE</v>
          </cell>
          <cell r="J17">
            <v>20.52</v>
          </cell>
          <cell r="K17">
            <v>0</v>
          </cell>
        </row>
        <row r="18">
          <cell r="B18">
            <v>19.941666666666666</v>
          </cell>
          <cell r="C18">
            <v>30.1</v>
          </cell>
          <cell r="D18">
            <v>11.7</v>
          </cell>
          <cell r="E18">
            <v>71.708333333333329</v>
          </cell>
          <cell r="F18">
            <v>97</v>
          </cell>
          <cell r="G18">
            <v>33</v>
          </cell>
          <cell r="H18">
            <v>10.8</v>
          </cell>
          <cell r="I18" t="str">
            <v>NO</v>
          </cell>
          <cell r="J18">
            <v>23.040000000000003</v>
          </cell>
          <cell r="K18">
            <v>0.2</v>
          </cell>
        </row>
        <row r="19">
          <cell r="B19">
            <v>20.491666666666667</v>
          </cell>
          <cell r="C19">
            <v>29.8</v>
          </cell>
          <cell r="D19">
            <v>13.1</v>
          </cell>
          <cell r="E19">
            <v>72.75</v>
          </cell>
          <cell r="F19">
            <v>97</v>
          </cell>
          <cell r="G19">
            <v>42</v>
          </cell>
          <cell r="H19">
            <v>9</v>
          </cell>
          <cell r="I19" t="str">
            <v>S</v>
          </cell>
          <cell r="J19">
            <v>21.96</v>
          </cell>
          <cell r="K19">
            <v>0</v>
          </cell>
        </row>
        <row r="20">
          <cell r="B20">
            <v>19.733333333333334</v>
          </cell>
          <cell r="C20">
            <v>28.2</v>
          </cell>
          <cell r="D20">
            <v>11.7</v>
          </cell>
          <cell r="E20">
            <v>75.583333333333329</v>
          </cell>
          <cell r="F20">
            <v>97</v>
          </cell>
          <cell r="G20">
            <v>40</v>
          </cell>
          <cell r="H20">
            <v>5.4</v>
          </cell>
          <cell r="I20" t="str">
            <v>SE</v>
          </cell>
          <cell r="J20">
            <v>16.2</v>
          </cell>
          <cell r="K20">
            <v>0</v>
          </cell>
        </row>
        <row r="21">
          <cell r="B21">
            <v>19.408333333333335</v>
          </cell>
          <cell r="C21">
            <v>29.7</v>
          </cell>
          <cell r="D21">
            <v>10.8</v>
          </cell>
          <cell r="E21">
            <v>73.833333333333329</v>
          </cell>
          <cell r="F21">
            <v>97</v>
          </cell>
          <cell r="G21">
            <v>34</v>
          </cell>
          <cell r="H21">
            <v>5.4</v>
          </cell>
          <cell r="I21" t="str">
            <v>L</v>
          </cell>
          <cell r="J21">
            <v>18.720000000000002</v>
          </cell>
          <cell r="K21">
            <v>0.2</v>
          </cell>
        </row>
        <row r="22">
          <cell r="B22">
            <v>23.087500000000006</v>
          </cell>
          <cell r="C22">
            <v>33</v>
          </cell>
          <cell r="D22">
            <v>17</v>
          </cell>
          <cell r="E22">
            <v>59.583333333333336</v>
          </cell>
          <cell r="F22">
            <v>78</v>
          </cell>
          <cell r="G22">
            <v>29</v>
          </cell>
          <cell r="H22">
            <v>21.240000000000002</v>
          </cell>
          <cell r="I22" t="str">
            <v>L</v>
          </cell>
          <cell r="J22">
            <v>43.92</v>
          </cell>
          <cell r="K22">
            <v>0</v>
          </cell>
        </row>
        <row r="23">
          <cell r="B23">
            <v>24.278260869565216</v>
          </cell>
          <cell r="C23">
            <v>32</v>
          </cell>
          <cell r="D23">
            <v>19.899999999999999</v>
          </cell>
          <cell r="E23">
            <v>67.217391304347828</v>
          </cell>
          <cell r="F23">
            <v>78</v>
          </cell>
          <cell r="G23">
            <v>41</v>
          </cell>
          <cell r="H23">
            <v>19.440000000000001</v>
          </cell>
          <cell r="I23" t="str">
            <v>L</v>
          </cell>
          <cell r="J23">
            <v>39.6</v>
          </cell>
          <cell r="K23">
            <v>0</v>
          </cell>
        </row>
        <row r="24">
          <cell r="B24">
            <v>20.849999999999998</v>
          </cell>
          <cell r="C24">
            <v>28.6</v>
          </cell>
          <cell r="D24">
            <v>15.9</v>
          </cell>
          <cell r="E24">
            <v>80.791666666666671</v>
          </cell>
          <cell r="F24">
            <v>94</v>
          </cell>
          <cell r="G24">
            <v>56</v>
          </cell>
          <cell r="H24">
            <v>23.040000000000003</v>
          </cell>
          <cell r="I24" t="str">
            <v>L</v>
          </cell>
          <cell r="J24">
            <v>55.440000000000005</v>
          </cell>
          <cell r="K24">
            <v>0</v>
          </cell>
        </row>
        <row r="25">
          <cell r="B25">
            <v>17.283333333333328</v>
          </cell>
          <cell r="C25">
            <v>22.7</v>
          </cell>
          <cell r="D25">
            <v>12.2</v>
          </cell>
          <cell r="E25">
            <v>91.291666666666671</v>
          </cell>
          <cell r="F25">
            <v>96</v>
          </cell>
          <cell r="G25">
            <v>80</v>
          </cell>
          <cell r="H25">
            <v>14.76</v>
          </cell>
          <cell r="I25" t="str">
            <v>L</v>
          </cell>
          <cell r="J25">
            <v>35.28</v>
          </cell>
          <cell r="K25">
            <v>11.8</v>
          </cell>
        </row>
        <row r="26">
          <cell r="B26">
            <v>9.6958333333333346</v>
          </cell>
          <cell r="C26">
            <v>12.3</v>
          </cell>
          <cell r="D26">
            <v>8.3000000000000007</v>
          </cell>
          <cell r="E26">
            <v>79.416666666666671</v>
          </cell>
          <cell r="F26">
            <v>96</v>
          </cell>
          <cell r="G26">
            <v>55</v>
          </cell>
          <cell r="H26">
            <v>16.2</v>
          </cell>
          <cell r="I26" t="str">
            <v>L</v>
          </cell>
          <cell r="J26">
            <v>38.519999999999996</v>
          </cell>
          <cell r="K26">
            <v>0.8</v>
          </cell>
        </row>
        <row r="27">
          <cell r="B27">
            <v>7.7749999999999995</v>
          </cell>
          <cell r="C27">
            <v>12.5</v>
          </cell>
          <cell r="D27">
            <v>4.8</v>
          </cell>
          <cell r="E27">
            <v>69.416666666666671</v>
          </cell>
          <cell r="F27">
            <v>95</v>
          </cell>
          <cell r="G27">
            <v>40</v>
          </cell>
          <cell r="H27">
            <v>19.079999999999998</v>
          </cell>
          <cell r="I27" t="str">
            <v>L</v>
          </cell>
          <cell r="J27">
            <v>38.519999999999996</v>
          </cell>
          <cell r="K27">
            <v>1.4000000000000001</v>
          </cell>
        </row>
        <row r="28">
          <cell r="B28">
            <v>6.4124999999999988</v>
          </cell>
          <cell r="C28">
            <v>15.5</v>
          </cell>
          <cell r="D28">
            <v>-0.4</v>
          </cell>
          <cell r="E28">
            <v>68.291666666666671</v>
          </cell>
          <cell r="F28">
            <v>96</v>
          </cell>
          <cell r="G28">
            <v>25</v>
          </cell>
          <cell r="H28">
            <v>1.8</v>
          </cell>
          <cell r="I28" t="str">
            <v>SO</v>
          </cell>
          <cell r="J28">
            <v>26.64</v>
          </cell>
          <cell r="K28">
            <v>0</v>
          </cell>
        </row>
        <row r="29">
          <cell r="B29">
            <v>7.3000000000000016</v>
          </cell>
          <cell r="C29">
            <v>19.100000000000001</v>
          </cell>
          <cell r="D29">
            <v>-2.4</v>
          </cell>
          <cell r="E29">
            <v>65.041666666666671</v>
          </cell>
          <cell r="F29">
            <v>97</v>
          </cell>
          <cell r="G29">
            <v>22</v>
          </cell>
          <cell r="H29">
            <v>0.72000000000000008</v>
          </cell>
          <cell r="I29" t="str">
            <v>SE</v>
          </cell>
          <cell r="J29">
            <v>19.079999999999998</v>
          </cell>
          <cell r="K29">
            <v>0</v>
          </cell>
        </row>
        <row r="30">
          <cell r="B30">
            <v>11.1625</v>
          </cell>
          <cell r="C30">
            <v>23</v>
          </cell>
          <cell r="D30">
            <v>0.5</v>
          </cell>
          <cell r="E30">
            <v>64.958333333333329</v>
          </cell>
          <cell r="F30">
            <v>97</v>
          </cell>
          <cell r="G30">
            <v>26</v>
          </cell>
          <cell r="H30">
            <v>2.8800000000000003</v>
          </cell>
          <cell r="I30" t="str">
            <v>L</v>
          </cell>
          <cell r="J30">
            <v>30.96</v>
          </cell>
          <cell r="K30">
            <v>0</v>
          </cell>
        </row>
        <row r="31">
          <cell r="B31">
            <v>15.466666666666667</v>
          </cell>
          <cell r="C31">
            <v>26.8</v>
          </cell>
          <cell r="D31">
            <v>7.3</v>
          </cell>
          <cell r="E31">
            <v>66.75</v>
          </cell>
          <cell r="F31">
            <v>97</v>
          </cell>
          <cell r="G31">
            <v>30</v>
          </cell>
          <cell r="H31">
            <v>8.2799999999999994</v>
          </cell>
          <cell r="I31" t="str">
            <v>L</v>
          </cell>
          <cell r="J31">
            <v>26.28</v>
          </cell>
          <cell r="K31">
            <v>0.2</v>
          </cell>
        </row>
        <row r="32">
          <cell r="B32">
            <v>16.941666666666666</v>
          </cell>
          <cell r="C32">
            <v>30.2</v>
          </cell>
          <cell r="D32">
            <v>6.8</v>
          </cell>
          <cell r="E32">
            <v>65.75</v>
          </cell>
          <cell r="F32">
            <v>97</v>
          </cell>
          <cell r="G32">
            <v>24</v>
          </cell>
          <cell r="H32">
            <v>5.04</v>
          </cell>
          <cell r="I32" t="str">
            <v>SE</v>
          </cell>
          <cell r="J32">
            <v>13.32</v>
          </cell>
          <cell r="K32">
            <v>0</v>
          </cell>
        </row>
        <row r="33">
          <cell r="B33">
            <v>18.395833333333332</v>
          </cell>
          <cell r="C33">
            <v>31.1</v>
          </cell>
          <cell r="D33">
            <v>7.3</v>
          </cell>
          <cell r="E33">
            <v>62.458333333333336</v>
          </cell>
          <cell r="F33">
            <v>97</v>
          </cell>
          <cell r="G33">
            <v>24</v>
          </cell>
          <cell r="H33">
            <v>9.3600000000000012</v>
          </cell>
          <cell r="I33" t="str">
            <v>L</v>
          </cell>
          <cell r="J33">
            <v>25.2</v>
          </cell>
        </row>
        <row r="34">
          <cell r="B34">
            <v>18.966666666666665</v>
          </cell>
          <cell r="C34">
            <v>30.6</v>
          </cell>
          <cell r="D34">
            <v>8.1999999999999993</v>
          </cell>
          <cell r="E34">
            <v>62.25</v>
          </cell>
          <cell r="F34">
            <v>96</v>
          </cell>
          <cell r="G34">
            <v>23</v>
          </cell>
          <cell r="H34">
            <v>16.2</v>
          </cell>
          <cell r="I34" t="str">
            <v>L</v>
          </cell>
          <cell r="J34">
            <v>35.28</v>
          </cell>
        </row>
        <row r="35">
          <cell r="B35">
            <v>21.762499999999999</v>
          </cell>
          <cell r="C35">
            <v>34.5</v>
          </cell>
          <cell r="D35">
            <v>10</v>
          </cell>
          <cell r="E35">
            <v>50.916666666666664</v>
          </cell>
          <cell r="F35">
            <v>90</v>
          </cell>
          <cell r="G35">
            <v>17</v>
          </cell>
          <cell r="H35">
            <v>22.32</v>
          </cell>
          <cell r="I35" t="str">
            <v>NE</v>
          </cell>
          <cell r="J35">
            <v>38.159999999999997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18.495833333333337</v>
          </cell>
          <cell r="C5">
            <v>20.7</v>
          </cell>
          <cell r="D5">
            <v>16.5</v>
          </cell>
          <cell r="E5">
            <v>95.916666666666671</v>
          </cell>
          <cell r="F5">
            <v>98</v>
          </cell>
          <cell r="G5">
            <v>85</v>
          </cell>
          <cell r="H5">
            <v>20.52</v>
          </cell>
          <cell r="I5" t="str">
            <v>L</v>
          </cell>
          <cell r="J5">
            <v>36</v>
          </cell>
          <cell r="K5">
            <v>50.6</v>
          </cell>
        </row>
        <row r="6">
          <cell r="B6">
            <v>17.729166666666668</v>
          </cell>
          <cell r="C6">
            <v>23.2</v>
          </cell>
          <cell r="D6">
            <v>14.5</v>
          </cell>
          <cell r="E6">
            <v>91.083333333333329</v>
          </cell>
          <cell r="F6">
            <v>98</v>
          </cell>
          <cell r="G6">
            <v>71</v>
          </cell>
          <cell r="H6">
            <v>23.040000000000003</v>
          </cell>
          <cell r="I6" t="str">
            <v>L</v>
          </cell>
          <cell r="J6">
            <v>35.64</v>
          </cell>
          <cell r="K6">
            <v>1.5999999999999999</v>
          </cell>
        </row>
        <row r="7">
          <cell r="B7">
            <v>20.854166666666668</v>
          </cell>
          <cell r="C7">
            <v>28.3</v>
          </cell>
          <cell r="D7">
            <v>16.399999999999999</v>
          </cell>
          <cell r="E7">
            <v>78.291666666666671</v>
          </cell>
          <cell r="F7">
            <v>97</v>
          </cell>
          <cell r="G7">
            <v>42</v>
          </cell>
          <cell r="H7">
            <v>7.5600000000000005</v>
          </cell>
          <cell r="I7" t="str">
            <v>L</v>
          </cell>
          <cell r="J7">
            <v>32.4</v>
          </cell>
          <cell r="K7">
            <v>0</v>
          </cell>
        </row>
        <row r="8">
          <cell r="B8">
            <v>21.591666666666669</v>
          </cell>
          <cell r="C8">
            <v>28.7</v>
          </cell>
          <cell r="D8">
            <v>16</v>
          </cell>
          <cell r="E8">
            <v>69.5</v>
          </cell>
          <cell r="F8">
            <v>93</v>
          </cell>
          <cell r="G8">
            <v>39</v>
          </cell>
          <cell r="H8">
            <v>15.840000000000002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21.054166666666667</v>
          </cell>
          <cell r="C9">
            <v>28.3</v>
          </cell>
          <cell r="D9">
            <v>15.4</v>
          </cell>
          <cell r="E9">
            <v>73.458333333333329</v>
          </cell>
          <cell r="F9">
            <v>94</v>
          </cell>
          <cell r="G9">
            <v>42</v>
          </cell>
          <cell r="H9">
            <v>6.12</v>
          </cell>
          <cell r="I9" t="str">
            <v>L</v>
          </cell>
          <cell r="J9">
            <v>28.44</v>
          </cell>
          <cell r="K9">
            <v>0</v>
          </cell>
        </row>
        <row r="10">
          <cell r="B10">
            <v>20.729166666666668</v>
          </cell>
          <cell r="C10">
            <v>28.3</v>
          </cell>
          <cell r="D10">
            <v>14.6</v>
          </cell>
          <cell r="E10">
            <v>71.208333333333329</v>
          </cell>
          <cell r="F10">
            <v>94</v>
          </cell>
          <cell r="G10">
            <v>40</v>
          </cell>
          <cell r="H10">
            <v>7.2</v>
          </cell>
          <cell r="I10" t="str">
            <v>L</v>
          </cell>
          <cell r="J10">
            <v>27</v>
          </cell>
          <cell r="K10">
            <v>0</v>
          </cell>
        </row>
        <row r="11">
          <cell r="B11">
            <v>21.445833333333336</v>
          </cell>
          <cell r="C11">
            <v>29.8</v>
          </cell>
          <cell r="D11">
            <v>14.5</v>
          </cell>
          <cell r="E11">
            <v>67</v>
          </cell>
          <cell r="F11">
            <v>93</v>
          </cell>
          <cell r="G11">
            <v>31</v>
          </cell>
          <cell r="H11">
            <v>0.72000000000000008</v>
          </cell>
          <cell r="I11" t="str">
            <v>S</v>
          </cell>
          <cell r="J11">
            <v>23.040000000000003</v>
          </cell>
          <cell r="K11">
            <v>0</v>
          </cell>
        </row>
        <row r="12">
          <cell r="B12">
            <v>20.962500000000002</v>
          </cell>
          <cell r="C12">
            <v>28.7</v>
          </cell>
          <cell r="D12">
            <v>14.5</v>
          </cell>
          <cell r="E12">
            <v>67.25</v>
          </cell>
          <cell r="F12">
            <v>92</v>
          </cell>
          <cell r="G12">
            <v>34</v>
          </cell>
          <cell r="H12">
            <v>4.6800000000000006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20.087499999999999</v>
          </cell>
          <cell r="C13">
            <v>27</v>
          </cell>
          <cell r="D13">
            <v>13.5</v>
          </cell>
          <cell r="E13">
            <v>65.291666666666671</v>
          </cell>
          <cell r="F13">
            <v>93</v>
          </cell>
          <cell r="G13">
            <v>30</v>
          </cell>
          <cell r="H13">
            <v>24.48</v>
          </cell>
          <cell r="I13" t="str">
            <v>L</v>
          </cell>
          <cell r="J13">
            <v>37.800000000000004</v>
          </cell>
          <cell r="K13">
            <v>0</v>
          </cell>
        </row>
        <row r="14">
          <cell r="B14">
            <v>19.408333333333331</v>
          </cell>
          <cell r="C14">
            <v>28.3</v>
          </cell>
          <cell r="D14">
            <v>13</v>
          </cell>
          <cell r="E14">
            <v>64.833333333333329</v>
          </cell>
          <cell r="F14">
            <v>90</v>
          </cell>
          <cell r="G14">
            <v>31</v>
          </cell>
          <cell r="H14">
            <v>21.240000000000002</v>
          </cell>
          <cell r="I14" t="str">
            <v>L</v>
          </cell>
          <cell r="J14">
            <v>37.800000000000004</v>
          </cell>
          <cell r="K14">
            <v>0</v>
          </cell>
        </row>
        <row r="15">
          <cell r="B15">
            <v>19.708333333333339</v>
          </cell>
          <cell r="C15">
            <v>27.9</v>
          </cell>
          <cell r="D15">
            <v>13.4</v>
          </cell>
          <cell r="E15">
            <v>65.625</v>
          </cell>
          <cell r="F15">
            <v>92</v>
          </cell>
          <cell r="G15">
            <v>34</v>
          </cell>
          <cell r="H15">
            <v>23.400000000000002</v>
          </cell>
          <cell r="I15" t="str">
            <v>L</v>
          </cell>
          <cell r="J15">
            <v>38.519999999999996</v>
          </cell>
          <cell r="K15">
            <v>0</v>
          </cell>
        </row>
        <row r="16">
          <cell r="B16">
            <v>19.395833333333332</v>
          </cell>
          <cell r="C16">
            <v>27.5</v>
          </cell>
          <cell r="D16">
            <v>12</v>
          </cell>
          <cell r="E16">
            <v>59.25</v>
          </cell>
          <cell r="F16">
            <v>87</v>
          </cell>
          <cell r="G16">
            <v>28</v>
          </cell>
          <cell r="H16">
            <v>10.8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19</v>
          </cell>
          <cell r="C17">
            <v>28.3</v>
          </cell>
          <cell r="D17">
            <v>10.8</v>
          </cell>
          <cell r="E17">
            <v>57.916666666666664</v>
          </cell>
          <cell r="F17">
            <v>90</v>
          </cell>
          <cell r="G17">
            <v>27</v>
          </cell>
          <cell r="H17">
            <v>5.4</v>
          </cell>
          <cell r="I17" t="str">
            <v>SE</v>
          </cell>
          <cell r="J17">
            <v>28.08</v>
          </cell>
          <cell r="K17">
            <v>0</v>
          </cell>
        </row>
        <row r="18">
          <cell r="B18">
            <v>20.362500000000001</v>
          </cell>
          <cell r="C18">
            <v>30</v>
          </cell>
          <cell r="D18">
            <v>13.2</v>
          </cell>
          <cell r="E18">
            <v>58.416666666666664</v>
          </cell>
          <cell r="F18">
            <v>86</v>
          </cell>
          <cell r="G18">
            <v>25</v>
          </cell>
          <cell r="H18">
            <v>13.32</v>
          </cell>
          <cell r="I18" t="str">
            <v>SO</v>
          </cell>
          <cell r="J18">
            <v>27.36</v>
          </cell>
          <cell r="K18">
            <v>0</v>
          </cell>
        </row>
        <row r="19">
          <cell r="B19">
            <v>20.629166666666666</v>
          </cell>
          <cell r="C19">
            <v>29.3</v>
          </cell>
          <cell r="D19">
            <v>13.2</v>
          </cell>
          <cell r="E19">
            <v>64.125</v>
          </cell>
          <cell r="F19">
            <v>93</v>
          </cell>
          <cell r="G19">
            <v>32</v>
          </cell>
          <cell r="H19">
            <v>9</v>
          </cell>
          <cell r="I19" t="str">
            <v>S</v>
          </cell>
          <cell r="J19">
            <v>28.8</v>
          </cell>
          <cell r="K19">
            <v>0</v>
          </cell>
        </row>
        <row r="20">
          <cell r="B20">
            <v>20.120833333333334</v>
          </cell>
          <cell r="C20">
            <v>27.7</v>
          </cell>
          <cell r="D20">
            <v>14.9</v>
          </cell>
          <cell r="E20">
            <v>71.958333333333329</v>
          </cell>
          <cell r="F20">
            <v>90</v>
          </cell>
          <cell r="G20">
            <v>39</v>
          </cell>
          <cell r="H20">
            <v>18.720000000000002</v>
          </cell>
          <cell r="I20" t="str">
            <v>L</v>
          </cell>
          <cell r="J20">
            <v>29.52</v>
          </cell>
          <cell r="K20">
            <v>0</v>
          </cell>
        </row>
        <row r="21">
          <cell r="B21">
            <v>21.154166666666665</v>
          </cell>
          <cell r="C21">
            <v>29.2</v>
          </cell>
          <cell r="D21">
            <v>15.4</v>
          </cell>
          <cell r="E21">
            <v>63.708333333333336</v>
          </cell>
          <cell r="F21">
            <v>88</v>
          </cell>
          <cell r="G21">
            <v>29</v>
          </cell>
          <cell r="H21">
            <v>14.4</v>
          </cell>
          <cell r="I21" t="str">
            <v>SE</v>
          </cell>
          <cell r="J21">
            <v>27.720000000000002</v>
          </cell>
          <cell r="K21">
            <v>0</v>
          </cell>
        </row>
        <row r="22">
          <cell r="B22">
            <v>21.404166666666669</v>
          </cell>
          <cell r="C22">
            <v>30.8</v>
          </cell>
          <cell r="D22">
            <v>13.2</v>
          </cell>
          <cell r="E22">
            <v>58.041666666666664</v>
          </cell>
          <cell r="F22">
            <v>88</v>
          </cell>
          <cell r="G22">
            <v>28</v>
          </cell>
          <cell r="H22">
            <v>14.4</v>
          </cell>
          <cell r="I22" t="str">
            <v>L</v>
          </cell>
          <cell r="J22">
            <v>39.24</v>
          </cell>
          <cell r="K22">
            <v>0</v>
          </cell>
        </row>
        <row r="23">
          <cell r="B23">
            <v>21.81304347826087</v>
          </cell>
          <cell r="C23">
            <v>28.3</v>
          </cell>
          <cell r="D23">
            <v>17.3</v>
          </cell>
          <cell r="E23">
            <v>73</v>
          </cell>
          <cell r="F23">
            <v>93</v>
          </cell>
          <cell r="G23">
            <v>53</v>
          </cell>
          <cell r="H23">
            <v>26.28</v>
          </cell>
          <cell r="I23" t="str">
            <v>NO</v>
          </cell>
          <cell r="J23">
            <v>45.36</v>
          </cell>
          <cell r="K23">
            <v>0</v>
          </cell>
        </row>
        <row r="24">
          <cell r="B24">
            <v>21.929166666666664</v>
          </cell>
          <cell r="C24">
            <v>29.3</v>
          </cell>
          <cell r="D24">
            <v>16.100000000000001</v>
          </cell>
          <cell r="E24">
            <v>80.916666666666671</v>
          </cell>
          <cell r="F24">
            <v>98</v>
          </cell>
          <cell r="G24">
            <v>48</v>
          </cell>
          <cell r="H24">
            <v>22.32</v>
          </cell>
          <cell r="I24" t="str">
            <v>NO</v>
          </cell>
          <cell r="J24">
            <v>53.28</v>
          </cell>
          <cell r="K24">
            <v>0</v>
          </cell>
        </row>
        <row r="25">
          <cell r="B25">
            <v>22.61666666666666</v>
          </cell>
          <cell r="C25">
            <v>29.7</v>
          </cell>
          <cell r="D25">
            <v>18.5</v>
          </cell>
          <cell r="E25">
            <v>77.125</v>
          </cell>
          <cell r="F25">
            <v>95</v>
          </cell>
          <cell r="G25">
            <v>37</v>
          </cell>
          <cell r="H25">
            <v>38.880000000000003</v>
          </cell>
          <cell r="I25" t="str">
            <v>NO</v>
          </cell>
          <cell r="J25">
            <v>71.28</v>
          </cell>
          <cell r="K25">
            <v>0</v>
          </cell>
        </row>
        <row r="26">
          <cell r="B26">
            <v>11.591666666666667</v>
          </cell>
          <cell r="C26">
            <v>18.899999999999999</v>
          </cell>
          <cell r="D26">
            <v>7.9</v>
          </cell>
          <cell r="E26">
            <v>95.833333333333329</v>
          </cell>
          <cell r="F26">
            <v>98</v>
          </cell>
          <cell r="G26">
            <v>89</v>
          </cell>
          <cell r="H26">
            <v>8.2799999999999994</v>
          </cell>
          <cell r="I26" t="str">
            <v>SO</v>
          </cell>
          <cell r="J26">
            <v>29.880000000000003</v>
          </cell>
          <cell r="K26">
            <v>0.4</v>
          </cell>
        </row>
        <row r="27">
          <cell r="B27">
            <v>8.0749999999999993</v>
          </cell>
          <cell r="C27">
            <v>13.7</v>
          </cell>
          <cell r="D27">
            <v>4.9000000000000004</v>
          </cell>
          <cell r="E27">
            <v>71.708333333333329</v>
          </cell>
          <cell r="F27">
            <v>97</v>
          </cell>
          <cell r="G27">
            <v>45</v>
          </cell>
          <cell r="H27">
            <v>18.720000000000002</v>
          </cell>
          <cell r="I27" t="str">
            <v>S</v>
          </cell>
          <cell r="J27">
            <v>51.84</v>
          </cell>
          <cell r="K27">
            <v>0</v>
          </cell>
        </row>
        <row r="28">
          <cell r="B28">
            <v>8.5208333333333339</v>
          </cell>
          <cell r="C28">
            <v>14</v>
          </cell>
          <cell r="D28">
            <v>6</v>
          </cell>
          <cell r="E28">
            <v>57.208333333333336</v>
          </cell>
          <cell r="F28">
            <v>79</v>
          </cell>
          <cell r="G28">
            <v>39</v>
          </cell>
          <cell r="H28">
            <v>19.440000000000001</v>
          </cell>
          <cell r="I28" t="str">
            <v>SE</v>
          </cell>
          <cell r="J28">
            <v>33.840000000000003</v>
          </cell>
          <cell r="K28">
            <v>0.2</v>
          </cell>
        </row>
        <row r="29">
          <cell r="B29">
            <v>8.4999999999999982</v>
          </cell>
          <cell r="C29">
            <v>20.3</v>
          </cell>
          <cell r="D29">
            <v>0.8</v>
          </cell>
          <cell r="E29">
            <v>53.041666666666664</v>
          </cell>
          <cell r="F29">
            <v>85</v>
          </cell>
          <cell r="G29">
            <v>15</v>
          </cell>
          <cell r="H29">
            <v>28.08</v>
          </cell>
          <cell r="I29" t="str">
            <v>S</v>
          </cell>
          <cell r="J29">
            <v>42.480000000000004</v>
          </cell>
          <cell r="K29">
            <v>0</v>
          </cell>
        </row>
        <row r="30">
          <cell r="B30">
            <v>13.341666666666667</v>
          </cell>
          <cell r="C30">
            <v>24</v>
          </cell>
          <cell r="D30">
            <v>5.9</v>
          </cell>
          <cell r="E30">
            <v>52.708333333333336</v>
          </cell>
          <cell r="F30">
            <v>85</v>
          </cell>
          <cell r="G30">
            <v>27</v>
          </cell>
          <cell r="H30">
            <v>27.36</v>
          </cell>
          <cell r="I30" t="str">
            <v>L</v>
          </cell>
          <cell r="J30">
            <v>45.72</v>
          </cell>
          <cell r="K30">
            <v>0</v>
          </cell>
        </row>
        <row r="31">
          <cell r="B31">
            <v>17.704166666666666</v>
          </cell>
          <cell r="C31">
            <v>30.6</v>
          </cell>
          <cell r="D31">
            <v>9</v>
          </cell>
          <cell r="E31">
            <v>49.916666666666664</v>
          </cell>
          <cell r="F31">
            <v>87</v>
          </cell>
          <cell r="G31">
            <v>12</v>
          </cell>
          <cell r="H31">
            <v>12.24</v>
          </cell>
          <cell r="I31" t="str">
            <v>SE</v>
          </cell>
          <cell r="J31">
            <v>26.28</v>
          </cell>
          <cell r="K31">
            <v>0</v>
          </cell>
        </row>
        <row r="32">
          <cell r="B32">
            <v>19.1875</v>
          </cell>
          <cell r="C32">
            <v>29.7</v>
          </cell>
          <cell r="D32">
            <v>10.4</v>
          </cell>
          <cell r="E32">
            <v>47.083333333333336</v>
          </cell>
          <cell r="F32">
            <v>82</v>
          </cell>
          <cell r="G32">
            <v>15</v>
          </cell>
          <cell r="H32">
            <v>14.76</v>
          </cell>
          <cell r="I32" t="str">
            <v>SE</v>
          </cell>
          <cell r="J32">
            <v>31.319999999999997</v>
          </cell>
          <cell r="K32">
            <v>0</v>
          </cell>
        </row>
        <row r="33">
          <cell r="B33">
            <v>18.737500000000001</v>
          </cell>
          <cell r="C33">
            <v>28.2</v>
          </cell>
          <cell r="D33">
            <v>9.6999999999999993</v>
          </cell>
          <cell r="E33">
            <v>41.875</v>
          </cell>
          <cell r="F33">
            <v>73</v>
          </cell>
          <cell r="G33">
            <v>15</v>
          </cell>
          <cell r="H33">
            <v>25.56</v>
          </cell>
          <cell r="I33" t="str">
            <v>L</v>
          </cell>
          <cell r="J33">
            <v>37.800000000000004</v>
          </cell>
          <cell r="K33">
            <v>0</v>
          </cell>
        </row>
        <row r="34">
          <cell r="B34">
            <v>19.983333333333334</v>
          </cell>
          <cell r="C34">
            <v>30.3</v>
          </cell>
          <cell r="D34">
            <v>10.8</v>
          </cell>
          <cell r="E34">
            <v>39.166666666666664</v>
          </cell>
          <cell r="F34">
            <v>73</v>
          </cell>
          <cell r="G34">
            <v>15</v>
          </cell>
          <cell r="H34">
            <v>16.559999999999999</v>
          </cell>
          <cell r="I34" t="str">
            <v>L</v>
          </cell>
          <cell r="J34">
            <v>28.8</v>
          </cell>
          <cell r="K34">
            <v>0</v>
          </cell>
        </row>
        <row r="35">
          <cell r="B35">
            <v>21.5</v>
          </cell>
          <cell r="C35">
            <v>31.5</v>
          </cell>
          <cell r="D35">
            <v>11.2</v>
          </cell>
          <cell r="E35">
            <v>40.166666666666664</v>
          </cell>
          <cell r="F35">
            <v>67</v>
          </cell>
          <cell r="G35">
            <v>17</v>
          </cell>
          <cell r="H35">
            <v>15.120000000000001</v>
          </cell>
          <cell r="I35" t="str">
            <v>SE</v>
          </cell>
          <cell r="J35">
            <v>33.480000000000004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16.162500000000001</v>
          </cell>
          <cell r="C5">
            <v>21.2</v>
          </cell>
          <cell r="D5">
            <v>12.9</v>
          </cell>
          <cell r="E5">
            <v>88.291666666666671</v>
          </cell>
          <cell r="F5">
            <v>96</v>
          </cell>
          <cell r="G5">
            <v>60</v>
          </cell>
          <cell r="H5">
            <v>12.6</v>
          </cell>
          <cell r="I5" t="str">
            <v>S</v>
          </cell>
          <cell r="J5">
            <v>23.759999999999998</v>
          </cell>
          <cell r="K5">
            <v>0.4</v>
          </cell>
        </row>
        <row r="6">
          <cell r="B6">
            <v>14.566666666666665</v>
          </cell>
          <cell r="C6">
            <v>19</v>
          </cell>
          <cell r="D6">
            <v>11.9</v>
          </cell>
          <cell r="E6">
            <v>87.708333333333329</v>
          </cell>
          <cell r="F6">
            <v>96</v>
          </cell>
          <cell r="G6">
            <v>71</v>
          </cell>
          <cell r="H6">
            <v>17.64</v>
          </cell>
          <cell r="I6" t="str">
            <v>NE</v>
          </cell>
          <cell r="J6">
            <v>33.840000000000003</v>
          </cell>
          <cell r="K6">
            <v>0.2</v>
          </cell>
        </row>
        <row r="7">
          <cell r="B7">
            <v>17.308333333333334</v>
          </cell>
          <cell r="C7">
            <v>24.7</v>
          </cell>
          <cell r="D7">
            <v>12.6</v>
          </cell>
          <cell r="E7">
            <v>79.75</v>
          </cell>
          <cell r="F7">
            <v>92</v>
          </cell>
          <cell r="G7">
            <v>58</v>
          </cell>
          <cell r="H7">
            <v>22.68</v>
          </cell>
          <cell r="I7" t="str">
            <v>L</v>
          </cell>
          <cell r="J7">
            <v>39.96</v>
          </cell>
          <cell r="K7">
            <v>0</v>
          </cell>
        </row>
        <row r="8">
          <cell r="B8">
            <v>21.504166666666666</v>
          </cell>
          <cell r="C8">
            <v>27.8</v>
          </cell>
          <cell r="D8">
            <v>17.8</v>
          </cell>
          <cell r="E8">
            <v>75.75</v>
          </cell>
          <cell r="F8">
            <v>92</v>
          </cell>
          <cell r="G8">
            <v>50</v>
          </cell>
          <cell r="H8">
            <v>27.720000000000002</v>
          </cell>
          <cell r="I8" t="str">
            <v>NE</v>
          </cell>
          <cell r="J8">
            <v>46.440000000000005</v>
          </cell>
          <cell r="K8">
            <v>1</v>
          </cell>
        </row>
        <row r="9">
          <cell r="B9">
            <v>21.779166666666669</v>
          </cell>
          <cell r="C9">
            <v>27.8</v>
          </cell>
          <cell r="D9">
            <v>17.8</v>
          </cell>
          <cell r="E9">
            <v>71.333333333333329</v>
          </cell>
          <cell r="F9">
            <v>86</v>
          </cell>
          <cell r="G9">
            <v>48</v>
          </cell>
          <cell r="H9">
            <v>21.96</v>
          </cell>
          <cell r="I9" t="str">
            <v>NE</v>
          </cell>
          <cell r="J9">
            <v>38.519999999999996</v>
          </cell>
          <cell r="K9">
            <v>0</v>
          </cell>
        </row>
        <row r="10">
          <cell r="B10">
            <v>20.999999999999996</v>
          </cell>
          <cell r="C10">
            <v>27.2</v>
          </cell>
          <cell r="D10">
            <v>16.5</v>
          </cell>
          <cell r="E10">
            <v>74.916666666666671</v>
          </cell>
          <cell r="F10">
            <v>90</v>
          </cell>
          <cell r="G10">
            <v>53</v>
          </cell>
          <cell r="H10">
            <v>18.720000000000002</v>
          </cell>
          <cell r="I10" t="str">
            <v>NE</v>
          </cell>
          <cell r="J10">
            <v>28.44</v>
          </cell>
          <cell r="K10">
            <v>0</v>
          </cell>
        </row>
        <row r="11">
          <cell r="B11">
            <v>22.058333333333337</v>
          </cell>
          <cell r="C11">
            <v>29.6</v>
          </cell>
          <cell r="D11">
            <v>16.899999999999999</v>
          </cell>
          <cell r="E11">
            <v>73.25</v>
          </cell>
          <cell r="F11">
            <v>93</v>
          </cell>
          <cell r="G11">
            <v>37</v>
          </cell>
          <cell r="H11">
            <v>13.68</v>
          </cell>
          <cell r="I11" t="str">
            <v>NE</v>
          </cell>
          <cell r="J11">
            <v>23.759999999999998</v>
          </cell>
          <cell r="K11">
            <v>0</v>
          </cell>
        </row>
        <row r="12">
          <cell r="B12">
            <v>21.150000000000002</v>
          </cell>
          <cell r="C12">
            <v>25.1</v>
          </cell>
          <cell r="D12">
            <v>18.2</v>
          </cell>
          <cell r="E12">
            <v>83.958333333333329</v>
          </cell>
          <cell r="F12">
            <v>95</v>
          </cell>
          <cell r="G12">
            <v>65</v>
          </cell>
          <cell r="H12">
            <v>15.840000000000002</v>
          </cell>
          <cell r="I12" t="str">
            <v>S</v>
          </cell>
          <cell r="J12">
            <v>30.6</v>
          </cell>
          <cell r="K12">
            <v>0</v>
          </cell>
        </row>
        <row r="13">
          <cell r="B13">
            <v>20.083333333333332</v>
          </cell>
          <cell r="C13">
            <v>25.6</v>
          </cell>
          <cell r="D13">
            <v>17.600000000000001</v>
          </cell>
          <cell r="E13">
            <v>80.625</v>
          </cell>
          <cell r="F13">
            <v>96</v>
          </cell>
          <cell r="G13">
            <v>53</v>
          </cell>
          <cell r="H13">
            <v>23.400000000000002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19.745833333333334</v>
          </cell>
          <cell r="C14">
            <v>26</v>
          </cell>
          <cell r="D14">
            <v>15.4</v>
          </cell>
          <cell r="E14">
            <v>74.458333333333329</v>
          </cell>
          <cell r="F14">
            <v>89</v>
          </cell>
          <cell r="G14">
            <v>53</v>
          </cell>
          <cell r="H14">
            <v>20.52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20.554166666666667</v>
          </cell>
          <cell r="C15">
            <v>27.1</v>
          </cell>
          <cell r="D15">
            <v>16.100000000000001</v>
          </cell>
          <cell r="E15">
            <v>68.708333333333329</v>
          </cell>
          <cell r="F15">
            <v>88</v>
          </cell>
          <cell r="G15">
            <v>41</v>
          </cell>
          <cell r="H15">
            <v>24.48</v>
          </cell>
          <cell r="I15" t="str">
            <v>NE</v>
          </cell>
          <cell r="J15">
            <v>42.12</v>
          </cell>
          <cell r="K15">
            <v>0</v>
          </cell>
        </row>
        <row r="16">
          <cell r="B16">
            <v>20.12083333333333</v>
          </cell>
          <cell r="C16">
            <v>27.7</v>
          </cell>
          <cell r="D16">
            <v>14.5</v>
          </cell>
          <cell r="E16">
            <v>66.708333333333329</v>
          </cell>
          <cell r="F16">
            <v>90</v>
          </cell>
          <cell r="G16">
            <v>37</v>
          </cell>
          <cell r="H16">
            <v>18</v>
          </cell>
          <cell r="I16" t="str">
            <v>NE</v>
          </cell>
          <cell r="J16">
            <v>30.96</v>
          </cell>
          <cell r="K16">
            <v>0</v>
          </cell>
        </row>
        <row r="17">
          <cell r="B17">
            <v>20.258333333333333</v>
          </cell>
          <cell r="C17">
            <v>27.1</v>
          </cell>
          <cell r="D17">
            <v>14.7</v>
          </cell>
          <cell r="E17">
            <v>61.541666666666664</v>
          </cell>
          <cell r="F17">
            <v>82</v>
          </cell>
          <cell r="G17">
            <v>31</v>
          </cell>
          <cell r="H17">
            <v>17.64</v>
          </cell>
          <cell r="I17" t="str">
            <v>NE</v>
          </cell>
          <cell r="J17">
            <v>30.96</v>
          </cell>
          <cell r="K17">
            <v>0</v>
          </cell>
        </row>
        <row r="18">
          <cell r="B18">
            <v>19.283333333333331</v>
          </cell>
          <cell r="C18">
            <v>25.4</v>
          </cell>
          <cell r="D18">
            <v>15.9</v>
          </cell>
          <cell r="E18">
            <v>70.791666666666671</v>
          </cell>
          <cell r="F18">
            <v>82</v>
          </cell>
          <cell r="G18">
            <v>49</v>
          </cell>
          <cell r="H18">
            <v>7.2</v>
          </cell>
          <cell r="I18" t="str">
            <v>L</v>
          </cell>
          <cell r="J18">
            <v>13.68</v>
          </cell>
          <cell r="K18">
            <v>0</v>
          </cell>
        </row>
        <row r="19">
          <cell r="B19">
            <v>19.154166666666665</v>
          </cell>
          <cell r="C19">
            <v>24</v>
          </cell>
          <cell r="D19">
            <v>15.8</v>
          </cell>
          <cell r="E19">
            <v>80.333333333333329</v>
          </cell>
          <cell r="F19">
            <v>93</v>
          </cell>
          <cell r="G19">
            <v>63</v>
          </cell>
          <cell r="H19">
            <v>17.28</v>
          </cell>
          <cell r="I19" t="str">
            <v>S</v>
          </cell>
          <cell r="J19">
            <v>28.44</v>
          </cell>
          <cell r="K19">
            <v>0</v>
          </cell>
        </row>
        <row r="20">
          <cell r="B20">
            <v>17.108333333333334</v>
          </cell>
          <cell r="C20">
            <v>24.5</v>
          </cell>
          <cell r="D20">
            <v>11</v>
          </cell>
          <cell r="E20">
            <v>58.416666666666664</v>
          </cell>
          <cell r="F20">
            <v>85</v>
          </cell>
          <cell r="G20">
            <v>26</v>
          </cell>
          <cell r="H20">
            <v>13.68</v>
          </cell>
          <cell r="I20" t="str">
            <v>S</v>
          </cell>
          <cell r="J20">
            <v>23.759999999999998</v>
          </cell>
          <cell r="K20">
            <v>0</v>
          </cell>
        </row>
        <row r="21">
          <cell r="B21">
            <v>18.850000000000005</v>
          </cell>
          <cell r="C21">
            <v>27.9</v>
          </cell>
          <cell r="D21">
            <v>12.1</v>
          </cell>
          <cell r="E21">
            <v>49.833333333333336</v>
          </cell>
          <cell r="F21">
            <v>65</v>
          </cell>
          <cell r="G21">
            <v>35</v>
          </cell>
          <cell r="H21">
            <v>17.64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21.591666666666669</v>
          </cell>
          <cell r="C22">
            <v>30.4</v>
          </cell>
          <cell r="D22">
            <v>15.6</v>
          </cell>
          <cell r="E22">
            <v>60.958333333333336</v>
          </cell>
          <cell r="F22">
            <v>82</v>
          </cell>
          <cell r="G22">
            <v>32</v>
          </cell>
          <cell r="H22">
            <v>15.840000000000002</v>
          </cell>
          <cell r="I22" t="str">
            <v>NE</v>
          </cell>
          <cell r="J22">
            <v>34.56</v>
          </cell>
          <cell r="K22">
            <v>0</v>
          </cell>
        </row>
        <row r="23">
          <cell r="B23">
            <v>18.174999999999997</v>
          </cell>
          <cell r="C23">
            <v>25.6</v>
          </cell>
          <cell r="D23">
            <v>13.6</v>
          </cell>
          <cell r="E23">
            <v>82.666666666666671</v>
          </cell>
          <cell r="F23">
            <v>95</v>
          </cell>
          <cell r="G23">
            <v>48</v>
          </cell>
          <cell r="H23">
            <v>15.840000000000002</v>
          </cell>
          <cell r="I23" t="str">
            <v>SO</v>
          </cell>
          <cell r="J23">
            <v>28.8</v>
          </cell>
          <cell r="K23">
            <v>5.8</v>
          </cell>
        </row>
        <row r="24">
          <cell r="B24">
            <v>14.766666666666666</v>
          </cell>
          <cell r="C24">
            <v>21.5</v>
          </cell>
          <cell r="D24">
            <v>12.4</v>
          </cell>
          <cell r="E24">
            <v>89.541666666666671</v>
          </cell>
          <cell r="F24">
            <v>95</v>
          </cell>
          <cell r="G24">
            <v>78</v>
          </cell>
          <cell r="H24">
            <v>19.8</v>
          </cell>
          <cell r="I24" t="str">
            <v>SO</v>
          </cell>
          <cell r="J24">
            <v>35.64</v>
          </cell>
          <cell r="K24">
            <v>0</v>
          </cell>
        </row>
        <row r="25">
          <cell r="B25">
            <v>11.412499999999998</v>
          </cell>
          <cell r="C25">
            <v>13.8</v>
          </cell>
          <cell r="D25">
            <v>9.4</v>
          </cell>
          <cell r="E25">
            <v>86.875</v>
          </cell>
          <cell r="F25">
            <v>95</v>
          </cell>
          <cell r="G25">
            <v>73</v>
          </cell>
          <cell r="H25">
            <v>16.920000000000002</v>
          </cell>
          <cell r="I25" t="str">
            <v>SO</v>
          </cell>
          <cell r="J25">
            <v>32.76</v>
          </cell>
          <cell r="K25">
            <v>0</v>
          </cell>
        </row>
        <row r="26">
          <cell r="B26">
            <v>7.2642857142857133</v>
          </cell>
          <cell r="C26">
            <v>10.3</v>
          </cell>
          <cell r="D26">
            <v>5.6</v>
          </cell>
          <cell r="E26">
            <v>69.571428571428569</v>
          </cell>
          <cell r="F26">
            <v>84</v>
          </cell>
          <cell r="G26">
            <v>57</v>
          </cell>
          <cell r="H26">
            <v>19.440000000000001</v>
          </cell>
          <cell r="I26" t="str">
            <v>S</v>
          </cell>
          <cell r="J26">
            <v>34.200000000000003</v>
          </cell>
          <cell r="K26">
            <v>0</v>
          </cell>
        </row>
        <row r="27">
          <cell r="B27">
            <v>7.9416666666666655</v>
          </cell>
          <cell r="C27">
            <v>11.1</v>
          </cell>
          <cell r="D27">
            <v>2.2999999999999998</v>
          </cell>
          <cell r="E27">
            <v>53.333333333333336</v>
          </cell>
          <cell r="F27">
            <v>89</v>
          </cell>
          <cell r="G27">
            <v>33</v>
          </cell>
          <cell r="H27">
            <v>18</v>
          </cell>
          <cell r="I27" t="str">
            <v>S</v>
          </cell>
          <cell r="J27">
            <v>34.56</v>
          </cell>
          <cell r="K27">
            <v>0</v>
          </cell>
        </row>
        <row r="28">
          <cell r="B28">
            <v>6.333333333333333</v>
          </cell>
          <cell r="C28">
            <v>13.9</v>
          </cell>
          <cell r="D28">
            <v>0.5</v>
          </cell>
          <cell r="E28">
            <v>62.375</v>
          </cell>
          <cell r="F28">
            <v>90</v>
          </cell>
          <cell r="G28">
            <v>29</v>
          </cell>
          <cell r="H28">
            <v>12.24</v>
          </cell>
          <cell r="I28" t="str">
            <v>S</v>
          </cell>
          <cell r="J28">
            <v>24.840000000000003</v>
          </cell>
          <cell r="K28">
            <v>0</v>
          </cell>
        </row>
        <row r="29">
          <cell r="B29">
            <v>8.4666666666666668</v>
          </cell>
          <cell r="C29">
            <v>17.2</v>
          </cell>
          <cell r="D29">
            <v>1.3</v>
          </cell>
          <cell r="E29">
            <v>58.875</v>
          </cell>
          <cell r="F29">
            <v>88</v>
          </cell>
          <cell r="G29">
            <v>20</v>
          </cell>
          <cell r="H29">
            <v>11.879999999999999</v>
          </cell>
          <cell r="I29" t="str">
            <v>S</v>
          </cell>
          <cell r="J29">
            <v>19.8</v>
          </cell>
          <cell r="K29">
            <v>0</v>
          </cell>
        </row>
        <row r="30">
          <cell r="B30">
            <v>12.012500000000001</v>
          </cell>
          <cell r="C30">
            <v>19.7</v>
          </cell>
          <cell r="D30">
            <v>6.1</v>
          </cell>
          <cell r="E30">
            <v>59.25</v>
          </cell>
          <cell r="F30">
            <v>87</v>
          </cell>
          <cell r="G30">
            <v>41</v>
          </cell>
          <cell r="H30">
            <v>32.04</v>
          </cell>
          <cell r="I30" t="str">
            <v>NE</v>
          </cell>
          <cell r="J30">
            <v>47.519999999999996</v>
          </cell>
          <cell r="K30">
            <v>0</v>
          </cell>
        </row>
        <row r="31">
          <cell r="B31">
            <v>15.149999999999999</v>
          </cell>
          <cell r="C31">
            <v>23.5</v>
          </cell>
          <cell r="D31">
            <v>9.1</v>
          </cell>
          <cell r="E31">
            <v>66.833333333333329</v>
          </cell>
          <cell r="F31">
            <v>90</v>
          </cell>
          <cell r="G31">
            <v>39</v>
          </cell>
          <cell r="H31">
            <v>24.48</v>
          </cell>
          <cell r="I31" t="str">
            <v>NE</v>
          </cell>
          <cell r="J31">
            <v>42.480000000000004</v>
          </cell>
          <cell r="K31">
            <v>0</v>
          </cell>
        </row>
        <row r="32">
          <cell r="B32">
            <v>18.204166666666669</v>
          </cell>
          <cell r="C32">
            <v>27.8</v>
          </cell>
          <cell r="D32">
            <v>11.1</v>
          </cell>
          <cell r="E32">
            <v>58.333333333333336</v>
          </cell>
          <cell r="F32">
            <v>84</v>
          </cell>
          <cell r="G32">
            <v>28</v>
          </cell>
          <cell r="H32">
            <v>15.120000000000001</v>
          </cell>
          <cell r="I32" t="str">
            <v>NE</v>
          </cell>
          <cell r="J32">
            <v>27.720000000000002</v>
          </cell>
          <cell r="K32">
            <v>0</v>
          </cell>
        </row>
        <row r="33">
          <cell r="B33">
            <v>20.495833333333337</v>
          </cell>
          <cell r="C33">
            <v>28.8</v>
          </cell>
          <cell r="D33">
            <v>13.4</v>
          </cell>
          <cell r="E33">
            <v>55.083333333333336</v>
          </cell>
          <cell r="F33">
            <v>79</v>
          </cell>
          <cell r="G33">
            <v>31</v>
          </cell>
          <cell r="H33">
            <v>13.68</v>
          </cell>
          <cell r="I33" t="str">
            <v>NE</v>
          </cell>
          <cell r="J33">
            <v>24.840000000000003</v>
          </cell>
          <cell r="K33">
            <v>0</v>
          </cell>
        </row>
        <row r="34">
          <cell r="B34">
            <v>20.887499999999999</v>
          </cell>
          <cell r="C34">
            <v>27.9</v>
          </cell>
          <cell r="D34">
            <v>14.6</v>
          </cell>
          <cell r="E34">
            <v>57</v>
          </cell>
          <cell r="F34">
            <v>83</v>
          </cell>
          <cell r="G34">
            <v>32</v>
          </cell>
          <cell r="H34">
            <v>16.559999999999999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B35">
            <v>20.6</v>
          </cell>
          <cell r="C35">
            <v>30.6</v>
          </cell>
          <cell r="D35">
            <v>12.4</v>
          </cell>
          <cell r="E35">
            <v>48.958333333333336</v>
          </cell>
          <cell r="F35">
            <v>72</v>
          </cell>
          <cell r="G35">
            <v>22</v>
          </cell>
          <cell r="H35">
            <v>21.96</v>
          </cell>
          <cell r="I35" t="str">
            <v>NE</v>
          </cell>
          <cell r="J35">
            <v>40.32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18.450000000000003</v>
          </cell>
          <cell r="C5">
            <v>21.7</v>
          </cell>
          <cell r="D5">
            <v>17.2</v>
          </cell>
          <cell r="E5">
            <v>93.083333333333329</v>
          </cell>
          <cell r="F5">
            <v>95</v>
          </cell>
          <cell r="G5">
            <v>77</v>
          </cell>
          <cell r="H5">
            <v>11.879999999999999</v>
          </cell>
          <cell r="I5" t="str">
            <v>SE</v>
          </cell>
          <cell r="J5">
            <v>23.040000000000003</v>
          </cell>
          <cell r="K5">
            <v>39.799999999999997</v>
          </cell>
        </row>
        <row r="6">
          <cell r="B6">
            <v>17.529166666666665</v>
          </cell>
          <cell r="C6">
            <v>22.7</v>
          </cell>
          <cell r="D6">
            <v>13.9</v>
          </cell>
          <cell r="E6">
            <v>88.875</v>
          </cell>
          <cell r="F6">
            <v>97</v>
          </cell>
          <cell r="G6">
            <v>66</v>
          </cell>
          <cell r="H6">
            <v>14.4</v>
          </cell>
          <cell r="I6" t="str">
            <v>SE</v>
          </cell>
          <cell r="J6">
            <v>30.6</v>
          </cell>
          <cell r="K6">
            <v>0</v>
          </cell>
        </row>
        <row r="7">
          <cell r="B7">
            <v>20.862500000000001</v>
          </cell>
          <cell r="C7">
            <v>29.3</v>
          </cell>
          <cell r="D7">
            <v>15.3</v>
          </cell>
          <cell r="E7">
            <v>77.166666666666671</v>
          </cell>
          <cell r="F7">
            <v>93</v>
          </cell>
          <cell r="G7">
            <v>44</v>
          </cell>
          <cell r="H7">
            <v>16.559999999999999</v>
          </cell>
          <cell r="I7" t="str">
            <v>SE</v>
          </cell>
          <cell r="J7">
            <v>33.840000000000003</v>
          </cell>
          <cell r="K7">
            <v>0</v>
          </cell>
        </row>
        <row r="8">
          <cell r="B8">
            <v>24.083333333333332</v>
          </cell>
          <cell r="C8">
            <v>30</v>
          </cell>
          <cell r="D8">
            <v>20.5</v>
          </cell>
          <cell r="E8">
            <v>63.25</v>
          </cell>
          <cell r="F8">
            <v>80</v>
          </cell>
          <cell r="G8">
            <v>39</v>
          </cell>
          <cell r="H8">
            <v>20.16</v>
          </cell>
          <cell r="I8" t="str">
            <v>NE</v>
          </cell>
          <cell r="J8">
            <v>40.680000000000007</v>
          </cell>
          <cell r="K8">
            <v>0</v>
          </cell>
        </row>
        <row r="9">
          <cell r="B9">
            <v>23.733333333333334</v>
          </cell>
          <cell r="C9">
            <v>29.6</v>
          </cell>
          <cell r="D9">
            <v>19.7</v>
          </cell>
          <cell r="E9">
            <v>64.791666666666671</v>
          </cell>
          <cell r="F9">
            <v>79</v>
          </cell>
          <cell r="G9">
            <v>42</v>
          </cell>
          <cell r="H9">
            <v>14.76</v>
          </cell>
          <cell r="I9" t="str">
            <v>NE</v>
          </cell>
          <cell r="J9">
            <v>32.4</v>
          </cell>
          <cell r="K9">
            <v>0</v>
          </cell>
        </row>
        <row r="10">
          <cell r="B10">
            <v>23.516666666666676</v>
          </cell>
          <cell r="C10">
            <v>29.5</v>
          </cell>
          <cell r="D10">
            <v>18.2</v>
          </cell>
          <cell r="E10">
            <v>61.708333333333336</v>
          </cell>
          <cell r="F10">
            <v>78</v>
          </cell>
          <cell r="G10">
            <v>37</v>
          </cell>
          <cell r="H10">
            <v>12.24</v>
          </cell>
          <cell r="I10" t="str">
            <v>NE</v>
          </cell>
          <cell r="J10">
            <v>26.28</v>
          </cell>
          <cell r="K10">
            <v>0</v>
          </cell>
        </row>
        <row r="11">
          <cell r="B11">
            <v>23.316666666666666</v>
          </cell>
          <cell r="C11">
            <v>30</v>
          </cell>
          <cell r="D11">
            <v>16.899999999999999</v>
          </cell>
          <cell r="E11">
            <v>62.291666666666664</v>
          </cell>
          <cell r="F11">
            <v>86</v>
          </cell>
          <cell r="G11">
            <v>35</v>
          </cell>
          <cell r="H11">
            <v>10.08</v>
          </cell>
          <cell r="I11" t="str">
            <v>NE</v>
          </cell>
          <cell r="J11">
            <v>23.400000000000002</v>
          </cell>
          <cell r="K11">
            <v>0</v>
          </cell>
        </row>
        <row r="12">
          <cell r="B12">
            <v>22.583333333333329</v>
          </cell>
          <cell r="C12">
            <v>30.1</v>
          </cell>
          <cell r="D12">
            <v>16.2</v>
          </cell>
          <cell r="E12">
            <v>64.958333333333329</v>
          </cell>
          <cell r="F12">
            <v>88</v>
          </cell>
          <cell r="G12">
            <v>32</v>
          </cell>
          <cell r="H12">
            <v>7.2</v>
          </cell>
          <cell r="I12" t="str">
            <v>SE</v>
          </cell>
          <cell r="J12">
            <v>17.64</v>
          </cell>
          <cell r="K12">
            <v>0</v>
          </cell>
        </row>
        <row r="13">
          <cell r="B13">
            <v>21.458333333333332</v>
          </cell>
          <cell r="C13">
            <v>27.6</v>
          </cell>
          <cell r="D13">
            <v>16.3</v>
          </cell>
          <cell r="E13">
            <v>66.458333333333329</v>
          </cell>
          <cell r="F13">
            <v>87</v>
          </cell>
          <cell r="G13">
            <v>39</v>
          </cell>
          <cell r="H13">
            <v>20.52</v>
          </cell>
          <cell r="I13" t="str">
            <v>L</v>
          </cell>
          <cell r="J13">
            <v>35.64</v>
          </cell>
          <cell r="K13">
            <v>0</v>
          </cell>
        </row>
        <row r="14">
          <cell r="B14">
            <v>21.683333333333334</v>
          </cell>
          <cell r="C14">
            <v>29</v>
          </cell>
          <cell r="D14">
            <v>16.899999999999999</v>
          </cell>
          <cell r="E14">
            <v>61.875</v>
          </cell>
          <cell r="F14">
            <v>82</v>
          </cell>
          <cell r="G14">
            <v>30</v>
          </cell>
          <cell r="H14">
            <v>19.440000000000001</v>
          </cell>
          <cell r="I14" t="str">
            <v>NE</v>
          </cell>
          <cell r="J14">
            <v>37.080000000000005</v>
          </cell>
          <cell r="K14">
            <v>0</v>
          </cell>
        </row>
        <row r="15">
          <cell r="B15">
            <v>22.387499999999999</v>
          </cell>
          <cell r="C15">
            <v>29</v>
          </cell>
          <cell r="D15">
            <v>17.899999999999999</v>
          </cell>
          <cell r="E15">
            <v>57.625</v>
          </cell>
          <cell r="F15">
            <v>77</v>
          </cell>
          <cell r="G15">
            <v>31</v>
          </cell>
          <cell r="H15">
            <v>25.56</v>
          </cell>
          <cell r="I15" t="str">
            <v>NE</v>
          </cell>
          <cell r="J15">
            <v>45</v>
          </cell>
          <cell r="K15">
            <v>0</v>
          </cell>
        </row>
        <row r="16">
          <cell r="B16">
            <v>22.075000000000003</v>
          </cell>
          <cell r="C16">
            <v>29.3</v>
          </cell>
          <cell r="D16">
            <v>16</v>
          </cell>
          <cell r="E16">
            <v>51.083333333333336</v>
          </cell>
          <cell r="F16">
            <v>75</v>
          </cell>
          <cell r="G16">
            <v>23</v>
          </cell>
          <cell r="H16">
            <v>19.079999999999998</v>
          </cell>
          <cell r="I16" t="str">
            <v>L</v>
          </cell>
          <cell r="J16">
            <v>32.4</v>
          </cell>
          <cell r="K16">
            <v>0</v>
          </cell>
        </row>
        <row r="17">
          <cell r="B17">
            <v>20.854166666666668</v>
          </cell>
          <cell r="C17">
            <v>28.6</v>
          </cell>
          <cell r="D17">
            <v>12.1</v>
          </cell>
          <cell r="E17">
            <v>51.583333333333336</v>
          </cell>
          <cell r="F17">
            <v>83</v>
          </cell>
          <cell r="G17">
            <v>24</v>
          </cell>
          <cell r="H17">
            <v>12.6</v>
          </cell>
          <cell r="I17" t="str">
            <v>L</v>
          </cell>
          <cell r="J17">
            <v>30.240000000000002</v>
          </cell>
          <cell r="K17">
            <v>0</v>
          </cell>
        </row>
        <row r="18">
          <cell r="B18">
            <v>21.829166666666662</v>
          </cell>
          <cell r="C18">
            <v>29.2</v>
          </cell>
          <cell r="D18">
            <v>15.4</v>
          </cell>
          <cell r="E18">
            <v>53.958333333333336</v>
          </cell>
          <cell r="F18">
            <v>77</v>
          </cell>
          <cell r="G18">
            <v>29</v>
          </cell>
          <cell r="H18">
            <v>12.24</v>
          </cell>
          <cell r="I18" t="str">
            <v>L</v>
          </cell>
          <cell r="J18">
            <v>26.28</v>
          </cell>
          <cell r="K18">
            <v>0</v>
          </cell>
        </row>
        <row r="19">
          <cell r="B19">
            <v>21.550000000000008</v>
          </cell>
          <cell r="C19">
            <v>28.6</v>
          </cell>
          <cell r="D19">
            <v>16.2</v>
          </cell>
          <cell r="E19">
            <v>64.166666666666671</v>
          </cell>
          <cell r="F19">
            <v>83</v>
          </cell>
          <cell r="G19">
            <v>37</v>
          </cell>
          <cell r="H19">
            <v>10.08</v>
          </cell>
          <cell r="I19" t="str">
            <v>SE</v>
          </cell>
          <cell r="J19">
            <v>23.040000000000003</v>
          </cell>
          <cell r="K19">
            <v>0</v>
          </cell>
        </row>
        <row r="20">
          <cell r="B20">
            <v>20.845833333333335</v>
          </cell>
          <cell r="C20">
            <v>28.4</v>
          </cell>
          <cell r="D20">
            <v>14.3</v>
          </cell>
          <cell r="E20">
            <v>71.666666666666671</v>
          </cell>
          <cell r="F20">
            <v>96</v>
          </cell>
          <cell r="G20">
            <v>39</v>
          </cell>
          <cell r="H20">
            <v>10.44</v>
          </cell>
          <cell r="I20" t="str">
            <v>SE</v>
          </cell>
          <cell r="J20">
            <v>24.12</v>
          </cell>
          <cell r="K20">
            <v>0</v>
          </cell>
        </row>
        <row r="21">
          <cell r="B21">
            <v>21.341666666666669</v>
          </cell>
          <cell r="C21">
            <v>30.1</v>
          </cell>
          <cell r="D21">
            <v>14</v>
          </cell>
          <cell r="E21">
            <v>62.416666666666664</v>
          </cell>
          <cell r="F21">
            <v>86</v>
          </cell>
          <cell r="G21">
            <v>27</v>
          </cell>
          <cell r="H21">
            <v>14.4</v>
          </cell>
          <cell r="I21" t="str">
            <v>SE</v>
          </cell>
          <cell r="J21">
            <v>25.56</v>
          </cell>
          <cell r="K21">
            <v>0</v>
          </cell>
        </row>
        <row r="22">
          <cell r="B22">
            <v>23.920833333333334</v>
          </cell>
          <cell r="C22">
            <v>30.8</v>
          </cell>
          <cell r="D22">
            <v>16.5</v>
          </cell>
          <cell r="E22">
            <v>50.958333333333336</v>
          </cell>
          <cell r="F22">
            <v>71</v>
          </cell>
          <cell r="G22">
            <v>32</v>
          </cell>
          <cell r="H22">
            <v>20.52</v>
          </cell>
          <cell r="I22" t="str">
            <v>NE</v>
          </cell>
          <cell r="J22">
            <v>41.04</v>
          </cell>
          <cell r="K22">
            <v>0</v>
          </cell>
        </row>
        <row r="23">
          <cell r="B23">
            <v>24.75833333333334</v>
          </cell>
          <cell r="C23">
            <v>29.4</v>
          </cell>
          <cell r="D23">
            <v>20.7</v>
          </cell>
          <cell r="E23">
            <v>63.291666666666664</v>
          </cell>
          <cell r="F23">
            <v>80</v>
          </cell>
          <cell r="G23">
            <v>52</v>
          </cell>
          <cell r="H23">
            <v>18.36</v>
          </cell>
          <cell r="I23" t="str">
            <v>NO</v>
          </cell>
          <cell r="J23">
            <v>38.880000000000003</v>
          </cell>
          <cell r="K23">
            <v>0</v>
          </cell>
        </row>
        <row r="24">
          <cell r="B24">
            <v>21.366666666666671</v>
          </cell>
          <cell r="C24">
            <v>28.4</v>
          </cell>
          <cell r="D24">
            <v>16.8</v>
          </cell>
          <cell r="E24">
            <v>81.541666666666671</v>
          </cell>
          <cell r="F24">
            <v>96</v>
          </cell>
          <cell r="G24">
            <v>58</v>
          </cell>
          <cell r="H24">
            <v>30.6</v>
          </cell>
          <cell r="I24" t="str">
            <v>NO</v>
          </cell>
          <cell r="J24">
            <v>61.2</v>
          </cell>
          <cell r="K24">
            <v>0</v>
          </cell>
        </row>
        <row r="25">
          <cell r="B25">
            <v>20.554166666666667</v>
          </cell>
          <cell r="C25">
            <v>24.8</v>
          </cell>
          <cell r="D25">
            <v>12.6</v>
          </cell>
          <cell r="E25">
            <v>82.083333333333329</v>
          </cell>
          <cell r="F25">
            <v>95</v>
          </cell>
          <cell r="G25">
            <v>69</v>
          </cell>
          <cell r="H25">
            <v>22.32</v>
          </cell>
          <cell r="I25" t="str">
            <v>NO</v>
          </cell>
          <cell r="J25">
            <v>51.84</v>
          </cell>
          <cell r="K25">
            <v>5</v>
          </cell>
        </row>
        <row r="26">
          <cell r="B26">
            <v>9.4041666666666668</v>
          </cell>
          <cell r="C26">
            <v>12.7</v>
          </cell>
          <cell r="D26">
            <v>8</v>
          </cell>
          <cell r="E26">
            <v>81.875</v>
          </cell>
          <cell r="F26">
            <v>93</v>
          </cell>
          <cell r="G26">
            <v>62</v>
          </cell>
          <cell r="H26">
            <v>15.48</v>
          </cell>
          <cell r="I26" t="str">
            <v>S</v>
          </cell>
          <cell r="J26">
            <v>36</v>
          </cell>
          <cell r="K26">
            <v>0</v>
          </cell>
        </row>
        <row r="27">
          <cell r="B27">
            <v>7.1583333333333314</v>
          </cell>
          <cell r="C27">
            <v>10.8</v>
          </cell>
          <cell r="D27">
            <v>4.5</v>
          </cell>
          <cell r="E27">
            <v>68.75</v>
          </cell>
          <cell r="F27">
            <v>92</v>
          </cell>
          <cell r="G27">
            <v>47</v>
          </cell>
          <cell r="H27">
            <v>19.079999999999998</v>
          </cell>
          <cell r="I27" t="str">
            <v>S</v>
          </cell>
          <cell r="J27">
            <v>41.4</v>
          </cell>
          <cell r="K27">
            <v>0.4</v>
          </cell>
        </row>
        <row r="28">
          <cell r="B28">
            <v>7.8041666666666671</v>
          </cell>
          <cell r="C28">
            <v>14.3</v>
          </cell>
          <cell r="D28">
            <v>4</v>
          </cell>
          <cell r="E28">
            <v>60.708333333333336</v>
          </cell>
          <cell r="F28">
            <v>83</v>
          </cell>
          <cell r="G28">
            <v>28</v>
          </cell>
          <cell r="H28">
            <v>18</v>
          </cell>
          <cell r="I28" t="str">
            <v>SE</v>
          </cell>
          <cell r="J28">
            <v>32.04</v>
          </cell>
          <cell r="K28">
            <v>0</v>
          </cell>
        </row>
        <row r="29">
          <cell r="B29">
            <v>8.5500000000000007</v>
          </cell>
          <cell r="C29">
            <v>18.899999999999999</v>
          </cell>
          <cell r="D29">
            <v>-0.4</v>
          </cell>
          <cell r="E29">
            <v>55.625</v>
          </cell>
          <cell r="F29">
            <v>87</v>
          </cell>
          <cell r="G29">
            <v>19</v>
          </cell>
          <cell r="H29">
            <v>15.120000000000001</v>
          </cell>
          <cell r="I29" t="str">
            <v>SE</v>
          </cell>
          <cell r="J29">
            <v>32.4</v>
          </cell>
          <cell r="K29">
            <v>0</v>
          </cell>
        </row>
        <row r="30">
          <cell r="B30">
            <v>11.804166666666665</v>
          </cell>
          <cell r="C30">
            <v>23.1</v>
          </cell>
          <cell r="D30">
            <v>3.6</v>
          </cell>
          <cell r="E30">
            <v>53.875</v>
          </cell>
          <cell r="F30">
            <v>86</v>
          </cell>
          <cell r="G30">
            <v>18</v>
          </cell>
          <cell r="H30">
            <v>18</v>
          </cell>
          <cell r="I30" t="str">
            <v>SE</v>
          </cell>
          <cell r="J30">
            <v>48.24</v>
          </cell>
          <cell r="K30">
            <v>0</v>
          </cell>
        </row>
        <row r="31">
          <cell r="B31">
            <v>17.249999999999996</v>
          </cell>
          <cell r="C31">
            <v>28.2</v>
          </cell>
          <cell r="D31">
            <v>9.3000000000000007</v>
          </cell>
          <cell r="E31">
            <v>54.291666666666664</v>
          </cell>
          <cell r="F31">
            <v>83</v>
          </cell>
          <cell r="G31">
            <v>24</v>
          </cell>
          <cell r="H31">
            <v>15.48</v>
          </cell>
          <cell r="I31" t="str">
            <v>L</v>
          </cell>
          <cell r="J31">
            <v>41.76</v>
          </cell>
          <cell r="K31">
            <v>0</v>
          </cell>
        </row>
        <row r="32">
          <cell r="B32">
            <v>19.441666666666663</v>
          </cell>
          <cell r="C32">
            <v>30.2</v>
          </cell>
          <cell r="D32">
            <v>10.3</v>
          </cell>
          <cell r="E32">
            <v>51.625</v>
          </cell>
          <cell r="F32">
            <v>81</v>
          </cell>
          <cell r="G32">
            <v>20</v>
          </cell>
          <cell r="H32">
            <v>11.16</v>
          </cell>
          <cell r="I32" t="str">
            <v>SE</v>
          </cell>
          <cell r="J32">
            <v>20.16</v>
          </cell>
          <cell r="K32">
            <v>0</v>
          </cell>
        </row>
        <row r="33">
          <cell r="B33">
            <v>20.745833333333334</v>
          </cell>
          <cell r="C33">
            <v>30.3</v>
          </cell>
          <cell r="D33">
            <v>13.2</v>
          </cell>
          <cell r="E33">
            <v>45.916666666666664</v>
          </cell>
          <cell r="F33">
            <v>70</v>
          </cell>
          <cell r="G33">
            <v>19</v>
          </cell>
          <cell r="H33">
            <v>17.28</v>
          </cell>
          <cell r="I33" t="str">
            <v>SE</v>
          </cell>
          <cell r="J33">
            <v>33.840000000000003</v>
          </cell>
          <cell r="K33">
            <v>0</v>
          </cell>
        </row>
        <row r="34">
          <cell r="B34">
            <v>20.9</v>
          </cell>
          <cell r="C34">
            <v>30</v>
          </cell>
          <cell r="D34">
            <v>12.5</v>
          </cell>
          <cell r="E34">
            <v>44.25</v>
          </cell>
          <cell r="F34">
            <v>72</v>
          </cell>
          <cell r="G34">
            <v>19</v>
          </cell>
          <cell r="H34">
            <v>17.28</v>
          </cell>
          <cell r="I34" t="str">
            <v>SE</v>
          </cell>
          <cell r="J34">
            <v>35.64</v>
          </cell>
          <cell r="K34">
            <v>0</v>
          </cell>
        </row>
        <row r="35">
          <cell r="B35">
            <v>24.066666666666663</v>
          </cell>
          <cell r="C35">
            <v>32.6</v>
          </cell>
          <cell r="D35">
            <v>17.600000000000001</v>
          </cell>
          <cell r="E35">
            <v>35.041666666666664</v>
          </cell>
          <cell r="F35">
            <v>52</v>
          </cell>
          <cell r="G35">
            <v>19</v>
          </cell>
          <cell r="H35">
            <v>16.920000000000002</v>
          </cell>
          <cell r="I35" t="str">
            <v>NE</v>
          </cell>
          <cell r="J35">
            <v>37.440000000000005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22.220833333333335</v>
          </cell>
          <cell r="C5">
            <v>26.9</v>
          </cell>
          <cell r="D5">
            <v>19.399999999999999</v>
          </cell>
          <cell r="E5">
            <v>79.541666666666671</v>
          </cell>
          <cell r="F5">
            <v>97</v>
          </cell>
          <cell r="G5">
            <v>60</v>
          </cell>
          <cell r="H5">
            <v>24.48</v>
          </cell>
          <cell r="I5" t="str">
            <v>SE</v>
          </cell>
          <cell r="J5">
            <v>35.28</v>
          </cell>
          <cell r="K5">
            <v>2.2000000000000002</v>
          </cell>
        </row>
        <row r="6">
          <cell r="B6">
            <v>20.37083333333333</v>
          </cell>
          <cell r="C6">
            <v>26.3</v>
          </cell>
          <cell r="D6">
            <v>16.899999999999999</v>
          </cell>
          <cell r="E6">
            <v>86.125</v>
          </cell>
          <cell r="F6">
            <v>98</v>
          </cell>
          <cell r="G6">
            <v>61</v>
          </cell>
          <cell r="H6">
            <v>29.52</v>
          </cell>
          <cell r="I6" t="str">
            <v>SE</v>
          </cell>
          <cell r="J6">
            <v>42.480000000000004</v>
          </cell>
          <cell r="K6">
            <v>2.4000000000000004</v>
          </cell>
        </row>
        <row r="7">
          <cell r="B7">
            <v>24.166666666666668</v>
          </cell>
          <cell r="C7">
            <v>31.9</v>
          </cell>
          <cell r="D7">
            <v>18.7</v>
          </cell>
          <cell r="E7">
            <v>62.291666666666664</v>
          </cell>
          <cell r="F7">
            <v>89</v>
          </cell>
          <cell r="G7">
            <v>28</v>
          </cell>
          <cell r="H7">
            <v>23.040000000000003</v>
          </cell>
          <cell r="I7" t="str">
            <v>L</v>
          </cell>
          <cell r="J7">
            <v>36</v>
          </cell>
          <cell r="K7">
            <v>0</v>
          </cell>
        </row>
        <row r="8">
          <cell r="B8">
            <v>24.608333333333334</v>
          </cell>
          <cell r="C8">
            <v>31.6</v>
          </cell>
          <cell r="D8">
            <v>19.3</v>
          </cell>
          <cell r="E8">
            <v>53.666666666666664</v>
          </cell>
          <cell r="F8">
            <v>72</v>
          </cell>
          <cell r="G8">
            <v>30</v>
          </cell>
          <cell r="H8">
            <v>24.12</v>
          </cell>
          <cell r="I8" t="str">
            <v>L</v>
          </cell>
          <cell r="J8">
            <v>36.72</v>
          </cell>
          <cell r="K8">
            <v>0</v>
          </cell>
        </row>
        <row r="9">
          <cell r="B9">
            <v>24.329166666666666</v>
          </cell>
          <cell r="C9">
            <v>31.6</v>
          </cell>
          <cell r="D9">
            <v>18.899999999999999</v>
          </cell>
          <cell r="E9">
            <v>57.875</v>
          </cell>
          <cell r="F9">
            <v>77</v>
          </cell>
          <cell r="G9">
            <v>31</v>
          </cell>
          <cell r="H9">
            <v>24.48</v>
          </cell>
          <cell r="I9" t="str">
            <v>L</v>
          </cell>
          <cell r="J9">
            <v>38.880000000000003</v>
          </cell>
          <cell r="K9">
            <v>0</v>
          </cell>
        </row>
        <row r="10">
          <cell r="B10">
            <v>24.304166666666664</v>
          </cell>
          <cell r="C10">
            <v>30.6</v>
          </cell>
          <cell r="D10">
            <v>18.100000000000001</v>
          </cell>
          <cell r="E10">
            <v>55.958333333333336</v>
          </cell>
          <cell r="F10">
            <v>79</v>
          </cell>
          <cell r="G10">
            <v>31</v>
          </cell>
          <cell r="H10">
            <v>21.6</v>
          </cell>
          <cell r="I10" t="str">
            <v>L</v>
          </cell>
          <cell r="J10">
            <v>35.64</v>
          </cell>
          <cell r="K10">
            <v>0</v>
          </cell>
        </row>
        <row r="11">
          <cell r="B11">
            <v>24.008333333333329</v>
          </cell>
          <cell r="C11">
            <v>31.9</v>
          </cell>
          <cell r="D11">
            <v>17.5</v>
          </cell>
          <cell r="E11">
            <v>55.791666666666664</v>
          </cell>
          <cell r="F11">
            <v>81</v>
          </cell>
          <cell r="G11">
            <v>24</v>
          </cell>
          <cell r="H11">
            <v>16.920000000000002</v>
          </cell>
          <cell r="I11" t="str">
            <v>S</v>
          </cell>
          <cell r="J11">
            <v>25.92</v>
          </cell>
          <cell r="K11">
            <v>0</v>
          </cell>
        </row>
        <row r="12">
          <cell r="B12">
            <v>24.266666666666669</v>
          </cell>
          <cell r="C12">
            <v>30.4</v>
          </cell>
          <cell r="D12">
            <v>18.7</v>
          </cell>
          <cell r="E12">
            <v>52.25</v>
          </cell>
          <cell r="F12">
            <v>77</v>
          </cell>
          <cell r="G12">
            <v>30</v>
          </cell>
          <cell r="H12">
            <v>22.68</v>
          </cell>
          <cell r="I12" t="str">
            <v>SE</v>
          </cell>
          <cell r="J12">
            <v>36</v>
          </cell>
          <cell r="K12">
            <v>0</v>
          </cell>
        </row>
        <row r="13">
          <cell r="B13">
            <v>22.558333333333337</v>
          </cell>
          <cell r="C13">
            <v>30.6</v>
          </cell>
          <cell r="D13">
            <v>16.399999999999999</v>
          </cell>
          <cell r="E13">
            <v>65.625</v>
          </cell>
          <cell r="F13">
            <v>98</v>
          </cell>
          <cell r="G13">
            <v>18</v>
          </cell>
          <cell r="H13">
            <v>23.759999999999998</v>
          </cell>
          <cell r="I13" t="str">
            <v>L</v>
          </cell>
          <cell r="J13">
            <v>36</v>
          </cell>
          <cell r="K13">
            <v>0.2</v>
          </cell>
        </row>
        <row r="14">
          <cell r="B14">
            <v>23.712499999999995</v>
          </cell>
          <cell r="C14">
            <v>31.1</v>
          </cell>
          <cell r="D14">
            <v>16.399999999999999</v>
          </cell>
          <cell r="E14">
            <v>48.083333333333336</v>
          </cell>
          <cell r="F14">
            <v>76</v>
          </cell>
          <cell r="G14">
            <v>24</v>
          </cell>
          <cell r="H14">
            <v>24.12</v>
          </cell>
          <cell r="I14" t="str">
            <v>SE</v>
          </cell>
          <cell r="J14">
            <v>38.519999999999996</v>
          </cell>
          <cell r="K14">
            <v>0</v>
          </cell>
        </row>
        <row r="15">
          <cell r="B15">
            <v>23.679166666666664</v>
          </cell>
          <cell r="C15">
            <v>31</v>
          </cell>
          <cell r="D15">
            <v>17.100000000000001</v>
          </cell>
          <cell r="E15">
            <v>48.25</v>
          </cell>
          <cell r="F15">
            <v>71</v>
          </cell>
          <cell r="G15">
            <v>26</v>
          </cell>
          <cell r="H15">
            <v>26.64</v>
          </cell>
          <cell r="I15" t="str">
            <v>L</v>
          </cell>
          <cell r="J15">
            <v>44.28</v>
          </cell>
          <cell r="K15">
            <v>0</v>
          </cell>
        </row>
        <row r="16">
          <cell r="B16">
            <v>23.041666666666668</v>
          </cell>
          <cell r="C16">
            <v>30.7</v>
          </cell>
          <cell r="D16">
            <v>16.8</v>
          </cell>
          <cell r="E16">
            <v>46.416666666666664</v>
          </cell>
          <cell r="F16">
            <v>66</v>
          </cell>
          <cell r="G16">
            <v>21</v>
          </cell>
          <cell r="H16">
            <v>21.6</v>
          </cell>
          <cell r="I16" t="str">
            <v>L</v>
          </cell>
          <cell r="J16">
            <v>33.119999999999997</v>
          </cell>
          <cell r="K16">
            <v>0</v>
          </cell>
        </row>
        <row r="17">
          <cell r="B17">
            <v>22.858333333333334</v>
          </cell>
          <cell r="C17">
            <v>30.9</v>
          </cell>
          <cell r="D17">
            <v>14.2</v>
          </cell>
          <cell r="E17">
            <v>45.5</v>
          </cell>
          <cell r="F17">
            <v>71</v>
          </cell>
          <cell r="G17">
            <v>23</v>
          </cell>
          <cell r="H17">
            <v>16.920000000000002</v>
          </cell>
          <cell r="I17" t="str">
            <v>L</v>
          </cell>
          <cell r="J17">
            <v>31.319999999999997</v>
          </cell>
          <cell r="K17">
            <v>0</v>
          </cell>
        </row>
        <row r="18">
          <cell r="B18">
            <v>24.266666666666669</v>
          </cell>
          <cell r="C18">
            <v>32.299999999999997</v>
          </cell>
          <cell r="D18">
            <v>16.7</v>
          </cell>
          <cell r="E18">
            <v>45.458333333333336</v>
          </cell>
          <cell r="F18">
            <v>72</v>
          </cell>
          <cell r="G18">
            <v>22</v>
          </cell>
          <cell r="H18">
            <v>15.48</v>
          </cell>
          <cell r="I18" t="str">
            <v>L</v>
          </cell>
          <cell r="J18">
            <v>25.92</v>
          </cell>
          <cell r="K18">
            <v>0</v>
          </cell>
        </row>
        <row r="19">
          <cell r="B19">
            <v>24.245833333333337</v>
          </cell>
          <cell r="C19">
            <v>32.200000000000003</v>
          </cell>
          <cell r="D19">
            <v>16.899999999999999</v>
          </cell>
          <cell r="E19">
            <v>48.541666666666664</v>
          </cell>
          <cell r="F19">
            <v>74</v>
          </cell>
          <cell r="G19">
            <v>24</v>
          </cell>
          <cell r="H19">
            <v>17.64</v>
          </cell>
          <cell r="I19" t="str">
            <v>SE</v>
          </cell>
          <cell r="J19">
            <v>38.519999999999996</v>
          </cell>
          <cell r="K19">
            <v>0</v>
          </cell>
        </row>
        <row r="20">
          <cell r="B20">
            <v>23.666666666666661</v>
          </cell>
          <cell r="C20">
            <v>30.5</v>
          </cell>
          <cell r="D20">
            <v>17.899999999999999</v>
          </cell>
          <cell r="E20">
            <v>57.208333333333336</v>
          </cell>
          <cell r="F20">
            <v>81</v>
          </cell>
          <cell r="G20">
            <v>25</v>
          </cell>
          <cell r="H20">
            <v>19.8</v>
          </cell>
          <cell r="I20" t="str">
            <v>SE</v>
          </cell>
          <cell r="J20">
            <v>30.96</v>
          </cell>
          <cell r="K20">
            <v>0</v>
          </cell>
        </row>
        <row r="21">
          <cell r="B21">
            <v>24.570833333333329</v>
          </cell>
          <cell r="C21">
            <v>32.700000000000003</v>
          </cell>
          <cell r="D21">
            <v>17.100000000000001</v>
          </cell>
          <cell r="E21">
            <v>48.041666666666664</v>
          </cell>
          <cell r="F21">
            <v>76</v>
          </cell>
          <cell r="G21">
            <v>20</v>
          </cell>
          <cell r="H21">
            <v>19.079999999999998</v>
          </cell>
          <cell r="I21" t="str">
            <v>SE</v>
          </cell>
          <cell r="J21">
            <v>26.28</v>
          </cell>
          <cell r="K21">
            <v>0</v>
          </cell>
        </row>
        <row r="22">
          <cell r="B22">
            <v>24.604166666666671</v>
          </cell>
          <cell r="C22">
            <v>32.700000000000003</v>
          </cell>
          <cell r="D22">
            <v>17.899999999999999</v>
          </cell>
          <cell r="E22">
            <v>48.083333333333336</v>
          </cell>
          <cell r="F22">
            <v>66</v>
          </cell>
          <cell r="G22">
            <v>29</v>
          </cell>
          <cell r="H22">
            <v>26.28</v>
          </cell>
          <cell r="I22" t="str">
            <v>L</v>
          </cell>
          <cell r="J22">
            <v>41.76</v>
          </cell>
          <cell r="K22">
            <v>0</v>
          </cell>
        </row>
        <row r="23">
          <cell r="B23">
            <v>23.829166666666666</v>
          </cell>
          <cell r="C23">
            <v>30.8</v>
          </cell>
          <cell r="D23">
            <v>19.8</v>
          </cell>
          <cell r="E23">
            <v>70.541666666666671</v>
          </cell>
          <cell r="F23">
            <v>94</v>
          </cell>
          <cell r="G23">
            <v>45</v>
          </cell>
          <cell r="H23">
            <v>21.240000000000002</v>
          </cell>
          <cell r="I23" t="str">
            <v>L</v>
          </cell>
          <cell r="J23">
            <v>45.72</v>
          </cell>
          <cell r="K23">
            <v>19.399999999999999</v>
          </cell>
        </row>
        <row r="24">
          <cell r="B24">
            <v>23.799999999999997</v>
          </cell>
          <cell r="C24">
            <v>31</v>
          </cell>
          <cell r="D24">
            <v>19.5</v>
          </cell>
          <cell r="E24">
            <v>77.458333333333329</v>
          </cell>
          <cell r="F24">
            <v>94</v>
          </cell>
          <cell r="G24">
            <v>45</v>
          </cell>
          <cell r="H24">
            <v>28.8</v>
          </cell>
          <cell r="I24" t="str">
            <v>N</v>
          </cell>
          <cell r="J24">
            <v>46.800000000000004</v>
          </cell>
          <cell r="K24">
            <v>0</v>
          </cell>
        </row>
        <row r="25">
          <cell r="B25">
            <v>24.745833333333326</v>
          </cell>
          <cell r="C25">
            <v>30.6</v>
          </cell>
          <cell r="D25">
            <v>20.3</v>
          </cell>
          <cell r="E25">
            <v>68.541666666666671</v>
          </cell>
          <cell r="F25">
            <v>85</v>
          </cell>
          <cell r="G25">
            <v>45</v>
          </cell>
          <cell r="H25">
            <v>27.36</v>
          </cell>
          <cell r="I25" t="str">
            <v>N</v>
          </cell>
          <cell r="J25">
            <v>41.76</v>
          </cell>
          <cell r="K25">
            <v>0</v>
          </cell>
        </row>
        <row r="26">
          <cell r="B26">
            <v>13.566666666666665</v>
          </cell>
          <cell r="C26">
            <v>22</v>
          </cell>
          <cell r="D26">
            <v>11</v>
          </cell>
          <cell r="E26">
            <v>96.333333333333329</v>
          </cell>
          <cell r="F26">
            <v>98</v>
          </cell>
          <cell r="G26">
            <v>80</v>
          </cell>
          <cell r="H26">
            <v>19.079999999999998</v>
          </cell>
          <cell r="I26" t="str">
            <v>SO</v>
          </cell>
          <cell r="J26">
            <v>32.4</v>
          </cell>
          <cell r="K26">
            <v>0.2</v>
          </cell>
        </row>
        <row r="27">
          <cell r="B27">
            <v>9.6916666666666682</v>
          </cell>
          <cell r="C27">
            <v>13.4</v>
          </cell>
          <cell r="D27">
            <v>7</v>
          </cell>
          <cell r="E27">
            <v>83.75</v>
          </cell>
          <cell r="F27">
            <v>98</v>
          </cell>
          <cell r="G27">
            <v>55</v>
          </cell>
          <cell r="H27">
            <v>30.96</v>
          </cell>
          <cell r="I27" t="str">
            <v>S</v>
          </cell>
          <cell r="J27">
            <v>42.12</v>
          </cell>
          <cell r="K27">
            <v>1</v>
          </cell>
        </row>
        <row r="28">
          <cell r="B28">
            <v>11.316666666666668</v>
          </cell>
          <cell r="C28">
            <v>16.2</v>
          </cell>
          <cell r="D28">
            <v>8.9</v>
          </cell>
          <cell r="E28">
            <v>60.666666666666664</v>
          </cell>
          <cell r="F28">
            <v>84</v>
          </cell>
          <cell r="G28">
            <v>42</v>
          </cell>
          <cell r="H28">
            <v>30.6</v>
          </cell>
          <cell r="I28" t="str">
            <v>S</v>
          </cell>
          <cell r="J28">
            <v>42.12</v>
          </cell>
          <cell r="K28">
            <v>0</v>
          </cell>
        </row>
        <row r="29">
          <cell r="B29">
            <v>12.041666666666666</v>
          </cell>
          <cell r="C29">
            <v>20.8</v>
          </cell>
          <cell r="D29">
            <v>6.1</v>
          </cell>
          <cell r="E29">
            <v>51.25</v>
          </cell>
          <cell r="F29">
            <v>78</v>
          </cell>
          <cell r="G29">
            <v>17</v>
          </cell>
          <cell r="H29">
            <v>42.12</v>
          </cell>
          <cell r="I29" t="str">
            <v>SE</v>
          </cell>
          <cell r="J29">
            <v>55.440000000000005</v>
          </cell>
          <cell r="K29">
            <v>0</v>
          </cell>
        </row>
        <row r="30">
          <cell r="B30">
            <v>16.424999999999997</v>
          </cell>
          <cell r="C30">
            <v>27.1</v>
          </cell>
          <cell r="D30">
            <v>8.6999999999999993</v>
          </cell>
          <cell r="E30">
            <v>43</v>
          </cell>
          <cell r="F30">
            <v>62</v>
          </cell>
          <cell r="G30">
            <v>28</v>
          </cell>
          <cell r="H30">
            <v>29.16</v>
          </cell>
          <cell r="I30" t="str">
            <v>SE</v>
          </cell>
          <cell r="J30">
            <v>38.159999999999997</v>
          </cell>
          <cell r="K30">
            <v>0</v>
          </cell>
        </row>
        <row r="31">
          <cell r="B31">
            <v>21.704166666666666</v>
          </cell>
          <cell r="C31">
            <v>32.4</v>
          </cell>
          <cell r="D31">
            <v>12.9</v>
          </cell>
          <cell r="E31">
            <v>46.291666666666664</v>
          </cell>
          <cell r="F31">
            <v>75</v>
          </cell>
          <cell r="G31">
            <v>19</v>
          </cell>
          <cell r="H31">
            <v>21.96</v>
          </cell>
          <cell r="I31" t="str">
            <v>SE</v>
          </cell>
          <cell r="J31">
            <v>30.96</v>
          </cell>
          <cell r="K31">
            <v>0</v>
          </cell>
        </row>
        <row r="32">
          <cell r="B32">
            <v>21.933333333333337</v>
          </cell>
          <cell r="C32">
            <v>30.5</v>
          </cell>
          <cell r="D32">
            <v>15.1</v>
          </cell>
          <cell r="E32">
            <v>37.5</v>
          </cell>
          <cell r="F32">
            <v>59</v>
          </cell>
          <cell r="G32">
            <v>14</v>
          </cell>
          <cell r="H32">
            <v>23.040000000000003</v>
          </cell>
          <cell r="I32" t="str">
            <v>SE</v>
          </cell>
          <cell r="J32">
            <v>32.76</v>
          </cell>
          <cell r="K32">
            <v>0</v>
          </cell>
        </row>
        <row r="33">
          <cell r="B33">
            <v>21.654166666666669</v>
          </cell>
          <cell r="C33">
            <v>31.7</v>
          </cell>
          <cell r="D33">
            <v>13</v>
          </cell>
          <cell r="E33">
            <v>34.416666666666664</v>
          </cell>
          <cell r="F33">
            <v>58</v>
          </cell>
          <cell r="G33">
            <v>14</v>
          </cell>
          <cell r="H33">
            <v>19.079999999999998</v>
          </cell>
          <cell r="I33" t="str">
            <v>SE</v>
          </cell>
          <cell r="J33">
            <v>24.48</v>
          </cell>
          <cell r="K33">
            <v>0</v>
          </cell>
        </row>
        <row r="34">
          <cell r="B34">
            <v>23.275000000000006</v>
          </cell>
          <cell r="C34">
            <v>32.6</v>
          </cell>
          <cell r="D34">
            <v>14.7</v>
          </cell>
          <cell r="E34">
            <v>33.791666666666664</v>
          </cell>
          <cell r="F34">
            <v>56</v>
          </cell>
          <cell r="G34">
            <v>15</v>
          </cell>
          <cell r="H34">
            <v>22.68</v>
          </cell>
          <cell r="I34" t="str">
            <v>SE</v>
          </cell>
          <cell r="J34">
            <v>28.8</v>
          </cell>
          <cell r="K34">
            <v>0</v>
          </cell>
        </row>
        <row r="35">
          <cell r="B35">
            <v>24.666666666666668</v>
          </cell>
          <cell r="C35">
            <v>33.700000000000003</v>
          </cell>
          <cell r="D35">
            <v>15.8</v>
          </cell>
          <cell r="E35">
            <v>33.583333333333336</v>
          </cell>
          <cell r="F35">
            <v>53</v>
          </cell>
          <cell r="G35">
            <v>17</v>
          </cell>
          <cell r="H35">
            <v>23.040000000000003</v>
          </cell>
          <cell r="I35" t="str">
            <v>L</v>
          </cell>
          <cell r="J35">
            <v>37.800000000000004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21.733333333333334</v>
          </cell>
          <cell r="C5">
            <v>26.2</v>
          </cell>
          <cell r="D5">
            <v>18.899999999999999</v>
          </cell>
          <cell r="E5">
            <v>84.916666666666671</v>
          </cell>
          <cell r="F5">
            <v>95</v>
          </cell>
          <cell r="G5">
            <v>66</v>
          </cell>
          <cell r="H5">
            <v>12.6</v>
          </cell>
          <cell r="I5" t="str">
            <v>SO</v>
          </cell>
          <cell r="J5">
            <v>47.16</v>
          </cell>
          <cell r="K5">
            <v>4.6000000000000005</v>
          </cell>
        </row>
        <row r="6">
          <cell r="B6">
            <v>20.616666666666671</v>
          </cell>
          <cell r="C6">
            <v>25.6</v>
          </cell>
          <cell r="D6">
            <v>18.3</v>
          </cell>
          <cell r="E6">
            <v>83.125</v>
          </cell>
          <cell r="F6">
            <v>97</v>
          </cell>
          <cell r="G6">
            <v>58</v>
          </cell>
          <cell r="H6">
            <v>7.9200000000000008</v>
          </cell>
          <cell r="I6" t="str">
            <v>SE</v>
          </cell>
          <cell r="J6">
            <v>25.92</v>
          </cell>
          <cell r="K6">
            <v>3.6000000000000005</v>
          </cell>
        </row>
        <row r="7">
          <cell r="B7">
            <v>20.749999999999996</v>
          </cell>
          <cell r="C7">
            <v>28.7</v>
          </cell>
          <cell r="D7">
            <v>15.2</v>
          </cell>
          <cell r="E7">
            <v>77.083333333333329</v>
          </cell>
          <cell r="F7">
            <v>94</v>
          </cell>
          <cell r="G7">
            <v>50</v>
          </cell>
          <cell r="H7">
            <v>10.08</v>
          </cell>
          <cell r="I7" t="str">
            <v>SE</v>
          </cell>
          <cell r="J7">
            <v>24.48</v>
          </cell>
          <cell r="K7">
            <v>0.2</v>
          </cell>
        </row>
        <row r="8">
          <cell r="B8">
            <v>23.349999999999994</v>
          </cell>
          <cell r="C8">
            <v>28.5</v>
          </cell>
          <cell r="D8">
            <v>19.7</v>
          </cell>
          <cell r="E8">
            <v>66.958333333333329</v>
          </cell>
          <cell r="F8">
            <v>81</v>
          </cell>
          <cell r="G8">
            <v>45</v>
          </cell>
          <cell r="H8">
            <v>16.920000000000002</v>
          </cell>
          <cell r="I8" t="str">
            <v>NE</v>
          </cell>
          <cell r="J8">
            <v>34.200000000000003</v>
          </cell>
          <cell r="K8">
            <v>0</v>
          </cell>
        </row>
        <row r="9">
          <cell r="B9">
            <v>22.908333333333335</v>
          </cell>
          <cell r="C9">
            <v>28.9</v>
          </cell>
          <cell r="D9">
            <v>18</v>
          </cell>
          <cell r="E9">
            <v>68.041666666666671</v>
          </cell>
          <cell r="F9">
            <v>86</v>
          </cell>
          <cell r="G9">
            <v>44</v>
          </cell>
          <cell r="H9">
            <v>14.04</v>
          </cell>
          <cell r="I9" t="str">
            <v>NE</v>
          </cell>
          <cell r="J9">
            <v>33.840000000000003</v>
          </cell>
          <cell r="K9">
            <v>0</v>
          </cell>
        </row>
        <row r="10">
          <cell r="B10">
            <v>22.337499999999995</v>
          </cell>
          <cell r="C10">
            <v>30.8</v>
          </cell>
          <cell r="D10">
            <v>17</v>
          </cell>
          <cell r="E10">
            <v>72.5</v>
          </cell>
          <cell r="F10">
            <v>95</v>
          </cell>
          <cell r="G10">
            <v>38</v>
          </cell>
          <cell r="H10">
            <v>11.520000000000001</v>
          </cell>
          <cell r="I10" t="str">
            <v>NE</v>
          </cell>
          <cell r="J10">
            <v>23.759999999999998</v>
          </cell>
          <cell r="K10">
            <v>0</v>
          </cell>
        </row>
        <row r="11">
          <cell r="B11">
            <v>23.029166666666669</v>
          </cell>
          <cell r="C11">
            <v>31.7</v>
          </cell>
          <cell r="D11">
            <v>16.899999999999999</v>
          </cell>
          <cell r="E11">
            <v>68.958333333333329</v>
          </cell>
          <cell r="F11">
            <v>95</v>
          </cell>
          <cell r="G11">
            <v>31</v>
          </cell>
          <cell r="H11">
            <v>5.04</v>
          </cell>
          <cell r="I11" t="str">
            <v>N</v>
          </cell>
          <cell r="J11">
            <v>14.4</v>
          </cell>
          <cell r="K11">
            <v>0</v>
          </cell>
        </row>
        <row r="12">
          <cell r="B12">
            <v>22.841666666666665</v>
          </cell>
          <cell r="C12">
            <v>31.3</v>
          </cell>
          <cell r="D12">
            <v>16.2</v>
          </cell>
          <cell r="E12">
            <v>67.5</v>
          </cell>
          <cell r="F12">
            <v>92</v>
          </cell>
          <cell r="G12">
            <v>34</v>
          </cell>
          <cell r="H12">
            <v>6.12</v>
          </cell>
          <cell r="I12" t="str">
            <v>SO</v>
          </cell>
          <cell r="J12">
            <v>21.6</v>
          </cell>
          <cell r="K12">
            <v>0</v>
          </cell>
        </row>
        <row r="13">
          <cell r="B13">
            <v>21.770833333333332</v>
          </cell>
          <cell r="C13">
            <v>28.8</v>
          </cell>
          <cell r="D13">
            <v>16.7</v>
          </cell>
          <cell r="E13">
            <v>67.666666666666671</v>
          </cell>
          <cell r="F13">
            <v>86</v>
          </cell>
          <cell r="G13">
            <v>38</v>
          </cell>
          <cell r="H13">
            <v>10.08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21.620833333333323</v>
          </cell>
          <cell r="C14">
            <v>29</v>
          </cell>
          <cell r="D14">
            <v>15.8</v>
          </cell>
          <cell r="E14">
            <v>68.875</v>
          </cell>
          <cell r="F14">
            <v>92</v>
          </cell>
          <cell r="G14">
            <v>39</v>
          </cell>
          <cell r="H14">
            <v>9</v>
          </cell>
          <cell r="I14" t="str">
            <v>SE</v>
          </cell>
          <cell r="J14">
            <v>23.040000000000003</v>
          </cell>
          <cell r="K14">
            <v>0</v>
          </cell>
        </row>
        <row r="15">
          <cell r="B15">
            <v>21.1</v>
          </cell>
          <cell r="C15">
            <v>28.6</v>
          </cell>
          <cell r="D15">
            <v>14.9</v>
          </cell>
          <cell r="E15">
            <v>67.541666666666671</v>
          </cell>
          <cell r="F15">
            <v>93</v>
          </cell>
          <cell r="G15">
            <v>39</v>
          </cell>
          <cell r="H15">
            <v>10.08</v>
          </cell>
          <cell r="I15" t="str">
            <v>NE</v>
          </cell>
          <cell r="J15">
            <v>28.8</v>
          </cell>
          <cell r="K15">
            <v>0</v>
          </cell>
        </row>
        <row r="16">
          <cell r="B16">
            <v>20.770833333333332</v>
          </cell>
          <cell r="C16">
            <v>29.1</v>
          </cell>
          <cell r="D16">
            <v>14.7</v>
          </cell>
          <cell r="E16">
            <v>65.583333333333329</v>
          </cell>
          <cell r="F16">
            <v>88</v>
          </cell>
          <cell r="G16">
            <v>29</v>
          </cell>
          <cell r="H16">
            <v>9.3600000000000012</v>
          </cell>
          <cell r="I16" t="str">
            <v>S</v>
          </cell>
          <cell r="J16">
            <v>27</v>
          </cell>
          <cell r="K16">
            <v>0</v>
          </cell>
        </row>
        <row r="17">
          <cell r="B17">
            <v>21.054166666666667</v>
          </cell>
          <cell r="C17">
            <v>30.2</v>
          </cell>
          <cell r="D17">
            <v>14.1</v>
          </cell>
          <cell r="E17">
            <v>65.541666666666671</v>
          </cell>
          <cell r="F17">
            <v>92</v>
          </cell>
          <cell r="G17">
            <v>32</v>
          </cell>
          <cell r="H17">
            <v>7.9200000000000008</v>
          </cell>
          <cell r="I17" t="str">
            <v>S</v>
          </cell>
          <cell r="J17">
            <v>21.240000000000002</v>
          </cell>
          <cell r="K17">
            <v>0</v>
          </cell>
        </row>
        <row r="18">
          <cell r="B18">
            <v>22.637500000000006</v>
          </cell>
          <cell r="C18">
            <v>31.5</v>
          </cell>
          <cell r="D18">
            <v>15.4</v>
          </cell>
          <cell r="E18">
            <v>62.5</v>
          </cell>
          <cell r="F18">
            <v>88</v>
          </cell>
          <cell r="G18">
            <v>30</v>
          </cell>
          <cell r="H18">
            <v>6.48</v>
          </cell>
          <cell r="I18" t="str">
            <v>SO</v>
          </cell>
          <cell r="J18">
            <v>17.64</v>
          </cell>
          <cell r="K18">
            <v>0</v>
          </cell>
        </row>
        <row r="19">
          <cell r="B19">
            <v>22.420833333333331</v>
          </cell>
          <cell r="C19">
            <v>31.2</v>
          </cell>
          <cell r="D19">
            <v>15.4</v>
          </cell>
          <cell r="E19">
            <v>60.833333333333336</v>
          </cell>
          <cell r="F19">
            <v>85</v>
          </cell>
          <cell r="G19">
            <v>29</v>
          </cell>
          <cell r="H19">
            <v>8.64</v>
          </cell>
          <cell r="I19" t="str">
            <v>SO</v>
          </cell>
          <cell r="J19">
            <v>24.840000000000003</v>
          </cell>
          <cell r="K19">
            <v>0</v>
          </cell>
        </row>
        <row r="20">
          <cell r="B20">
            <v>22.612499999999997</v>
          </cell>
          <cell r="C20">
            <v>30</v>
          </cell>
          <cell r="D20">
            <v>17.100000000000001</v>
          </cell>
          <cell r="E20">
            <v>63.875</v>
          </cell>
          <cell r="F20">
            <v>89</v>
          </cell>
          <cell r="G20">
            <v>32</v>
          </cell>
          <cell r="H20">
            <v>5.7600000000000007</v>
          </cell>
          <cell r="I20" t="str">
            <v>S</v>
          </cell>
          <cell r="J20">
            <v>15.840000000000002</v>
          </cell>
          <cell r="K20">
            <v>0</v>
          </cell>
        </row>
        <row r="21">
          <cell r="B21">
            <v>21.304166666666667</v>
          </cell>
          <cell r="C21">
            <v>30.3</v>
          </cell>
          <cell r="D21">
            <v>14</v>
          </cell>
          <cell r="E21">
            <v>64.291666666666671</v>
          </cell>
          <cell r="F21">
            <v>93</v>
          </cell>
          <cell r="G21">
            <v>29</v>
          </cell>
          <cell r="H21">
            <v>6.12</v>
          </cell>
          <cell r="I21" t="str">
            <v>SO</v>
          </cell>
          <cell r="J21">
            <v>17.64</v>
          </cell>
          <cell r="K21">
            <v>0</v>
          </cell>
        </row>
        <row r="22">
          <cell r="B22">
            <v>23.137499999999999</v>
          </cell>
          <cell r="C22">
            <v>32.799999999999997</v>
          </cell>
          <cell r="D22">
            <v>16.600000000000001</v>
          </cell>
          <cell r="E22">
            <v>59.458333333333336</v>
          </cell>
          <cell r="F22">
            <v>86</v>
          </cell>
          <cell r="G22">
            <v>26</v>
          </cell>
          <cell r="H22">
            <v>12.6</v>
          </cell>
          <cell r="I22" t="str">
            <v>N</v>
          </cell>
          <cell r="J22">
            <v>35.28</v>
          </cell>
          <cell r="K22">
            <v>0</v>
          </cell>
        </row>
        <row r="23">
          <cell r="B23">
            <v>23.0625</v>
          </cell>
          <cell r="C23">
            <v>28.7</v>
          </cell>
          <cell r="D23">
            <v>19.399999999999999</v>
          </cell>
          <cell r="E23">
            <v>67.833333333333329</v>
          </cell>
          <cell r="F23">
            <v>87</v>
          </cell>
          <cell r="G23">
            <v>42</v>
          </cell>
          <cell r="H23">
            <v>11.520000000000001</v>
          </cell>
          <cell r="I23" t="str">
            <v>N</v>
          </cell>
          <cell r="J23">
            <v>32.76</v>
          </cell>
          <cell r="K23">
            <v>3.0000000000000004</v>
          </cell>
        </row>
        <row r="24">
          <cell r="B24">
            <v>24.866666666666671</v>
          </cell>
          <cell r="C24">
            <v>32.4</v>
          </cell>
          <cell r="D24">
            <v>19.7</v>
          </cell>
          <cell r="E24">
            <v>72.083333333333329</v>
          </cell>
          <cell r="F24">
            <v>92</v>
          </cell>
          <cell r="G24">
            <v>40</v>
          </cell>
          <cell r="H24">
            <v>15.840000000000002</v>
          </cell>
          <cell r="I24" t="str">
            <v>N</v>
          </cell>
          <cell r="J24">
            <v>44.64</v>
          </cell>
          <cell r="K24">
            <v>0.4</v>
          </cell>
        </row>
        <row r="25">
          <cell r="B25">
            <v>26.308333333333334</v>
          </cell>
          <cell r="C25">
            <v>33.4</v>
          </cell>
          <cell r="D25">
            <v>22.2</v>
          </cell>
          <cell r="E25">
            <v>62.083333333333336</v>
          </cell>
          <cell r="F25">
            <v>79</v>
          </cell>
          <cell r="G25">
            <v>33</v>
          </cell>
          <cell r="H25">
            <v>18.720000000000002</v>
          </cell>
          <cell r="I25" t="str">
            <v>NO</v>
          </cell>
          <cell r="J25">
            <v>55.080000000000005</v>
          </cell>
          <cell r="K25">
            <v>0</v>
          </cell>
        </row>
        <row r="26">
          <cell r="B26">
            <v>15.658333333333333</v>
          </cell>
          <cell r="C26">
            <v>22.4</v>
          </cell>
          <cell r="D26">
            <v>13.2</v>
          </cell>
          <cell r="E26">
            <v>78.375</v>
          </cell>
          <cell r="F26">
            <v>90</v>
          </cell>
          <cell r="G26">
            <v>69</v>
          </cell>
          <cell r="H26">
            <v>11.879999999999999</v>
          </cell>
          <cell r="I26" t="str">
            <v>SO</v>
          </cell>
          <cell r="J26">
            <v>26.28</v>
          </cell>
          <cell r="K26">
            <v>0</v>
          </cell>
        </row>
        <row r="27">
          <cell r="B27">
            <v>10.479166666666668</v>
          </cell>
          <cell r="C27">
            <v>13.5</v>
          </cell>
          <cell r="D27">
            <v>7.9</v>
          </cell>
          <cell r="E27">
            <v>66</v>
          </cell>
          <cell r="F27">
            <v>85</v>
          </cell>
          <cell r="G27">
            <v>47</v>
          </cell>
          <cell r="H27">
            <v>15.840000000000002</v>
          </cell>
          <cell r="I27" t="str">
            <v>SO</v>
          </cell>
          <cell r="J27">
            <v>36.36</v>
          </cell>
          <cell r="K27">
            <v>0.4</v>
          </cell>
        </row>
        <row r="28">
          <cell r="B28">
            <v>10.654166666666667</v>
          </cell>
          <cell r="C28">
            <v>14.8</v>
          </cell>
          <cell r="D28">
            <v>6.8</v>
          </cell>
          <cell r="E28">
            <v>55.458333333333336</v>
          </cell>
          <cell r="F28">
            <v>77</v>
          </cell>
          <cell r="G28">
            <v>34</v>
          </cell>
          <cell r="H28">
            <v>12.96</v>
          </cell>
          <cell r="I28" t="str">
            <v>S</v>
          </cell>
          <cell r="J28">
            <v>24.12</v>
          </cell>
          <cell r="K28">
            <v>0</v>
          </cell>
        </row>
        <row r="29">
          <cell r="B29">
            <v>11.795833333333334</v>
          </cell>
          <cell r="C29">
            <v>20.6</v>
          </cell>
          <cell r="D29">
            <v>3.9</v>
          </cell>
          <cell r="E29">
            <v>53.666666666666664</v>
          </cell>
          <cell r="F29">
            <v>82</v>
          </cell>
          <cell r="G29">
            <v>29</v>
          </cell>
          <cell r="H29">
            <v>9.3600000000000012</v>
          </cell>
          <cell r="I29" t="str">
            <v>SO</v>
          </cell>
          <cell r="J29">
            <v>24.48</v>
          </cell>
          <cell r="K29">
            <v>0</v>
          </cell>
        </row>
        <row r="30">
          <cell r="B30">
            <v>14.691666666666668</v>
          </cell>
          <cell r="C30">
            <v>24.7</v>
          </cell>
          <cell r="D30">
            <v>7.6</v>
          </cell>
          <cell r="E30">
            <v>60.708333333333336</v>
          </cell>
          <cell r="F30">
            <v>91</v>
          </cell>
          <cell r="G30">
            <v>28</v>
          </cell>
          <cell r="H30">
            <v>11.16</v>
          </cell>
          <cell r="I30" t="str">
            <v>SE</v>
          </cell>
          <cell r="J30">
            <v>32.04</v>
          </cell>
          <cell r="K30">
            <v>0</v>
          </cell>
        </row>
        <row r="31">
          <cell r="B31">
            <v>17.245833333333334</v>
          </cell>
          <cell r="C31">
            <v>27.3</v>
          </cell>
          <cell r="D31">
            <v>10.199999999999999</v>
          </cell>
          <cell r="E31">
            <v>64.375</v>
          </cell>
          <cell r="F31">
            <v>92</v>
          </cell>
          <cell r="G31">
            <v>30</v>
          </cell>
          <cell r="H31">
            <v>6.48</v>
          </cell>
          <cell r="I31" t="str">
            <v>SE</v>
          </cell>
          <cell r="J31">
            <v>20.16</v>
          </cell>
          <cell r="K31">
            <v>0</v>
          </cell>
        </row>
        <row r="32">
          <cell r="B32">
            <v>17.3125</v>
          </cell>
          <cell r="C32">
            <v>28.4</v>
          </cell>
          <cell r="D32">
            <v>8.4</v>
          </cell>
          <cell r="E32">
            <v>60.291666666666664</v>
          </cell>
          <cell r="F32">
            <v>91</v>
          </cell>
          <cell r="G32">
            <v>22</v>
          </cell>
          <cell r="H32">
            <v>4.32</v>
          </cell>
          <cell r="I32" t="str">
            <v>S</v>
          </cell>
          <cell r="J32">
            <v>14.04</v>
          </cell>
          <cell r="K32">
            <v>0</v>
          </cell>
        </row>
        <row r="33">
          <cell r="B33">
            <v>18.770833333333336</v>
          </cell>
          <cell r="C33">
            <v>30.1</v>
          </cell>
          <cell r="D33">
            <v>9.8000000000000007</v>
          </cell>
          <cell r="E33">
            <v>57.708333333333336</v>
          </cell>
          <cell r="F33">
            <v>91</v>
          </cell>
          <cell r="G33">
            <v>20</v>
          </cell>
          <cell r="H33">
            <v>7.2</v>
          </cell>
          <cell r="I33" t="str">
            <v>NE</v>
          </cell>
          <cell r="J33">
            <v>18</v>
          </cell>
          <cell r="K33">
            <v>0</v>
          </cell>
        </row>
        <row r="34">
          <cell r="B34">
            <v>20.020833333333332</v>
          </cell>
          <cell r="C34">
            <v>31</v>
          </cell>
          <cell r="D34">
            <v>11.8</v>
          </cell>
          <cell r="E34">
            <v>54.958333333333336</v>
          </cell>
          <cell r="F34">
            <v>83</v>
          </cell>
          <cell r="G34">
            <v>21</v>
          </cell>
          <cell r="H34">
            <v>5.04</v>
          </cell>
          <cell r="I34" t="str">
            <v>SO</v>
          </cell>
          <cell r="J34">
            <v>17.64</v>
          </cell>
          <cell r="K34">
            <v>0</v>
          </cell>
        </row>
        <row r="35">
          <cell r="B35">
            <v>20.783333333333335</v>
          </cell>
          <cell r="C35">
            <v>32.6</v>
          </cell>
          <cell r="D35">
            <v>12.1</v>
          </cell>
          <cell r="E35">
            <v>55.625</v>
          </cell>
          <cell r="F35">
            <v>85</v>
          </cell>
          <cell r="G35">
            <v>22</v>
          </cell>
          <cell r="H35">
            <v>13.32</v>
          </cell>
          <cell r="I35" t="str">
            <v>NE</v>
          </cell>
          <cell r="J35">
            <v>25.92</v>
          </cell>
          <cell r="K35">
            <v>0</v>
          </cell>
        </row>
        <row r="36">
          <cell r="I36" t="str">
            <v>SO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20.358333333333331</v>
          </cell>
          <cell r="C5">
            <v>22.8</v>
          </cell>
          <cell r="D5">
            <v>19</v>
          </cell>
          <cell r="E5">
            <v>94.416666666666671</v>
          </cell>
          <cell r="F5">
            <v>96</v>
          </cell>
          <cell r="G5">
            <v>88</v>
          </cell>
          <cell r="H5">
            <v>9</v>
          </cell>
          <cell r="I5" t="str">
            <v>S</v>
          </cell>
          <cell r="J5">
            <v>34.56</v>
          </cell>
          <cell r="K5">
            <v>38.000000000000007</v>
          </cell>
        </row>
        <row r="6">
          <cell r="B6">
            <v>20.31666666666667</v>
          </cell>
          <cell r="C6">
            <v>24.2</v>
          </cell>
          <cell r="D6">
            <v>17.2</v>
          </cell>
          <cell r="E6">
            <v>87.208333333333329</v>
          </cell>
          <cell r="F6">
            <v>97</v>
          </cell>
          <cell r="G6">
            <v>69</v>
          </cell>
          <cell r="H6">
            <v>10.44</v>
          </cell>
          <cell r="I6" t="str">
            <v>SE</v>
          </cell>
          <cell r="J6">
            <v>21.96</v>
          </cell>
          <cell r="K6">
            <v>0.2</v>
          </cell>
        </row>
        <row r="7">
          <cell r="B7">
            <v>23.120833333333334</v>
          </cell>
          <cell r="C7">
            <v>30.8</v>
          </cell>
          <cell r="D7">
            <v>18.3</v>
          </cell>
          <cell r="E7">
            <v>77.666666666666671</v>
          </cell>
          <cell r="F7">
            <v>92</v>
          </cell>
          <cell r="G7">
            <v>49</v>
          </cell>
          <cell r="H7">
            <v>10.08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24.675000000000001</v>
          </cell>
          <cell r="C8">
            <v>32</v>
          </cell>
          <cell r="D8">
            <v>18.899999999999999</v>
          </cell>
          <cell r="E8">
            <v>73.208333333333329</v>
          </cell>
          <cell r="F8">
            <v>95</v>
          </cell>
          <cell r="G8">
            <v>37</v>
          </cell>
          <cell r="H8">
            <v>13.32</v>
          </cell>
          <cell r="I8" t="str">
            <v>SE</v>
          </cell>
          <cell r="J8">
            <v>26.64</v>
          </cell>
          <cell r="K8">
            <v>0</v>
          </cell>
        </row>
        <row r="9">
          <cell r="B9">
            <v>24.204166666666669</v>
          </cell>
          <cell r="C9">
            <v>32.1</v>
          </cell>
          <cell r="D9">
            <v>18.8</v>
          </cell>
          <cell r="E9">
            <v>73.375</v>
          </cell>
          <cell r="F9">
            <v>94</v>
          </cell>
          <cell r="G9">
            <v>42</v>
          </cell>
          <cell r="H9">
            <v>11.879999999999999</v>
          </cell>
          <cell r="I9" t="str">
            <v>SE</v>
          </cell>
          <cell r="J9">
            <v>20.52</v>
          </cell>
          <cell r="K9">
            <v>0</v>
          </cell>
        </row>
        <row r="10">
          <cell r="B10">
            <v>23.887499999999999</v>
          </cell>
          <cell r="C10">
            <v>31.9</v>
          </cell>
          <cell r="D10">
            <v>17.7</v>
          </cell>
          <cell r="E10">
            <v>75.541666666666671</v>
          </cell>
          <cell r="F10">
            <v>96</v>
          </cell>
          <cell r="G10">
            <v>38</v>
          </cell>
          <cell r="H10">
            <v>8.2799999999999994</v>
          </cell>
          <cell r="I10" t="str">
            <v>SE</v>
          </cell>
          <cell r="J10">
            <v>21.240000000000002</v>
          </cell>
          <cell r="K10">
            <v>0</v>
          </cell>
        </row>
        <row r="11">
          <cell r="B11">
            <v>23.574999999999999</v>
          </cell>
          <cell r="C11">
            <v>32.5</v>
          </cell>
          <cell r="D11">
            <v>17.600000000000001</v>
          </cell>
          <cell r="E11">
            <v>78.416666666666671</v>
          </cell>
          <cell r="F11">
            <v>98</v>
          </cell>
          <cell r="G11">
            <v>36</v>
          </cell>
          <cell r="H11">
            <v>5.7600000000000007</v>
          </cell>
          <cell r="I11" t="str">
            <v>SE</v>
          </cell>
          <cell r="J11">
            <v>17.64</v>
          </cell>
          <cell r="K11">
            <v>0.2</v>
          </cell>
        </row>
        <row r="12">
          <cell r="B12">
            <v>22.662500000000001</v>
          </cell>
          <cell r="C12">
            <v>31.1</v>
          </cell>
          <cell r="D12">
            <v>17</v>
          </cell>
          <cell r="E12">
            <v>82.041666666666671</v>
          </cell>
          <cell r="F12">
            <v>98</v>
          </cell>
          <cell r="G12">
            <v>49</v>
          </cell>
          <cell r="H12">
            <v>7.9200000000000008</v>
          </cell>
          <cell r="I12" t="str">
            <v>S</v>
          </cell>
          <cell r="J12">
            <v>18</v>
          </cell>
          <cell r="K12">
            <v>0.2</v>
          </cell>
        </row>
        <row r="13">
          <cell r="B13">
            <v>23.379166666666663</v>
          </cell>
          <cell r="C13">
            <v>30.1</v>
          </cell>
          <cell r="D13">
            <v>19.399999999999999</v>
          </cell>
          <cell r="E13">
            <v>75.125</v>
          </cell>
          <cell r="F13">
            <v>93</v>
          </cell>
          <cell r="G13">
            <v>38</v>
          </cell>
          <cell r="H13">
            <v>13.68</v>
          </cell>
          <cell r="I13" t="str">
            <v>S</v>
          </cell>
          <cell r="J13">
            <v>25.2</v>
          </cell>
          <cell r="K13">
            <v>0</v>
          </cell>
        </row>
        <row r="14">
          <cell r="B14">
            <v>22.616666666666664</v>
          </cell>
          <cell r="C14">
            <v>30.9</v>
          </cell>
          <cell r="D14">
            <v>17</v>
          </cell>
          <cell r="E14">
            <v>70.916666666666671</v>
          </cell>
          <cell r="F14">
            <v>96</v>
          </cell>
          <cell r="G14">
            <v>37</v>
          </cell>
          <cell r="H14">
            <v>10.8</v>
          </cell>
          <cell r="I14" t="str">
            <v>SE</v>
          </cell>
          <cell r="J14">
            <v>22.32</v>
          </cell>
          <cell r="K14">
            <v>0</v>
          </cell>
        </row>
        <row r="15">
          <cell r="B15">
            <v>23.004166666666666</v>
          </cell>
          <cell r="C15">
            <v>30.9</v>
          </cell>
          <cell r="D15">
            <v>16.600000000000001</v>
          </cell>
          <cell r="E15">
            <v>67.416666666666671</v>
          </cell>
          <cell r="F15">
            <v>95</v>
          </cell>
          <cell r="G15">
            <v>34</v>
          </cell>
          <cell r="H15">
            <v>11.879999999999999</v>
          </cell>
          <cell r="I15" t="str">
            <v>SE</v>
          </cell>
          <cell r="J15">
            <v>25.2</v>
          </cell>
          <cell r="K15">
            <v>0</v>
          </cell>
        </row>
        <row r="16">
          <cell r="B16">
            <v>22.174999999999997</v>
          </cell>
          <cell r="C16">
            <v>30.8</v>
          </cell>
          <cell r="D16">
            <v>16.399999999999999</v>
          </cell>
          <cell r="E16">
            <v>68</v>
          </cell>
          <cell r="F16">
            <v>95</v>
          </cell>
          <cell r="G16">
            <v>25</v>
          </cell>
          <cell r="H16">
            <v>7.9200000000000008</v>
          </cell>
          <cell r="I16" t="str">
            <v>SE</v>
          </cell>
          <cell r="J16">
            <v>18</v>
          </cell>
          <cell r="K16">
            <v>0</v>
          </cell>
        </row>
        <row r="17">
          <cell r="B17">
            <v>21.091666666666665</v>
          </cell>
          <cell r="C17">
            <v>30.4</v>
          </cell>
          <cell r="D17">
            <v>13.8</v>
          </cell>
          <cell r="E17">
            <v>75</v>
          </cell>
          <cell r="F17">
            <v>96</v>
          </cell>
          <cell r="G17">
            <v>37</v>
          </cell>
          <cell r="H17">
            <v>6.48</v>
          </cell>
          <cell r="I17" t="str">
            <v>SE</v>
          </cell>
          <cell r="J17">
            <v>14.76</v>
          </cell>
          <cell r="K17">
            <v>0</v>
          </cell>
        </row>
        <row r="18">
          <cell r="B18">
            <v>22.141666666666669</v>
          </cell>
          <cell r="C18">
            <v>29.4</v>
          </cell>
          <cell r="D18">
            <v>15.8</v>
          </cell>
          <cell r="E18">
            <v>75.75</v>
          </cell>
          <cell r="F18">
            <v>97</v>
          </cell>
          <cell r="G18">
            <v>40</v>
          </cell>
          <cell r="H18">
            <v>6.48</v>
          </cell>
          <cell r="I18" t="str">
            <v>S</v>
          </cell>
          <cell r="J18">
            <v>20.16</v>
          </cell>
          <cell r="K18">
            <v>0</v>
          </cell>
        </row>
        <row r="19">
          <cell r="B19">
            <v>21.61666666666666</v>
          </cell>
          <cell r="C19">
            <v>30</v>
          </cell>
          <cell r="D19">
            <v>16.5</v>
          </cell>
          <cell r="E19">
            <v>78.375</v>
          </cell>
          <cell r="F19">
            <v>95</v>
          </cell>
          <cell r="G19">
            <v>42</v>
          </cell>
          <cell r="H19">
            <v>10.8</v>
          </cell>
          <cell r="I19" t="str">
            <v>S</v>
          </cell>
          <cell r="J19">
            <v>20.88</v>
          </cell>
          <cell r="K19">
            <v>1</v>
          </cell>
        </row>
        <row r="20">
          <cell r="B20">
            <v>22.241666666666664</v>
          </cell>
          <cell r="C20">
            <v>30</v>
          </cell>
          <cell r="D20">
            <v>17.2</v>
          </cell>
          <cell r="E20">
            <v>77.333333333333329</v>
          </cell>
          <cell r="F20">
            <v>96</v>
          </cell>
          <cell r="G20">
            <v>44</v>
          </cell>
          <cell r="H20">
            <v>14.76</v>
          </cell>
          <cell r="I20" t="str">
            <v>SE</v>
          </cell>
          <cell r="J20">
            <v>27.36</v>
          </cell>
          <cell r="K20">
            <v>0</v>
          </cell>
        </row>
        <row r="21">
          <cell r="B21">
            <v>22.658333333333331</v>
          </cell>
          <cell r="C21">
            <v>32.1</v>
          </cell>
          <cell r="D21">
            <v>16.5</v>
          </cell>
          <cell r="E21">
            <v>72.916666666666671</v>
          </cell>
          <cell r="F21">
            <v>96</v>
          </cell>
          <cell r="G21">
            <v>36</v>
          </cell>
          <cell r="H21">
            <v>10.08</v>
          </cell>
          <cell r="I21" t="str">
            <v>SE</v>
          </cell>
          <cell r="J21">
            <v>18</v>
          </cell>
          <cell r="K21">
            <v>0.2</v>
          </cell>
        </row>
        <row r="22">
          <cell r="B22">
            <v>22.837499999999995</v>
          </cell>
          <cell r="C22">
            <v>32.6</v>
          </cell>
          <cell r="D22">
            <v>15.2</v>
          </cell>
          <cell r="E22">
            <v>74.583333333333329</v>
          </cell>
          <cell r="F22">
            <v>98</v>
          </cell>
          <cell r="G22">
            <v>33</v>
          </cell>
          <cell r="H22">
            <v>16.559999999999999</v>
          </cell>
          <cell r="I22" t="str">
            <v>SE</v>
          </cell>
          <cell r="J22">
            <v>40.680000000000007</v>
          </cell>
          <cell r="K22">
            <v>0</v>
          </cell>
        </row>
        <row r="23">
          <cell r="B23">
            <v>26.116666666666664</v>
          </cell>
          <cell r="C23">
            <v>31.5</v>
          </cell>
          <cell r="D23">
            <v>20.399999999999999</v>
          </cell>
          <cell r="E23">
            <v>67.041666666666671</v>
          </cell>
          <cell r="F23">
            <v>82</v>
          </cell>
          <cell r="G23">
            <v>50</v>
          </cell>
          <cell r="H23">
            <v>12.6</v>
          </cell>
          <cell r="I23" t="str">
            <v>NO</v>
          </cell>
          <cell r="J23">
            <v>28.44</v>
          </cell>
          <cell r="K23">
            <v>0</v>
          </cell>
        </row>
        <row r="24">
          <cell r="B24">
            <v>21.066666666666666</v>
          </cell>
          <cell r="C24">
            <v>29.9</v>
          </cell>
          <cell r="D24">
            <v>15.3</v>
          </cell>
          <cell r="E24">
            <v>79.833333333333329</v>
          </cell>
          <cell r="F24">
            <v>94</v>
          </cell>
          <cell r="G24">
            <v>58</v>
          </cell>
          <cell r="H24">
            <v>15.48</v>
          </cell>
          <cell r="I24" t="str">
            <v>NO</v>
          </cell>
          <cell r="J24">
            <v>37.080000000000005</v>
          </cell>
          <cell r="K24">
            <v>0</v>
          </cell>
        </row>
        <row r="25">
          <cell r="B25">
            <v>20.562500000000004</v>
          </cell>
          <cell r="C25">
            <v>27.9</v>
          </cell>
          <cell r="D25">
            <v>13.6</v>
          </cell>
          <cell r="E25">
            <v>80.333333333333329</v>
          </cell>
          <cell r="F25">
            <v>93</v>
          </cell>
          <cell r="G25">
            <v>60</v>
          </cell>
          <cell r="H25">
            <v>19.8</v>
          </cell>
          <cell r="I25" t="str">
            <v>SO</v>
          </cell>
          <cell r="J25">
            <v>41.76</v>
          </cell>
          <cell r="K25">
            <v>2</v>
          </cell>
        </row>
        <row r="26">
          <cell r="B26">
            <v>11.716666666666667</v>
          </cell>
          <cell r="C26">
            <v>13.8</v>
          </cell>
          <cell r="D26">
            <v>10.199999999999999</v>
          </cell>
          <cell r="E26">
            <v>80.083333333333329</v>
          </cell>
          <cell r="F26">
            <v>92</v>
          </cell>
          <cell r="G26">
            <v>66</v>
          </cell>
          <cell r="H26">
            <v>10.08</v>
          </cell>
          <cell r="I26" t="str">
            <v>S</v>
          </cell>
          <cell r="J26">
            <v>30.6</v>
          </cell>
          <cell r="K26">
            <v>0</v>
          </cell>
        </row>
        <row r="27">
          <cell r="B27">
            <v>9.6333333333333329</v>
          </cell>
          <cell r="C27">
            <v>12.8</v>
          </cell>
          <cell r="D27">
            <v>7.1</v>
          </cell>
          <cell r="E27">
            <v>68.416666666666671</v>
          </cell>
          <cell r="F27">
            <v>84</v>
          </cell>
          <cell r="G27">
            <v>48</v>
          </cell>
          <cell r="H27">
            <v>11.879999999999999</v>
          </cell>
          <cell r="I27" t="str">
            <v>S</v>
          </cell>
          <cell r="J27">
            <v>30.96</v>
          </cell>
          <cell r="K27">
            <v>0</v>
          </cell>
        </row>
        <row r="28">
          <cell r="B28">
            <v>11.083333333333336</v>
          </cell>
          <cell r="C28">
            <v>16.3</v>
          </cell>
          <cell r="D28">
            <v>8.3000000000000007</v>
          </cell>
          <cell r="E28">
            <v>54.166666666666664</v>
          </cell>
          <cell r="F28">
            <v>75</v>
          </cell>
          <cell r="G28">
            <v>29</v>
          </cell>
          <cell r="H28">
            <v>10.08</v>
          </cell>
          <cell r="I28" t="str">
            <v>SE</v>
          </cell>
          <cell r="J28">
            <v>25.92</v>
          </cell>
          <cell r="K28">
            <v>0</v>
          </cell>
        </row>
        <row r="29">
          <cell r="B29">
            <v>9.8125000000000018</v>
          </cell>
          <cell r="C29">
            <v>21.3</v>
          </cell>
          <cell r="D29">
            <v>1.6</v>
          </cell>
          <cell r="E29">
            <v>64.541666666666671</v>
          </cell>
          <cell r="F29">
            <v>94</v>
          </cell>
          <cell r="G29">
            <v>17</v>
          </cell>
          <cell r="H29">
            <v>13.32</v>
          </cell>
          <cell r="I29" t="str">
            <v>SE</v>
          </cell>
          <cell r="J29">
            <v>29.16</v>
          </cell>
          <cell r="K29">
            <v>0</v>
          </cell>
        </row>
        <row r="30">
          <cell r="B30">
            <v>14.004166666666668</v>
          </cell>
          <cell r="C30">
            <v>24.7</v>
          </cell>
          <cell r="D30">
            <v>5.8</v>
          </cell>
          <cell r="E30">
            <v>56.666666666666664</v>
          </cell>
          <cell r="F30">
            <v>87</v>
          </cell>
          <cell r="G30">
            <v>26</v>
          </cell>
          <cell r="H30">
            <v>15.48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17.920833333333334</v>
          </cell>
          <cell r="C31">
            <v>30.5</v>
          </cell>
          <cell r="D31">
            <v>9.1</v>
          </cell>
          <cell r="E31">
            <v>59.75</v>
          </cell>
          <cell r="F31">
            <v>93</v>
          </cell>
          <cell r="G31">
            <v>28</v>
          </cell>
          <cell r="H31">
            <v>14.76</v>
          </cell>
          <cell r="I31" t="str">
            <v>SE</v>
          </cell>
          <cell r="J31">
            <v>24.12</v>
          </cell>
          <cell r="K31">
            <v>0</v>
          </cell>
        </row>
        <row r="32">
          <cell r="B32">
            <v>21.154166666666661</v>
          </cell>
          <cell r="C32">
            <v>32</v>
          </cell>
          <cell r="D32">
            <v>13.1</v>
          </cell>
          <cell r="E32">
            <v>60</v>
          </cell>
          <cell r="F32">
            <v>91</v>
          </cell>
          <cell r="G32">
            <v>24</v>
          </cell>
          <cell r="H32">
            <v>9.7200000000000006</v>
          </cell>
          <cell r="I32" t="str">
            <v>SE</v>
          </cell>
          <cell r="J32">
            <v>16.920000000000002</v>
          </cell>
          <cell r="K32">
            <v>0</v>
          </cell>
        </row>
        <row r="33">
          <cell r="B33">
            <v>19.820833333333333</v>
          </cell>
          <cell r="C33">
            <v>31.2</v>
          </cell>
          <cell r="D33">
            <v>11.1</v>
          </cell>
          <cell r="E33">
            <v>67.291666666666671</v>
          </cell>
          <cell r="F33">
            <v>96</v>
          </cell>
          <cell r="G33">
            <v>23</v>
          </cell>
          <cell r="H33">
            <v>17.64</v>
          </cell>
          <cell r="I33" t="str">
            <v>SE</v>
          </cell>
          <cell r="J33">
            <v>33.480000000000004</v>
          </cell>
          <cell r="K33">
            <v>0</v>
          </cell>
        </row>
        <row r="34">
          <cell r="B34">
            <v>19.779166666666672</v>
          </cell>
          <cell r="C34">
            <v>31.7</v>
          </cell>
          <cell r="D34">
            <v>10.3</v>
          </cell>
          <cell r="E34">
            <v>64.583333333333329</v>
          </cell>
          <cell r="F34">
            <v>95</v>
          </cell>
          <cell r="G34">
            <v>20</v>
          </cell>
          <cell r="H34">
            <v>12.96</v>
          </cell>
          <cell r="I34" t="str">
            <v>SE</v>
          </cell>
          <cell r="J34">
            <v>23.759999999999998</v>
          </cell>
          <cell r="K34">
            <v>0.2</v>
          </cell>
        </row>
        <row r="35">
          <cell r="B35">
            <v>21.366666666666671</v>
          </cell>
          <cell r="C35">
            <v>34.5</v>
          </cell>
          <cell r="D35">
            <v>11.2</v>
          </cell>
          <cell r="E35">
            <v>62.708333333333336</v>
          </cell>
          <cell r="F35">
            <v>94</v>
          </cell>
          <cell r="G35">
            <v>17</v>
          </cell>
          <cell r="H35">
            <v>10.8</v>
          </cell>
          <cell r="I35" t="str">
            <v>SE</v>
          </cell>
          <cell r="J35">
            <v>23.400000000000002</v>
          </cell>
          <cell r="K35">
            <v>0</v>
          </cell>
        </row>
        <row r="36">
          <cell r="I36" t="str">
            <v>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>
        <row r="35">
          <cell r="I35" t="str">
            <v>S</v>
          </cell>
        </row>
      </sheetData>
      <sheetData sheetId="3">
        <row r="5">
          <cell r="B5">
            <v>23.141666666666666</v>
          </cell>
        </row>
      </sheetData>
      <sheetData sheetId="4">
        <row r="5">
          <cell r="B5">
            <v>19.683333333333334</v>
          </cell>
          <cell r="C5">
            <v>23.1</v>
          </cell>
          <cell r="D5">
            <v>18</v>
          </cell>
          <cell r="E5">
            <v>92.333333333333329</v>
          </cell>
          <cell r="F5">
            <v>96</v>
          </cell>
          <cell r="G5">
            <v>73</v>
          </cell>
          <cell r="H5">
            <v>18.36</v>
          </cell>
          <cell r="I5" t="str">
            <v>SO</v>
          </cell>
          <cell r="J5">
            <v>36.72</v>
          </cell>
          <cell r="K5">
            <v>10.200000000000001</v>
          </cell>
        </row>
        <row r="6">
          <cell r="B6">
            <v>17.987500000000001</v>
          </cell>
          <cell r="C6">
            <v>21.4</v>
          </cell>
          <cell r="D6">
            <v>15.7</v>
          </cell>
          <cell r="E6">
            <v>86.375</v>
          </cell>
          <cell r="F6">
            <v>96</v>
          </cell>
          <cell r="G6">
            <v>67</v>
          </cell>
          <cell r="H6">
            <v>25.2</v>
          </cell>
          <cell r="I6" t="str">
            <v>SE</v>
          </cell>
          <cell r="J6">
            <v>41.4</v>
          </cell>
          <cell r="K6">
            <v>0</v>
          </cell>
        </row>
        <row r="7">
          <cell r="B7">
            <v>18.995833333333334</v>
          </cell>
          <cell r="C7">
            <v>25.6</v>
          </cell>
          <cell r="D7">
            <v>14.5</v>
          </cell>
          <cell r="E7">
            <v>79.125</v>
          </cell>
          <cell r="F7">
            <v>93</v>
          </cell>
          <cell r="G7">
            <v>58</v>
          </cell>
          <cell r="H7">
            <v>25.56</v>
          </cell>
          <cell r="I7" t="str">
            <v>L</v>
          </cell>
          <cell r="J7">
            <v>39.96</v>
          </cell>
          <cell r="K7">
            <v>0</v>
          </cell>
        </row>
        <row r="8">
          <cell r="B8">
            <v>22.004166666666666</v>
          </cell>
          <cell r="C8">
            <v>27.3</v>
          </cell>
          <cell r="D8">
            <v>18</v>
          </cell>
          <cell r="E8">
            <v>72.666666666666671</v>
          </cell>
          <cell r="F8">
            <v>88</v>
          </cell>
          <cell r="G8">
            <v>49</v>
          </cell>
          <cell r="H8">
            <v>25.2</v>
          </cell>
          <cell r="I8" t="str">
            <v>L</v>
          </cell>
          <cell r="J8">
            <v>43.2</v>
          </cell>
          <cell r="K8">
            <v>0</v>
          </cell>
        </row>
        <row r="9">
          <cell r="B9">
            <v>21.641666666666669</v>
          </cell>
          <cell r="C9">
            <v>27.1</v>
          </cell>
          <cell r="D9">
            <v>17.600000000000001</v>
          </cell>
          <cell r="E9">
            <v>72.166666666666671</v>
          </cell>
          <cell r="F9">
            <v>88</v>
          </cell>
          <cell r="G9">
            <v>47</v>
          </cell>
          <cell r="H9">
            <v>21.240000000000002</v>
          </cell>
          <cell r="I9" t="str">
            <v>L</v>
          </cell>
          <cell r="J9">
            <v>36</v>
          </cell>
          <cell r="K9">
            <v>0</v>
          </cell>
        </row>
        <row r="10">
          <cell r="B10">
            <v>21.974999999999998</v>
          </cell>
          <cell r="C10">
            <v>29</v>
          </cell>
          <cell r="D10">
            <v>17</v>
          </cell>
          <cell r="E10">
            <v>72.75</v>
          </cell>
          <cell r="F10">
            <v>94</v>
          </cell>
          <cell r="G10">
            <v>41</v>
          </cell>
          <cell r="H10">
            <v>14.76</v>
          </cell>
          <cell r="I10" t="str">
            <v>L</v>
          </cell>
          <cell r="J10">
            <v>28.8</v>
          </cell>
          <cell r="K10">
            <v>0</v>
          </cell>
        </row>
        <row r="11">
          <cell r="B11">
            <v>23.074999999999999</v>
          </cell>
          <cell r="C11">
            <v>30.1</v>
          </cell>
          <cell r="D11">
            <v>17.600000000000001</v>
          </cell>
          <cell r="E11">
            <v>66.083333333333329</v>
          </cell>
          <cell r="F11">
            <v>94</v>
          </cell>
          <cell r="G11">
            <v>37</v>
          </cell>
          <cell r="H11">
            <v>11.879999999999999</v>
          </cell>
          <cell r="I11" t="str">
            <v>L</v>
          </cell>
          <cell r="J11">
            <v>21.240000000000002</v>
          </cell>
          <cell r="K11">
            <v>0</v>
          </cell>
        </row>
        <row r="12">
          <cell r="B12">
            <v>23.308333333333337</v>
          </cell>
          <cell r="C12">
            <v>28.9</v>
          </cell>
          <cell r="D12">
            <v>18.7</v>
          </cell>
          <cell r="E12">
            <v>63.875</v>
          </cell>
          <cell r="F12">
            <v>93</v>
          </cell>
          <cell r="G12">
            <v>38</v>
          </cell>
          <cell r="H12">
            <v>13.68</v>
          </cell>
          <cell r="I12" t="str">
            <v>L</v>
          </cell>
          <cell r="J12">
            <v>44.64</v>
          </cell>
          <cell r="K12">
            <v>0</v>
          </cell>
        </row>
        <row r="13">
          <cell r="B13">
            <v>20.337500000000002</v>
          </cell>
          <cell r="C13">
            <v>25.5</v>
          </cell>
          <cell r="D13">
            <v>15.7</v>
          </cell>
          <cell r="E13">
            <v>71.583333333333329</v>
          </cell>
          <cell r="F13">
            <v>91</v>
          </cell>
          <cell r="G13">
            <v>46</v>
          </cell>
          <cell r="H13">
            <v>22.68</v>
          </cell>
          <cell r="I13" t="str">
            <v>L</v>
          </cell>
          <cell r="J13">
            <v>38.880000000000003</v>
          </cell>
          <cell r="K13">
            <v>0</v>
          </cell>
        </row>
        <row r="14">
          <cell r="B14">
            <v>20.166666666666664</v>
          </cell>
          <cell r="C14">
            <v>25.9</v>
          </cell>
          <cell r="D14">
            <v>15.5</v>
          </cell>
          <cell r="E14">
            <v>73.583333333333329</v>
          </cell>
          <cell r="F14">
            <v>92</v>
          </cell>
          <cell r="G14">
            <v>48</v>
          </cell>
          <cell r="H14">
            <v>23.040000000000003</v>
          </cell>
          <cell r="I14" t="str">
            <v>L</v>
          </cell>
          <cell r="J14">
            <v>35.64</v>
          </cell>
          <cell r="K14">
            <v>0</v>
          </cell>
        </row>
        <row r="15">
          <cell r="B15">
            <v>20.420833333333331</v>
          </cell>
          <cell r="C15">
            <v>26.1</v>
          </cell>
          <cell r="D15">
            <v>15.8</v>
          </cell>
          <cell r="E15">
            <v>74.375</v>
          </cell>
          <cell r="F15">
            <v>92</v>
          </cell>
          <cell r="G15">
            <v>50</v>
          </cell>
          <cell r="H15">
            <v>21.96</v>
          </cell>
          <cell r="I15" t="str">
            <v>L</v>
          </cell>
          <cell r="J15">
            <v>35.64</v>
          </cell>
          <cell r="K15">
            <v>0</v>
          </cell>
        </row>
        <row r="16">
          <cell r="B16">
            <v>20.866666666666664</v>
          </cell>
          <cell r="C16">
            <v>27.7</v>
          </cell>
          <cell r="D16">
            <v>15.2</v>
          </cell>
          <cell r="E16">
            <v>66.5</v>
          </cell>
          <cell r="F16">
            <v>92</v>
          </cell>
          <cell r="G16">
            <v>31</v>
          </cell>
          <cell r="H16">
            <v>16.559999999999999</v>
          </cell>
          <cell r="I16" t="str">
            <v>L</v>
          </cell>
          <cell r="J16">
            <v>23.040000000000003</v>
          </cell>
          <cell r="K16">
            <v>0</v>
          </cell>
        </row>
        <row r="17">
          <cell r="B17">
            <v>21.433333333333334</v>
          </cell>
          <cell r="C17">
            <v>28.9</v>
          </cell>
          <cell r="D17">
            <v>16</v>
          </cell>
          <cell r="E17">
            <v>62.041666666666664</v>
          </cell>
          <cell r="F17">
            <v>87</v>
          </cell>
          <cell r="G17">
            <v>26</v>
          </cell>
          <cell r="H17">
            <v>14.4</v>
          </cell>
          <cell r="I17" t="str">
            <v>SE</v>
          </cell>
          <cell r="J17">
            <v>28.44</v>
          </cell>
          <cell r="K17">
            <v>0</v>
          </cell>
        </row>
        <row r="18">
          <cell r="B18">
            <v>21.783333333333331</v>
          </cell>
          <cell r="C18">
            <v>29.6</v>
          </cell>
          <cell r="D18">
            <v>14.1</v>
          </cell>
          <cell r="E18">
            <v>59.625</v>
          </cell>
          <cell r="F18">
            <v>90</v>
          </cell>
          <cell r="G18">
            <v>29</v>
          </cell>
          <cell r="H18">
            <v>14.76</v>
          </cell>
          <cell r="I18" t="str">
            <v>L</v>
          </cell>
          <cell r="J18">
            <v>24.48</v>
          </cell>
          <cell r="K18">
            <v>0</v>
          </cell>
        </row>
        <row r="19">
          <cell r="B19">
            <v>22.204166666666666</v>
          </cell>
          <cell r="C19">
            <v>29.4</v>
          </cell>
          <cell r="D19">
            <v>16</v>
          </cell>
          <cell r="E19">
            <v>59.791666666666664</v>
          </cell>
          <cell r="F19">
            <v>87</v>
          </cell>
          <cell r="G19">
            <v>36</v>
          </cell>
          <cell r="H19">
            <v>12.24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21.029166666666665</v>
          </cell>
          <cell r="C20">
            <v>27.8</v>
          </cell>
          <cell r="D20">
            <v>15.5</v>
          </cell>
          <cell r="E20">
            <v>66.291666666666671</v>
          </cell>
          <cell r="F20">
            <v>92</v>
          </cell>
          <cell r="G20">
            <v>37</v>
          </cell>
          <cell r="H20">
            <v>15.120000000000001</v>
          </cell>
          <cell r="I20" t="str">
            <v>S</v>
          </cell>
          <cell r="J20">
            <v>26.28</v>
          </cell>
          <cell r="K20">
            <v>0</v>
          </cell>
        </row>
        <row r="21">
          <cell r="B21">
            <v>21.062500000000004</v>
          </cell>
          <cell r="C21">
            <v>28.1</v>
          </cell>
          <cell r="D21">
            <v>15.6</v>
          </cell>
          <cell r="E21">
            <v>60.833333333333336</v>
          </cell>
          <cell r="F21">
            <v>91</v>
          </cell>
          <cell r="G21">
            <v>31</v>
          </cell>
          <cell r="H21">
            <v>14.4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22.474999999999994</v>
          </cell>
          <cell r="C22">
            <v>30.4</v>
          </cell>
          <cell r="D22">
            <v>16.3</v>
          </cell>
          <cell r="E22">
            <v>58</v>
          </cell>
          <cell r="F22">
            <v>85</v>
          </cell>
          <cell r="G22">
            <v>31</v>
          </cell>
          <cell r="H22">
            <v>16.2</v>
          </cell>
          <cell r="I22" t="str">
            <v>L</v>
          </cell>
          <cell r="J22">
            <v>28.44</v>
          </cell>
          <cell r="K22">
            <v>0</v>
          </cell>
        </row>
        <row r="23">
          <cell r="B23">
            <v>22.387499999999999</v>
          </cell>
          <cell r="C23">
            <v>25.9</v>
          </cell>
          <cell r="D23">
            <v>18.600000000000001</v>
          </cell>
          <cell r="E23">
            <v>66.916666666666671</v>
          </cell>
          <cell r="F23">
            <v>94</v>
          </cell>
          <cell r="G23">
            <v>46</v>
          </cell>
          <cell r="H23">
            <v>21.96</v>
          </cell>
          <cell r="I23" t="str">
            <v>NE</v>
          </cell>
          <cell r="J23">
            <v>38.159999999999997</v>
          </cell>
          <cell r="K23">
            <v>6.6</v>
          </cell>
        </row>
        <row r="24">
          <cell r="B24">
            <v>22.745833333333334</v>
          </cell>
          <cell r="C24">
            <v>29.3</v>
          </cell>
          <cell r="D24">
            <v>19</v>
          </cell>
          <cell r="E24">
            <v>79.458333333333329</v>
          </cell>
          <cell r="F24">
            <v>97</v>
          </cell>
          <cell r="G24">
            <v>51</v>
          </cell>
          <cell r="H24">
            <v>16.2</v>
          </cell>
          <cell r="I24" t="str">
            <v>N</v>
          </cell>
          <cell r="J24">
            <v>36</v>
          </cell>
          <cell r="K24">
            <v>0.6</v>
          </cell>
        </row>
        <row r="25">
          <cell r="B25">
            <v>22.304166666666671</v>
          </cell>
          <cell r="C25">
            <v>29.8</v>
          </cell>
          <cell r="D25">
            <v>14.1</v>
          </cell>
          <cell r="E25">
            <v>75.916666666666671</v>
          </cell>
          <cell r="F25">
            <v>91</v>
          </cell>
          <cell r="G25">
            <v>50</v>
          </cell>
          <cell r="H25">
            <v>29.52</v>
          </cell>
          <cell r="I25" t="str">
            <v>NO</v>
          </cell>
          <cell r="J25">
            <v>48.96</v>
          </cell>
          <cell r="K25">
            <v>2.4</v>
          </cell>
        </row>
        <row r="26">
          <cell r="B26">
            <v>11.662500000000001</v>
          </cell>
          <cell r="C26">
            <v>14.2</v>
          </cell>
          <cell r="D26">
            <v>9.4</v>
          </cell>
          <cell r="E26">
            <v>83.916666666666671</v>
          </cell>
          <cell r="F26">
            <v>93</v>
          </cell>
          <cell r="G26">
            <v>71</v>
          </cell>
          <cell r="H26">
            <v>19.8</v>
          </cell>
          <cell r="I26" t="str">
            <v>SO</v>
          </cell>
          <cell r="J26">
            <v>36.72</v>
          </cell>
          <cell r="K26">
            <v>0</v>
          </cell>
        </row>
        <row r="27">
          <cell r="B27">
            <v>8.3708333333333336</v>
          </cell>
          <cell r="C27">
            <v>11.2</v>
          </cell>
          <cell r="D27">
            <v>6.7</v>
          </cell>
          <cell r="E27">
            <v>63.291666666666664</v>
          </cell>
          <cell r="F27">
            <v>79</v>
          </cell>
          <cell r="G27">
            <v>38</v>
          </cell>
          <cell r="H27">
            <v>23.759999999999998</v>
          </cell>
          <cell r="I27" t="str">
            <v>SO</v>
          </cell>
          <cell r="J27">
            <v>41.76</v>
          </cell>
          <cell r="K27">
            <v>0</v>
          </cell>
        </row>
        <row r="28">
          <cell r="B28">
            <v>8.3750000000000018</v>
          </cell>
          <cell r="C28">
            <v>13</v>
          </cell>
          <cell r="D28">
            <v>4</v>
          </cell>
          <cell r="E28">
            <v>55.75</v>
          </cell>
          <cell r="F28">
            <v>86</v>
          </cell>
          <cell r="G28">
            <v>33</v>
          </cell>
          <cell r="H28">
            <v>20.52</v>
          </cell>
          <cell r="I28" t="str">
            <v>S</v>
          </cell>
          <cell r="J28">
            <v>30.6</v>
          </cell>
          <cell r="K28">
            <v>0</v>
          </cell>
        </row>
        <row r="29">
          <cell r="B29">
            <v>10.325000000000001</v>
          </cell>
          <cell r="C29">
            <v>17.600000000000001</v>
          </cell>
          <cell r="D29">
            <v>5</v>
          </cell>
          <cell r="E29">
            <v>55.25</v>
          </cell>
          <cell r="F29">
            <v>82</v>
          </cell>
          <cell r="G29">
            <v>32</v>
          </cell>
          <cell r="H29">
            <v>17.64</v>
          </cell>
          <cell r="I29" t="str">
            <v>S</v>
          </cell>
          <cell r="J29">
            <v>28.8</v>
          </cell>
          <cell r="K29">
            <v>0</v>
          </cell>
        </row>
        <row r="30">
          <cell r="B30">
            <v>13.662499999999996</v>
          </cell>
          <cell r="C30">
            <v>20.6</v>
          </cell>
          <cell r="D30">
            <v>8.1999999999999993</v>
          </cell>
          <cell r="E30">
            <v>65.291666666666671</v>
          </cell>
          <cell r="F30">
            <v>91</v>
          </cell>
          <cell r="G30">
            <v>37</v>
          </cell>
          <cell r="H30">
            <v>29.880000000000003</v>
          </cell>
          <cell r="I30" t="str">
            <v>L</v>
          </cell>
          <cell r="J30">
            <v>47.519999999999996</v>
          </cell>
          <cell r="K30">
            <v>0</v>
          </cell>
        </row>
        <row r="31">
          <cell r="B31">
            <v>15.800000000000002</v>
          </cell>
          <cell r="C31">
            <v>23.2</v>
          </cell>
          <cell r="D31">
            <v>9.6999999999999993</v>
          </cell>
          <cell r="E31">
            <v>65.75</v>
          </cell>
          <cell r="F31">
            <v>92</v>
          </cell>
          <cell r="G31">
            <v>35</v>
          </cell>
          <cell r="H31">
            <v>23.040000000000003</v>
          </cell>
          <cell r="I31" t="str">
            <v>L</v>
          </cell>
          <cell r="J31">
            <v>42.12</v>
          </cell>
          <cell r="K31">
            <v>0</v>
          </cell>
        </row>
        <row r="32">
          <cell r="B32">
            <v>18.016666666666666</v>
          </cell>
          <cell r="C32">
            <v>25.2</v>
          </cell>
          <cell r="D32">
            <v>12.2</v>
          </cell>
          <cell r="E32">
            <v>55.041666666666664</v>
          </cell>
          <cell r="F32">
            <v>88</v>
          </cell>
          <cell r="G32">
            <v>25</v>
          </cell>
          <cell r="H32">
            <v>15.840000000000002</v>
          </cell>
          <cell r="I32" t="str">
            <v>SE</v>
          </cell>
          <cell r="J32">
            <v>28.08</v>
          </cell>
          <cell r="K32">
            <v>0</v>
          </cell>
        </row>
        <row r="33">
          <cell r="B33">
            <v>19.866666666666671</v>
          </cell>
          <cell r="C33">
            <v>27.1</v>
          </cell>
          <cell r="D33">
            <v>13.6</v>
          </cell>
          <cell r="E33">
            <v>52.875</v>
          </cell>
          <cell r="F33">
            <v>89</v>
          </cell>
          <cell r="G33">
            <v>28</v>
          </cell>
          <cell r="H33">
            <v>18.720000000000002</v>
          </cell>
          <cell r="I33" t="str">
            <v>SE</v>
          </cell>
          <cell r="J33">
            <v>28.8</v>
          </cell>
          <cell r="K33">
            <v>0</v>
          </cell>
        </row>
        <row r="34">
          <cell r="B34">
            <v>20.116666666666667</v>
          </cell>
          <cell r="C34">
            <v>26.7</v>
          </cell>
          <cell r="D34">
            <v>13.7</v>
          </cell>
          <cell r="E34">
            <v>50.708333333333336</v>
          </cell>
          <cell r="F34">
            <v>80</v>
          </cell>
          <cell r="G34">
            <v>27</v>
          </cell>
          <cell r="H34">
            <v>15.840000000000002</v>
          </cell>
          <cell r="I34" t="str">
            <v>SE</v>
          </cell>
          <cell r="J34">
            <v>26.28</v>
          </cell>
          <cell r="K34">
            <v>0</v>
          </cell>
        </row>
        <row r="35">
          <cell r="B35">
            <v>21.779166666666669</v>
          </cell>
          <cell r="C35">
            <v>30.2</v>
          </cell>
          <cell r="D35">
            <v>15.8</v>
          </cell>
          <cell r="E35">
            <v>49.625</v>
          </cell>
          <cell r="F35">
            <v>73</v>
          </cell>
          <cell r="G35">
            <v>27</v>
          </cell>
          <cell r="H35">
            <v>18.36</v>
          </cell>
          <cell r="I35" t="str">
            <v>L</v>
          </cell>
          <cell r="J35">
            <v>28.44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23.483333333333331</v>
          </cell>
        </row>
      </sheetData>
      <sheetData sheetId="6">
        <row r="5">
          <cell r="B5">
            <v>26.775000000000002</v>
          </cell>
        </row>
      </sheetData>
      <sheetData sheetId="7">
        <row r="5">
          <cell r="B5">
            <v>21.316666666666674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18.929166666666667</v>
          </cell>
          <cell r="C5">
            <v>23.5</v>
          </cell>
          <cell r="D5">
            <v>16.600000000000001</v>
          </cell>
          <cell r="E5">
            <v>85.625</v>
          </cell>
          <cell r="F5">
            <v>95</v>
          </cell>
          <cell r="G5">
            <v>63</v>
          </cell>
          <cell r="H5">
            <v>12.6</v>
          </cell>
          <cell r="I5" t="str">
            <v>S</v>
          </cell>
          <cell r="J5">
            <v>25.2</v>
          </cell>
          <cell r="K5">
            <v>0.8</v>
          </cell>
        </row>
        <row r="6">
          <cell r="B6">
            <v>16.708333333333332</v>
          </cell>
          <cell r="C6">
            <v>26.1</v>
          </cell>
          <cell r="D6">
            <v>8.6</v>
          </cell>
          <cell r="E6">
            <v>82.5</v>
          </cell>
          <cell r="F6">
            <v>97</v>
          </cell>
          <cell r="G6">
            <v>54</v>
          </cell>
          <cell r="H6">
            <v>10.8</v>
          </cell>
          <cell r="I6" t="str">
            <v>NE</v>
          </cell>
          <cell r="J6">
            <v>27.36</v>
          </cell>
          <cell r="K6">
            <v>0</v>
          </cell>
        </row>
        <row r="7">
          <cell r="B7">
            <v>21.308333333333334</v>
          </cell>
          <cell r="C7">
            <v>28.9</v>
          </cell>
          <cell r="D7">
            <v>14.6</v>
          </cell>
          <cell r="E7">
            <v>77.166666666666671</v>
          </cell>
          <cell r="F7">
            <v>95</v>
          </cell>
          <cell r="G7">
            <v>52</v>
          </cell>
          <cell r="H7">
            <v>12.96</v>
          </cell>
          <cell r="I7" t="str">
            <v>NE</v>
          </cell>
          <cell r="J7">
            <v>32.04</v>
          </cell>
          <cell r="K7">
            <v>0</v>
          </cell>
        </row>
        <row r="8">
          <cell r="B8">
            <v>24.516666666666662</v>
          </cell>
          <cell r="C8">
            <v>31</v>
          </cell>
          <cell r="D8">
            <v>20.3</v>
          </cell>
          <cell r="E8">
            <v>68.708333333333329</v>
          </cell>
          <cell r="F8">
            <v>88</v>
          </cell>
          <cell r="G8">
            <v>41</v>
          </cell>
          <cell r="H8">
            <v>12.24</v>
          </cell>
          <cell r="I8" t="str">
            <v>NE</v>
          </cell>
          <cell r="J8">
            <v>33.119999999999997</v>
          </cell>
          <cell r="K8">
            <v>0</v>
          </cell>
        </row>
        <row r="9">
          <cell r="B9">
            <v>23.216666666666669</v>
          </cell>
          <cell r="C9">
            <v>31</v>
          </cell>
          <cell r="D9">
            <v>17.600000000000001</v>
          </cell>
          <cell r="E9">
            <v>73.375</v>
          </cell>
          <cell r="F9">
            <v>92</v>
          </cell>
          <cell r="G9">
            <v>45</v>
          </cell>
          <cell r="H9">
            <v>13.32</v>
          </cell>
          <cell r="I9" t="str">
            <v>NE</v>
          </cell>
          <cell r="J9">
            <v>30.96</v>
          </cell>
          <cell r="K9">
            <v>0</v>
          </cell>
        </row>
        <row r="10">
          <cell r="B10">
            <v>22.666666666666668</v>
          </cell>
          <cell r="C10">
            <v>30.8</v>
          </cell>
          <cell r="D10">
            <v>16.5</v>
          </cell>
          <cell r="E10">
            <v>75.5</v>
          </cell>
          <cell r="F10">
            <v>94</v>
          </cell>
          <cell r="G10">
            <v>44</v>
          </cell>
          <cell r="H10">
            <v>9</v>
          </cell>
          <cell r="I10" t="str">
            <v>NE</v>
          </cell>
          <cell r="J10">
            <v>23.040000000000003</v>
          </cell>
          <cell r="K10">
            <v>0</v>
          </cell>
        </row>
        <row r="11">
          <cell r="B11">
            <v>23.108333333333334</v>
          </cell>
          <cell r="C11">
            <v>31.9</v>
          </cell>
          <cell r="D11">
            <v>16.600000000000001</v>
          </cell>
          <cell r="E11">
            <v>76.291666666666671</v>
          </cell>
          <cell r="F11">
            <v>95</v>
          </cell>
          <cell r="G11">
            <v>46</v>
          </cell>
          <cell r="H11">
            <v>7.5600000000000005</v>
          </cell>
          <cell r="I11" t="str">
            <v>NE</v>
          </cell>
          <cell r="J11">
            <v>19.440000000000001</v>
          </cell>
          <cell r="K11">
            <v>0.2</v>
          </cell>
        </row>
        <row r="12">
          <cell r="B12">
            <v>20.395833333333339</v>
          </cell>
          <cell r="C12">
            <v>25.1</v>
          </cell>
          <cell r="D12">
            <v>18.100000000000001</v>
          </cell>
          <cell r="E12">
            <v>92.291666666666671</v>
          </cell>
          <cell r="F12">
            <v>95</v>
          </cell>
          <cell r="G12">
            <v>73</v>
          </cell>
          <cell r="H12">
            <v>12.6</v>
          </cell>
          <cell r="I12" t="str">
            <v>SO</v>
          </cell>
          <cell r="J12">
            <v>28.44</v>
          </cell>
          <cell r="K12">
            <v>26.2</v>
          </cell>
        </row>
        <row r="13">
          <cell r="B13">
            <v>20.804166666666671</v>
          </cell>
          <cell r="C13">
            <v>29.1</v>
          </cell>
          <cell r="D13">
            <v>17</v>
          </cell>
          <cell r="E13">
            <v>83.25</v>
          </cell>
          <cell r="F13">
            <v>96</v>
          </cell>
          <cell r="G13">
            <v>45</v>
          </cell>
          <cell r="H13">
            <v>10.44</v>
          </cell>
          <cell r="I13" t="str">
            <v>SO</v>
          </cell>
          <cell r="J13">
            <v>26.64</v>
          </cell>
          <cell r="K13">
            <v>0.2</v>
          </cell>
        </row>
        <row r="14">
          <cell r="B14">
            <v>20.737500000000004</v>
          </cell>
          <cell r="C14">
            <v>30.2</v>
          </cell>
          <cell r="D14">
            <v>12.9</v>
          </cell>
          <cell r="E14">
            <v>76.291666666666671</v>
          </cell>
          <cell r="F14">
            <v>97</v>
          </cell>
          <cell r="G14">
            <v>37</v>
          </cell>
          <cell r="H14">
            <v>10.08</v>
          </cell>
          <cell r="I14" t="str">
            <v>NE</v>
          </cell>
          <cell r="J14">
            <v>22.68</v>
          </cell>
          <cell r="K14">
            <v>0.2</v>
          </cell>
        </row>
        <row r="15">
          <cell r="B15">
            <v>20.516666666666666</v>
          </cell>
          <cell r="C15">
            <v>30.2</v>
          </cell>
          <cell r="D15">
            <v>13</v>
          </cell>
          <cell r="E15">
            <v>73.583333333333329</v>
          </cell>
          <cell r="F15">
            <v>97</v>
          </cell>
          <cell r="G15">
            <v>38</v>
          </cell>
          <cell r="H15">
            <v>12.6</v>
          </cell>
          <cell r="I15" t="str">
            <v>NE</v>
          </cell>
          <cell r="J15">
            <v>27.36</v>
          </cell>
          <cell r="K15">
            <v>0</v>
          </cell>
        </row>
        <row r="16">
          <cell r="B16">
            <v>20.541666666666668</v>
          </cell>
          <cell r="C16">
            <v>29.7</v>
          </cell>
          <cell r="D16">
            <v>14.1</v>
          </cell>
          <cell r="E16">
            <v>74.416666666666671</v>
          </cell>
          <cell r="F16">
            <v>94</v>
          </cell>
          <cell r="G16">
            <v>39</v>
          </cell>
          <cell r="H16">
            <v>10.08</v>
          </cell>
          <cell r="I16" t="str">
            <v>NE</v>
          </cell>
          <cell r="J16">
            <v>21.6</v>
          </cell>
          <cell r="K16">
            <v>0</v>
          </cell>
        </row>
        <row r="17">
          <cell r="B17">
            <v>20.129166666666663</v>
          </cell>
          <cell r="C17">
            <v>30.4</v>
          </cell>
          <cell r="D17">
            <v>12.8</v>
          </cell>
          <cell r="E17">
            <v>75.625</v>
          </cell>
          <cell r="F17">
            <v>95</v>
          </cell>
          <cell r="G17">
            <v>36</v>
          </cell>
          <cell r="H17">
            <v>11.16</v>
          </cell>
          <cell r="I17" t="str">
            <v>NE</v>
          </cell>
          <cell r="J17">
            <v>18.720000000000002</v>
          </cell>
          <cell r="K17">
            <v>0.2</v>
          </cell>
        </row>
        <row r="18">
          <cell r="B18">
            <v>19.916666666666664</v>
          </cell>
          <cell r="C18">
            <v>28.3</v>
          </cell>
          <cell r="D18">
            <v>14.9</v>
          </cell>
          <cell r="E18">
            <v>80.708333333333329</v>
          </cell>
          <cell r="F18">
            <v>96</v>
          </cell>
          <cell r="G18">
            <v>46</v>
          </cell>
          <cell r="H18">
            <v>7.9200000000000008</v>
          </cell>
          <cell r="I18" t="str">
            <v>NE</v>
          </cell>
          <cell r="J18">
            <v>28.8</v>
          </cell>
          <cell r="K18">
            <v>0</v>
          </cell>
        </row>
        <row r="19">
          <cell r="B19">
            <v>20.179166666666671</v>
          </cell>
          <cell r="C19">
            <v>28.1</v>
          </cell>
          <cell r="D19">
            <v>14.3</v>
          </cell>
          <cell r="E19">
            <v>81</v>
          </cell>
          <cell r="F19">
            <v>97</v>
          </cell>
          <cell r="G19">
            <v>52</v>
          </cell>
          <cell r="H19">
            <v>11.520000000000001</v>
          </cell>
          <cell r="I19" t="str">
            <v>S</v>
          </cell>
          <cell r="J19">
            <v>21.6</v>
          </cell>
          <cell r="K19">
            <v>0</v>
          </cell>
        </row>
        <row r="20">
          <cell r="B20">
            <v>20.529166666666665</v>
          </cell>
          <cell r="C20">
            <v>29.5</v>
          </cell>
          <cell r="D20">
            <v>13.9</v>
          </cell>
          <cell r="E20">
            <v>81.208333333333329</v>
          </cell>
          <cell r="F20">
            <v>97</v>
          </cell>
          <cell r="G20">
            <v>45</v>
          </cell>
          <cell r="H20">
            <v>6.12</v>
          </cell>
          <cell r="I20" t="str">
            <v>SO</v>
          </cell>
          <cell r="J20">
            <v>16.920000000000002</v>
          </cell>
          <cell r="K20">
            <v>0.2</v>
          </cell>
        </row>
        <row r="21">
          <cell r="B21">
            <v>20.662500000000001</v>
          </cell>
          <cell r="C21">
            <v>30.5</v>
          </cell>
          <cell r="D21">
            <v>12.9</v>
          </cell>
          <cell r="E21">
            <v>77.791666666666671</v>
          </cell>
          <cell r="F21">
            <v>97</v>
          </cell>
          <cell r="G21">
            <v>38</v>
          </cell>
          <cell r="H21">
            <v>10.08</v>
          </cell>
          <cell r="I21" t="str">
            <v>NE</v>
          </cell>
          <cell r="J21">
            <v>20.88</v>
          </cell>
          <cell r="K21">
            <v>0.2</v>
          </cell>
        </row>
        <row r="22">
          <cell r="B22">
            <v>22.966666666666669</v>
          </cell>
          <cell r="C22">
            <v>31.3</v>
          </cell>
          <cell r="D22">
            <v>17.100000000000001</v>
          </cell>
          <cell r="E22">
            <v>66.625</v>
          </cell>
          <cell r="F22">
            <v>89</v>
          </cell>
          <cell r="G22">
            <v>35</v>
          </cell>
          <cell r="H22">
            <v>14.04</v>
          </cell>
          <cell r="I22" t="str">
            <v>NE</v>
          </cell>
          <cell r="J22">
            <v>36.72</v>
          </cell>
          <cell r="K22">
            <v>0</v>
          </cell>
        </row>
        <row r="23">
          <cell r="B23">
            <v>19.579166666666662</v>
          </cell>
          <cell r="C23">
            <v>25.5</v>
          </cell>
          <cell r="D23">
            <v>14.7</v>
          </cell>
          <cell r="E23">
            <v>79.416666666666671</v>
          </cell>
          <cell r="F23">
            <v>93</v>
          </cell>
          <cell r="G23">
            <v>60</v>
          </cell>
          <cell r="H23">
            <v>16.2</v>
          </cell>
          <cell r="I23" t="str">
            <v>SO</v>
          </cell>
          <cell r="J23">
            <v>33.119999999999997</v>
          </cell>
          <cell r="K23">
            <v>0</v>
          </cell>
        </row>
        <row r="24">
          <cell r="B24">
            <v>17.120833333333334</v>
          </cell>
          <cell r="C24">
            <v>25.4</v>
          </cell>
          <cell r="D24">
            <v>13.2</v>
          </cell>
          <cell r="E24">
            <v>87.041666666666671</v>
          </cell>
          <cell r="F24">
            <v>96</v>
          </cell>
          <cell r="G24">
            <v>70</v>
          </cell>
          <cell r="H24">
            <v>11.520000000000001</v>
          </cell>
          <cell r="I24" t="str">
            <v>N</v>
          </cell>
          <cell r="J24">
            <v>26.28</v>
          </cell>
          <cell r="K24">
            <v>0</v>
          </cell>
        </row>
        <row r="25">
          <cell r="B25">
            <v>13.616666666666672</v>
          </cell>
          <cell r="C25">
            <v>20.100000000000001</v>
          </cell>
          <cell r="D25">
            <v>11.2</v>
          </cell>
          <cell r="E25">
            <v>89</v>
          </cell>
          <cell r="F25">
            <v>94</v>
          </cell>
          <cell r="G25">
            <v>83</v>
          </cell>
          <cell r="H25">
            <v>15.48</v>
          </cell>
          <cell r="I25" t="str">
            <v>SO</v>
          </cell>
          <cell r="J25">
            <v>34.56</v>
          </cell>
          <cell r="K25">
            <v>1.5999999999999999</v>
          </cell>
        </row>
        <row r="26">
          <cell r="B26">
            <v>8.7541666666666647</v>
          </cell>
          <cell r="C26">
            <v>11.5</v>
          </cell>
          <cell r="D26">
            <v>7.3</v>
          </cell>
          <cell r="E26">
            <v>79.916666666666671</v>
          </cell>
          <cell r="F26">
            <v>91</v>
          </cell>
          <cell r="G26">
            <v>64</v>
          </cell>
          <cell r="H26">
            <v>16.2</v>
          </cell>
          <cell r="I26" t="str">
            <v>S</v>
          </cell>
          <cell r="J26">
            <v>40.680000000000007</v>
          </cell>
          <cell r="K26">
            <v>0.60000000000000009</v>
          </cell>
        </row>
        <row r="27">
          <cell r="B27">
            <v>8.6250000000000018</v>
          </cell>
          <cell r="C27">
            <v>14.3</v>
          </cell>
          <cell r="D27">
            <v>5.2</v>
          </cell>
          <cell r="E27">
            <v>67.75</v>
          </cell>
          <cell r="F27">
            <v>95</v>
          </cell>
          <cell r="G27">
            <v>32</v>
          </cell>
          <cell r="H27">
            <v>18.720000000000002</v>
          </cell>
          <cell r="I27" t="str">
            <v>S</v>
          </cell>
          <cell r="J27">
            <v>33.480000000000004</v>
          </cell>
          <cell r="K27">
            <v>0.60000000000000009</v>
          </cell>
        </row>
        <row r="28">
          <cell r="B28">
            <v>6.75</v>
          </cell>
          <cell r="C28">
            <v>16.899999999999999</v>
          </cell>
          <cell r="D28">
            <v>-0.8</v>
          </cell>
          <cell r="E28">
            <v>68.041666666666671</v>
          </cell>
          <cell r="F28">
            <v>98</v>
          </cell>
          <cell r="G28">
            <v>24</v>
          </cell>
          <cell r="H28">
            <v>11.520000000000001</v>
          </cell>
          <cell r="I28" t="str">
            <v>SO</v>
          </cell>
          <cell r="J28">
            <v>22.32</v>
          </cell>
          <cell r="K28">
            <v>0.2</v>
          </cell>
        </row>
        <row r="29">
          <cell r="B29">
            <v>7.7666666666666666</v>
          </cell>
          <cell r="C29">
            <v>19.5</v>
          </cell>
          <cell r="D29">
            <v>-1.3</v>
          </cell>
          <cell r="E29">
            <v>67.666666666666671</v>
          </cell>
          <cell r="F29">
            <v>99</v>
          </cell>
          <cell r="G29">
            <v>23</v>
          </cell>
          <cell r="H29">
            <v>7.9200000000000008</v>
          </cell>
          <cell r="I29" t="str">
            <v>NE</v>
          </cell>
          <cell r="J29">
            <v>19.079999999999998</v>
          </cell>
          <cell r="K29">
            <v>0</v>
          </cell>
        </row>
        <row r="30">
          <cell r="B30">
            <v>10.841666666666667</v>
          </cell>
          <cell r="C30">
            <v>24.2</v>
          </cell>
          <cell r="D30">
            <v>1</v>
          </cell>
          <cell r="E30">
            <v>67.291666666666671</v>
          </cell>
          <cell r="F30">
            <v>97</v>
          </cell>
          <cell r="G30">
            <v>22</v>
          </cell>
          <cell r="H30">
            <v>13.32</v>
          </cell>
          <cell r="I30" t="str">
            <v>NE</v>
          </cell>
          <cell r="J30">
            <v>32.04</v>
          </cell>
          <cell r="K30">
            <v>0.2</v>
          </cell>
        </row>
        <row r="31">
          <cell r="B31">
            <v>17.570833333333329</v>
          </cell>
          <cell r="C31">
            <v>30.2</v>
          </cell>
          <cell r="D31">
            <v>8.1999999999999993</v>
          </cell>
          <cell r="E31">
            <v>59.416666666666664</v>
          </cell>
          <cell r="F31">
            <v>87</v>
          </cell>
          <cell r="G31">
            <v>26</v>
          </cell>
          <cell r="H31">
            <v>8.64</v>
          </cell>
          <cell r="I31" t="str">
            <v>NE</v>
          </cell>
          <cell r="J31">
            <v>21.240000000000002</v>
          </cell>
          <cell r="K31">
            <v>0</v>
          </cell>
        </row>
        <row r="32">
          <cell r="B32">
            <v>20.037500000000005</v>
          </cell>
          <cell r="C32">
            <v>33.4</v>
          </cell>
          <cell r="D32">
            <v>10.3</v>
          </cell>
          <cell r="E32">
            <v>62.958333333333336</v>
          </cell>
          <cell r="F32">
            <v>93</v>
          </cell>
          <cell r="G32">
            <v>22</v>
          </cell>
          <cell r="H32">
            <v>6.48</v>
          </cell>
          <cell r="I32" t="str">
            <v>NE</v>
          </cell>
          <cell r="J32">
            <v>19.440000000000001</v>
          </cell>
          <cell r="K32">
            <v>0</v>
          </cell>
        </row>
        <row r="33">
          <cell r="B33">
            <v>19.850000000000001</v>
          </cell>
          <cell r="C33">
            <v>33.200000000000003</v>
          </cell>
          <cell r="D33">
            <v>9.6</v>
          </cell>
          <cell r="E33">
            <v>67.125</v>
          </cell>
          <cell r="F33">
            <v>97</v>
          </cell>
          <cell r="G33">
            <v>22</v>
          </cell>
          <cell r="H33">
            <v>7.9200000000000008</v>
          </cell>
          <cell r="I33" t="str">
            <v>NE</v>
          </cell>
          <cell r="J33">
            <v>22.68</v>
          </cell>
          <cell r="K33">
            <v>0</v>
          </cell>
        </row>
        <row r="34">
          <cell r="B34">
            <v>19.283333333333335</v>
          </cell>
          <cell r="C34">
            <v>32.4</v>
          </cell>
          <cell r="D34">
            <v>9.1</v>
          </cell>
          <cell r="E34">
            <v>65.333333333333329</v>
          </cell>
          <cell r="F34">
            <v>96</v>
          </cell>
          <cell r="G34">
            <v>19</v>
          </cell>
          <cell r="H34">
            <v>11.879999999999999</v>
          </cell>
          <cell r="I34" t="str">
            <v>NE</v>
          </cell>
          <cell r="J34">
            <v>25.56</v>
          </cell>
          <cell r="K34">
            <v>0</v>
          </cell>
        </row>
        <row r="35">
          <cell r="B35">
            <v>20.862500000000001</v>
          </cell>
          <cell r="C35">
            <v>33.6</v>
          </cell>
          <cell r="D35">
            <v>10.5</v>
          </cell>
          <cell r="E35">
            <v>55</v>
          </cell>
          <cell r="F35">
            <v>88</v>
          </cell>
          <cell r="G35">
            <v>21</v>
          </cell>
          <cell r="H35">
            <v>14.76</v>
          </cell>
          <cell r="I35" t="str">
            <v>NE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18.845833333333331</v>
          </cell>
          <cell r="C5">
            <v>21.2</v>
          </cell>
          <cell r="D5">
            <v>16.899999999999999</v>
          </cell>
          <cell r="E5">
            <v>92.166666666666671</v>
          </cell>
          <cell r="F5">
            <v>96</v>
          </cell>
          <cell r="G5">
            <v>85</v>
          </cell>
          <cell r="H5">
            <v>19.8</v>
          </cell>
          <cell r="I5" t="str">
            <v>SE</v>
          </cell>
          <cell r="J5">
            <v>45</v>
          </cell>
          <cell r="K5">
            <v>44.6</v>
          </cell>
        </row>
        <row r="6">
          <cell r="B6">
            <v>18.599999999999998</v>
          </cell>
          <cell r="C6">
            <v>23.1</v>
          </cell>
          <cell r="D6">
            <v>16.3</v>
          </cell>
          <cell r="E6">
            <v>85.041666666666671</v>
          </cell>
          <cell r="F6">
            <v>93</v>
          </cell>
          <cell r="G6">
            <v>67</v>
          </cell>
          <cell r="H6">
            <v>23.400000000000002</v>
          </cell>
          <cell r="I6" t="str">
            <v>SE</v>
          </cell>
          <cell r="J6">
            <v>37.080000000000005</v>
          </cell>
          <cell r="K6">
            <v>0</v>
          </cell>
        </row>
        <row r="7">
          <cell r="B7">
            <v>22.008333333333336</v>
          </cell>
          <cell r="C7">
            <v>29.3</v>
          </cell>
          <cell r="D7">
            <v>17.5</v>
          </cell>
          <cell r="E7">
            <v>70.333333333333329</v>
          </cell>
          <cell r="F7">
            <v>86</v>
          </cell>
          <cell r="G7">
            <v>40</v>
          </cell>
          <cell r="H7">
            <v>28.08</v>
          </cell>
          <cell r="I7" t="str">
            <v>L</v>
          </cell>
          <cell r="J7">
            <v>44.28</v>
          </cell>
          <cell r="K7">
            <v>0</v>
          </cell>
        </row>
        <row r="8">
          <cell r="B8">
            <v>24.404166666666665</v>
          </cell>
          <cell r="C8">
            <v>30</v>
          </cell>
          <cell r="D8">
            <v>20.2</v>
          </cell>
          <cell r="E8">
            <v>58.125</v>
          </cell>
          <cell r="F8">
            <v>75</v>
          </cell>
          <cell r="G8">
            <v>36</v>
          </cell>
          <cell r="H8">
            <v>25.56</v>
          </cell>
          <cell r="I8" t="str">
            <v>L</v>
          </cell>
          <cell r="J8">
            <v>44.28</v>
          </cell>
          <cell r="K8">
            <v>0</v>
          </cell>
        </row>
        <row r="9">
          <cell r="B9">
            <v>23.654166666666665</v>
          </cell>
          <cell r="C9">
            <v>29.6</v>
          </cell>
          <cell r="D9">
            <v>19.3</v>
          </cell>
          <cell r="E9">
            <v>62.416666666666664</v>
          </cell>
          <cell r="F9">
            <v>79</v>
          </cell>
          <cell r="G9">
            <v>41</v>
          </cell>
          <cell r="H9">
            <v>21.96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23.362499999999997</v>
          </cell>
          <cell r="C10">
            <v>29.3</v>
          </cell>
          <cell r="D10">
            <v>18.899999999999999</v>
          </cell>
          <cell r="E10">
            <v>59.916666666666664</v>
          </cell>
          <cell r="F10">
            <v>79</v>
          </cell>
          <cell r="G10">
            <v>37</v>
          </cell>
          <cell r="H10">
            <v>20.16</v>
          </cell>
          <cell r="I10" t="str">
            <v>L</v>
          </cell>
          <cell r="J10">
            <v>32.04</v>
          </cell>
          <cell r="K10">
            <v>0</v>
          </cell>
        </row>
        <row r="11">
          <cell r="B11">
            <v>22.820833333333336</v>
          </cell>
          <cell r="C11">
            <v>30.1</v>
          </cell>
          <cell r="D11">
            <v>16.7</v>
          </cell>
          <cell r="E11">
            <v>62.083333333333336</v>
          </cell>
          <cell r="F11">
            <v>87</v>
          </cell>
          <cell r="G11">
            <v>31</v>
          </cell>
          <cell r="H11">
            <v>13.68</v>
          </cell>
          <cell r="I11" t="str">
            <v>L</v>
          </cell>
          <cell r="J11">
            <v>22.32</v>
          </cell>
          <cell r="K11">
            <v>0</v>
          </cell>
        </row>
        <row r="12">
          <cell r="B12">
            <v>22.004166666666666</v>
          </cell>
          <cell r="C12">
            <v>29.7</v>
          </cell>
          <cell r="D12">
            <v>16.3</v>
          </cell>
          <cell r="E12">
            <v>63.208333333333336</v>
          </cell>
          <cell r="F12">
            <v>85</v>
          </cell>
          <cell r="G12">
            <v>32</v>
          </cell>
          <cell r="H12">
            <v>11.520000000000001</v>
          </cell>
          <cell r="I12" t="str">
            <v>L</v>
          </cell>
          <cell r="J12">
            <v>24.48</v>
          </cell>
          <cell r="K12">
            <v>0</v>
          </cell>
        </row>
        <row r="13">
          <cell r="B13">
            <v>20.974999999999998</v>
          </cell>
          <cell r="C13">
            <v>27.6</v>
          </cell>
          <cell r="D13">
            <v>16.600000000000001</v>
          </cell>
          <cell r="E13">
            <v>64.791666666666671</v>
          </cell>
          <cell r="F13">
            <v>82</v>
          </cell>
          <cell r="G13">
            <v>37</v>
          </cell>
          <cell r="H13">
            <v>22.68</v>
          </cell>
          <cell r="I13" t="str">
            <v>L</v>
          </cell>
          <cell r="J13">
            <v>41.76</v>
          </cell>
          <cell r="K13">
            <v>0</v>
          </cell>
        </row>
        <row r="14">
          <cell r="B14">
            <v>21.916666666666668</v>
          </cell>
          <cell r="C14">
            <v>29</v>
          </cell>
          <cell r="D14">
            <v>17.5</v>
          </cell>
          <cell r="E14">
            <v>57.833333333333336</v>
          </cell>
          <cell r="F14">
            <v>77</v>
          </cell>
          <cell r="G14">
            <v>29</v>
          </cell>
          <cell r="H14">
            <v>23.040000000000003</v>
          </cell>
          <cell r="I14" t="str">
            <v>L</v>
          </cell>
          <cell r="J14">
            <v>43.92</v>
          </cell>
          <cell r="K14">
            <v>0</v>
          </cell>
        </row>
        <row r="15">
          <cell r="B15">
            <v>22.212500000000002</v>
          </cell>
          <cell r="C15">
            <v>28.8</v>
          </cell>
          <cell r="D15">
            <v>18.3</v>
          </cell>
          <cell r="E15">
            <v>55.458333333333336</v>
          </cell>
          <cell r="F15">
            <v>73</v>
          </cell>
          <cell r="G15">
            <v>29</v>
          </cell>
          <cell r="H15">
            <v>29.880000000000003</v>
          </cell>
          <cell r="I15" t="str">
            <v>L</v>
          </cell>
          <cell r="J15">
            <v>49.32</v>
          </cell>
          <cell r="K15">
            <v>0</v>
          </cell>
        </row>
        <row r="16">
          <cell r="B16">
            <v>22.120833333333334</v>
          </cell>
          <cell r="C16">
            <v>29</v>
          </cell>
          <cell r="D16">
            <v>16.600000000000001</v>
          </cell>
          <cell r="E16">
            <v>48.708333333333336</v>
          </cell>
          <cell r="F16">
            <v>67</v>
          </cell>
          <cell r="G16">
            <v>22</v>
          </cell>
          <cell r="H16">
            <v>22.68</v>
          </cell>
          <cell r="I16" t="str">
            <v>L</v>
          </cell>
          <cell r="J16">
            <v>36.72</v>
          </cell>
          <cell r="K16">
            <v>0</v>
          </cell>
        </row>
        <row r="17">
          <cell r="B17">
            <v>21.070833333333333</v>
          </cell>
          <cell r="C17">
            <v>28.1</v>
          </cell>
          <cell r="D17">
            <v>14.5</v>
          </cell>
          <cell r="E17">
            <v>51.916666666666664</v>
          </cell>
          <cell r="F17">
            <v>71</v>
          </cell>
          <cell r="G17">
            <v>28</v>
          </cell>
          <cell r="H17">
            <v>16.920000000000002</v>
          </cell>
          <cell r="I17" t="str">
            <v>L</v>
          </cell>
          <cell r="J17">
            <v>32.04</v>
          </cell>
          <cell r="K17">
            <v>0</v>
          </cell>
        </row>
        <row r="18">
          <cell r="B18">
            <v>21.704166666666666</v>
          </cell>
          <cell r="C18">
            <v>29.6</v>
          </cell>
          <cell r="D18">
            <v>14.6</v>
          </cell>
          <cell r="E18">
            <v>52.625</v>
          </cell>
          <cell r="F18">
            <v>78</v>
          </cell>
          <cell r="G18">
            <v>26</v>
          </cell>
          <cell r="H18">
            <v>15.48</v>
          </cell>
          <cell r="I18" t="str">
            <v>L</v>
          </cell>
          <cell r="J18">
            <v>22.68</v>
          </cell>
          <cell r="K18">
            <v>0</v>
          </cell>
        </row>
        <row r="19">
          <cell r="B19">
            <v>21.808333333333337</v>
          </cell>
          <cell r="C19">
            <v>29.3</v>
          </cell>
          <cell r="D19">
            <v>15.7</v>
          </cell>
          <cell r="E19">
            <v>58.708333333333336</v>
          </cell>
          <cell r="F19">
            <v>81</v>
          </cell>
          <cell r="G19">
            <v>34</v>
          </cell>
          <cell r="H19">
            <v>14.04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21.633333333333336</v>
          </cell>
          <cell r="C20">
            <v>28.6</v>
          </cell>
          <cell r="D20">
            <v>16.899999999999999</v>
          </cell>
          <cell r="E20">
            <v>66</v>
          </cell>
          <cell r="F20">
            <v>87</v>
          </cell>
          <cell r="G20">
            <v>39</v>
          </cell>
          <cell r="H20">
            <v>20.16</v>
          </cell>
          <cell r="I20" t="str">
            <v>SE</v>
          </cell>
          <cell r="J20">
            <v>30.96</v>
          </cell>
          <cell r="K20">
            <v>0</v>
          </cell>
        </row>
        <row r="21">
          <cell r="B21">
            <v>22.170833333333338</v>
          </cell>
          <cell r="C21">
            <v>30</v>
          </cell>
          <cell r="D21">
            <v>16.7</v>
          </cell>
          <cell r="E21">
            <v>58.625</v>
          </cell>
          <cell r="F21">
            <v>84</v>
          </cell>
          <cell r="G21">
            <v>28</v>
          </cell>
          <cell r="H21">
            <v>23.759999999999998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23.762500000000006</v>
          </cell>
          <cell r="C22">
            <v>30.8</v>
          </cell>
          <cell r="D22">
            <v>17</v>
          </cell>
          <cell r="E22">
            <v>49.375</v>
          </cell>
          <cell r="F22">
            <v>72</v>
          </cell>
          <cell r="G22">
            <v>31</v>
          </cell>
          <cell r="H22">
            <v>21.240000000000002</v>
          </cell>
          <cell r="I22" t="str">
            <v>NE</v>
          </cell>
          <cell r="J22">
            <v>49.680000000000007</v>
          </cell>
          <cell r="K22">
            <v>0</v>
          </cell>
        </row>
        <row r="23">
          <cell r="B23">
            <v>24.565217391304348</v>
          </cell>
          <cell r="C23">
            <v>28.7</v>
          </cell>
          <cell r="D23">
            <v>21.5</v>
          </cell>
          <cell r="E23">
            <v>62.347826086956523</v>
          </cell>
          <cell r="F23">
            <v>80</v>
          </cell>
          <cell r="G23">
            <v>53</v>
          </cell>
          <cell r="H23">
            <v>19.8</v>
          </cell>
          <cell r="I23" t="str">
            <v>N</v>
          </cell>
          <cell r="J23">
            <v>39.6</v>
          </cell>
          <cell r="K23">
            <v>0</v>
          </cell>
        </row>
        <row r="24">
          <cell r="B24">
            <v>22.704166666666669</v>
          </cell>
          <cell r="C24">
            <v>28.5</v>
          </cell>
          <cell r="D24">
            <v>18.600000000000001</v>
          </cell>
          <cell r="E24">
            <v>79.25</v>
          </cell>
          <cell r="F24">
            <v>95</v>
          </cell>
          <cell r="G24">
            <v>54</v>
          </cell>
          <cell r="H24">
            <v>27.720000000000002</v>
          </cell>
          <cell r="I24" t="str">
            <v>N</v>
          </cell>
          <cell r="J24">
            <v>60.12</v>
          </cell>
          <cell r="K24">
            <v>0</v>
          </cell>
        </row>
        <row r="25">
          <cell r="B25">
            <v>21.633333333333336</v>
          </cell>
          <cell r="C25">
            <v>26.1</v>
          </cell>
          <cell r="D25">
            <v>13.8</v>
          </cell>
          <cell r="E25">
            <v>79.625</v>
          </cell>
          <cell r="F25">
            <v>95</v>
          </cell>
          <cell r="G25">
            <v>62</v>
          </cell>
          <cell r="H25">
            <v>23.400000000000002</v>
          </cell>
          <cell r="I25" t="str">
            <v>N</v>
          </cell>
          <cell r="J25">
            <v>52.92</v>
          </cell>
          <cell r="K25">
            <v>6.2</v>
          </cell>
        </row>
        <row r="26">
          <cell r="B26">
            <v>9.7541666666666682</v>
          </cell>
          <cell r="C26">
            <v>13.8</v>
          </cell>
          <cell r="D26">
            <v>7.7</v>
          </cell>
          <cell r="E26">
            <v>86.125</v>
          </cell>
          <cell r="F26">
            <v>95</v>
          </cell>
          <cell r="G26">
            <v>69</v>
          </cell>
          <cell r="H26">
            <v>22.32</v>
          </cell>
          <cell r="I26" t="str">
            <v>N</v>
          </cell>
          <cell r="J26">
            <v>35.64</v>
          </cell>
          <cell r="K26">
            <v>0.2</v>
          </cell>
        </row>
        <row r="27">
          <cell r="B27">
            <v>7.2833333333333341</v>
          </cell>
          <cell r="C27">
            <v>11</v>
          </cell>
          <cell r="D27">
            <v>4.5999999999999996</v>
          </cell>
          <cell r="E27">
            <v>64.958333333333329</v>
          </cell>
          <cell r="F27">
            <v>78</v>
          </cell>
          <cell r="G27">
            <v>47</v>
          </cell>
          <cell r="H27">
            <v>28.44</v>
          </cell>
          <cell r="I27" t="str">
            <v>N</v>
          </cell>
          <cell r="J27">
            <v>45.36</v>
          </cell>
          <cell r="K27">
            <v>0</v>
          </cell>
        </row>
        <row r="28">
          <cell r="B28">
            <v>8.8083333333333336</v>
          </cell>
          <cell r="C28">
            <v>14.4</v>
          </cell>
          <cell r="D28">
            <v>5.5</v>
          </cell>
          <cell r="E28">
            <v>50.5</v>
          </cell>
          <cell r="F28">
            <v>65</v>
          </cell>
          <cell r="G28">
            <v>31</v>
          </cell>
          <cell r="H28">
            <v>23.400000000000002</v>
          </cell>
          <cell r="I28" t="str">
            <v>SE</v>
          </cell>
          <cell r="J28">
            <v>39.24</v>
          </cell>
          <cell r="K28">
            <v>0</v>
          </cell>
        </row>
        <row r="29">
          <cell r="B29">
            <v>10.475000000000001</v>
          </cell>
          <cell r="C29">
            <v>19.600000000000001</v>
          </cell>
          <cell r="D29">
            <v>4.5</v>
          </cell>
          <cell r="E29">
            <v>42.041666666666664</v>
          </cell>
          <cell r="F29">
            <v>64</v>
          </cell>
          <cell r="G29">
            <v>14</v>
          </cell>
          <cell r="H29">
            <v>26.64</v>
          </cell>
          <cell r="I29" t="str">
            <v>SE</v>
          </cell>
          <cell r="J29">
            <v>41.76</v>
          </cell>
          <cell r="K29">
            <v>0</v>
          </cell>
        </row>
        <row r="30">
          <cell r="B30">
            <v>14.404166666666667</v>
          </cell>
          <cell r="C30">
            <v>23.6</v>
          </cell>
          <cell r="D30">
            <v>9</v>
          </cell>
          <cell r="E30">
            <v>44.458333333333336</v>
          </cell>
          <cell r="F30">
            <v>74</v>
          </cell>
          <cell r="G30">
            <v>20</v>
          </cell>
          <cell r="H30">
            <v>38.159999999999997</v>
          </cell>
          <cell r="I30" t="str">
            <v>L</v>
          </cell>
          <cell r="J30">
            <v>66.960000000000008</v>
          </cell>
          <cell r="K30">
            <v>0</v>
          </cell>
        </row>
        <row r="31">
          <cell r="B31">
            <v>18.474999999999998</v>
          </cell>
          <cell r="C31">
            <v>28.7</v>
          </cell>
          <cell r="D31">
            <v>11.7</v>
          </cell>
          <cell r="E31">
            <v>50.291666666666664</v>
          </cell>
          <cell r="F31">
            <v>83</v>
          </cell>
          <cell r="G31">
            <v>25</v>
          </cell>
          <cell r="H31">
            <v>29.880000000000003</v>
          </cell>
          <cell r="I31" t="str">
            <v>L</v>
          </cell>
          <cell r="J31">
            <v>48.96</v>
          </cell>
          <cell r="K31">
            <v>0</v>
          </cell>
        </row>
        <row r="32">
          <cell r="B32">
            <v>20.716666666666665</v>
          </cell>
          <cell r="C32">
            <v>29.8</v>
          </cell>
          <cell r="D32">
            <v>14.6</v>
          </cell>
          <cell r="E32">
            <v>44.041666666666664</v>
          </cell>
          <cell r="F32">
            <v>66</v>
          </cell>
          <cell r="G32">
            <v>18</v>
          </cell>
          <cell r="H32">
            <v>23.040000000000003</v>
          </cell>
          <cell r="I32" t="str">
            <v>SE</v>
          </cell>
          <cell r="J32">
            <v>34.56</v>
          </cell>
          <cell r="K32">
            <v>0</v>
          </cell>
        </row>
        <row r="33">
          <cell r="B33">
            <v>19.704166666666669</v>
          </cell>
          <cell r="C33">
            <v>29.3</v>
          </cell>
          <cell r="D33">
            <v>10.1</v>
          </cell>
          <cell r="E33">
            <v>46.666666666666664</v>
          </cell>
          <cell r="F33">
            <v>77</v>
          </cell>
          <cell r="G33">
            <v>20</v>
          </cell>
          <cell r="H33">
            <v>25.56</v>
          </cell>
          <cell r="I33" t="str">
            <v>L</v>
          </cell>
          <cell r="J33">
            <v>38.880000000000003</v>
          </cell>
          <cell r="K33">
            <v>0</v>
          </cell>
        </row>
        <row r="34">
          <cell r="B34">
            <v>21.679166666666664</v>
          </cell>
          <cell r="C34">
            <v>30.4</v>
          </cell>
          <cell r="D34">
            <v>13.7</v>
          </cell>
          <cell r="E34">
            <v>39.083333333333336</v>
          </cell>
          <cell r="F34">
            <v>61</v>
          </cell>
          <cell r="G34">
            <v>16</v>
          </cell>
          <cell r="H34">
            <v>28.8</v>
          </cell>
          <cell r="I34" t="str">
            <v>L</v>
          </cell>
          <cell r="J34">
            <v>42.480000000000004</v>
          </cell>
          <cell r="K34">
            <v>0</v>
          </cell>
        </row>
        <row r="35">
          <cell r="B35">
            <v>23.824999999999999</v>
          </cell>
          <cell r="C35">
            <v>32.200000000000003</v>
          </cell>
          <cell r="D35">
            <v>16.5</v>
          </cell>
          <cell r="E35">
            <v>34.333333333333336</v>
          </cell>
          <cell r="F35">
            <v>55</v>
          </cell>
          <cell r="G35">
            <v>17</v>
          </cell>
          <cell r="H35">
            <v>20.16</v>
          </cell>
          <cell r="I35" t="str">
            <v>L</v>
          </cell>
          <cell r="J35">
            <v>36.72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21.270833333333336</v>
          </cell>
          <cell r="C5">
            <v>30.7</v>
          </cell>
          <cell r="D5">
            <v>17.3</v>
          </cell>
          <cell r="E5">
            <v>77.541666666666671</v>
          </cell>
          <cell r="F5">
            <v>92</v>
          </cell>
          <cell r="G5">
            <v>40</v>
          </cell>
          <cell r="H5">
            <v>18.720000000000002</v>
          </cell>
          <cell r="I5" t="str">
            <v>SO</v>
          </cell>
          <cell r="J5">
            <v>43.92</v>
          </cell>
          <cell r="K5">
            <v>0.2</v>
          </cell>
        </row>
        <row r="6">
          <cell r="B6">
            <v>20.429166666666671</v>
          </cell>
          <cell r="C6">
            <v>26.1</v>
          </cell>
          <cell r="D6">
            <v>16.5</v>
          </cell>
          <cell r="E6">
            <v>76.416666666666671</v>
          </cell>
          <cell r="F6">
            <v>94</v>
          </cell>
          <cell r="G6">
            <v>49</v>
          </cell>
          <cell r="H6">
            <v>17.28</v>
          </cell>
          <cell r="I6" t="str">
            <v>L</v>
          </cell>
          <cell r="J6">
            <v>34.92</v>
          </cell>
          <cell r="K6">
            <v>0</v>
          </cell>
        </row>
        <row r="7">
          <cell r="B7">
            <v>22.395833333333339</v>
          </cell>
          <cell r="C7">
            <v>30.3</v>
          </cell>
          <cell r="D7">
            <v>17.899999999999999</v>
          </cell>
          <cell r="E7">
            <v>68.083333333333329</v>
          </cell>
          <cell r="F7">
            <v>89</v>
          </cell>
          <cell r="G7">
            <v>33</v>
          </cell>
          <cell r="H7">
            <v>11.16</v>
          </cell>
          <cell r="I7" t="str">
            <v>L</v>
          </cell>
          <cell r="J7">
            <v>26.64</v>
          </cell>
          <cell r="K7">
            <v>0</v>
          </cell>
        </row>
        <row r="8">
          <cell r="B8">
            <v>22.608333333333334</v>
          </cell>
          <cell r="C8">
            <v>29.7</v>
          </cell>
          <cell r="D8">
            <v>16.100000000000001</v>
          </cell>
          <cell r="E8">
            <v>64.166666666666671</v>
          </cell>
          <cell r="F8">
            <v>91</v>
          </cell>
          <cell r="G8">
            <v>36</v>
          </cell>
          <cell r="H8">
            <v>14.04</v>
          </cell>
          <cell r="I8" t="str">
            <v>L</v>
          </cell>
          <cell r="J8">
            <v>25.56</v>
          </cell>
          <cell r="K8">
            <v>0</v>
          </cell>
        </row>
        <row r="9">
          <cell r="B9">
            <v>21.595833333333331</v>
          </cell>
          <cell r="C9">
            <v>28.8</v>
          </cell>
          <cell r="D9">
            <v>15.3</v>
          </cell>
          <cell r="E9">
            <v>65</v>
          </cell>
          <cell r="F9">
            <v>92</v>
          </cell>
          <cell r="G9">
            <v>34</v>
          </cell>
          <cell r="H9">
            <v>9.3600000000000012</v>
          </cell>
          <cell r="I9" t="str">
            <v>SE</v>
          </cell>
          <cell r="J9">
            <v>20.88</v>
          </cell>
          <cell r="K9">
            <v>0</v>
          </cell>
        </row>
        <row r="10">
          <cell r="B10">
            <v>21.866666666666664</v>
          </cell>
          <cell r="C10">
            <v>31</v>
          </cell>
          <cell r="D10">
            <v>14.4</v>
          </cell>
          <cell r="E10">
            <v>63.625</v>
          </cell>
          <cell r="F10">
            <v>90</v>
          </cell>
          <cell r="G10">
            <v>28</v>
          </cell>
          <cell r="H10">
            <v>12.96</v>
          </cell>
          <cell r="I10" t="str">
            <v>N</v>
          </cell>
          <cell r="J10">
            <v>28.8</v>
          </cell>
          <cell r="K10">
            <v>0</v>
          </cell>
        </row>
        <row r="11">
          <cell r="B11">
            <v>22.516666666666666</v>
          </cell>
          <cell r="C11">
            <v>31.2</v>
          </cell>
          <cell r="D11">
            <v>14.4</v>
          </cell>
          <cell r="E11">
            <v>60.5</v>
          </cell>
          <cell r="F11">
            <v>91</v>
          </cell>
          <cell r="G11">
            <v>27</v>
          </cell>
          <cell r="H11">
            <v>7.9200000000000008</v>
          </cell>
          <cell r="I11" t="str">
            <v>O</v>
          </cell>
          <cell r="J11">
            <v>16.2</v>
          </cell>
          <cell r="K11">
            <v>0</v>
          </cell>
        </row>
        <row r="12">
          <cell r="B12">
            <v>21.625</v>
          </cell>
          <cell r="C12">
            <v>30.2</v>
          </cell>
          <cell r="D12">
            <v>13.7</v>
          </cell>
          <cell r="E12">
            <v>58.791666666666664</v>
          </cell>
          <cell r="F12">
            <v>90</v>
          </cell>
          <cell r="G12">
            <v>25</v>
          </cell>
          <cell r="H12">
            <v>13.68</v>
          </cell>
          <cell r="I12" t="str">
            <v>SO</v>
          </cell>
          <cell r="J12">
            <v>28.08</v>
          </cell>
          <cell r="K12">
            <v>0</v>
          </cell>
        </row>
        <row r="13">
          <cell r="B13">
            <v>20.383333333333336</v>
          </cell>
          <cell r="C13">
            <v>29.5</v>
          </cell>
          <cell r="D13">
            <v>13</v>
          </cell>
          <cell r="E13">
            <v>61.208333333333336</v>
          </cell>
          <cell r="F13">
            <v>89</v>
          </cell>
          <cell r="G13">
            <v>25</v>
          </cell>
          <cell r="H13">
            <v>14.4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21.229166666666668</v>
          </cell>
          <cell r="C14">
            <v>30.3</v>
          </cell>
          <cell r="D14">
            <v>13.7</v>
          </cell>
          <cell r="E14">
            <v>57.166666666666664</v>
          </cell>
          <cell r="F14">
            <v>87</v>
          </cell>
          <cell r="G14">
            <v>26</v>
          </cell>
          <cell r="H14">
            <v>11.16</v>
          </cell>
          <cell r="I14" t="str">
            <v>L</v>
          </cell>
          <cell r="J14">
            <v>27.720000000000002</v>
          </cell>
          <cell r="K14">
            <v>0</v>
          </cell>
        </row>
        <row r="15">
          <cell r="B15">
            <v>21.120833333333334</v>
          </cell>
          <cell r="C15">
            <v>29.1</v>
          </cell>
          <cell r="D15">
            <v>13.5</v>
          </cell>
          <cell r="E15">
            <v>56.916666666666664</v>
          </cell>
          <cell r="F15">
            <v>86</v>
          </cell>
          <cell r="G15">
            <v>28</v>
          </cell>
          <cell r="H15">
            <v>13.32</v>
          </cell>
          <cell r="I15" t="str">
            <v>L</v>
          </cell>
          <cell r="J15">
            <v>30.6</v>
          </cell>
          <cell r="K15">
            <v>0</v>
          </cell>
        </row>
        <row r="16">
          <cell r="B16">
            <v>19.733333333333331</v>
          </cell>
          <cell r="C16">
            <v>28.8</v>
          </cell>
          <cell r="D16">
            <v>11.1</v>
          </cell>
          <cell r="E16">
            <v>58.875</v>
          </cell>
          <cell r="F16">
            <v>89</v>
          </cell>
          <cell r="G16">
            <v>26</v>
          </cell>
          <cell r="H16">
            <v>8.2799999999999994</v>
          </cell>
          <cell r="I16" t="str">
            <v>SO</v>
          </cell>
          <cell r="J16">
            <v>23.400000000000002</v>
          </cell>
          <cell r="K16">
            <v>0</v>
          </cell>
        </row>
        <row r="17">
          <cell r="B17">
            <v>20.191666666666666</v>
          </cell>
          <cell r="C17">
            <v>30.3</v>
          </cell>
          <cell r="D17">
            <v>11.3</v>
          </cell>
          <cell r="E17">
            <v>60</v>
          </cell>
          <cell r="F17">
            <v>89</v>
          </cell>
          <cell r="G17">
            <v>25</v>
          </cell>
          <cell r="H17">
            <v>10.44</v>
          </cell>
          <cell r="I17" t="str">
            <v>SO</v>
          </cell>
          <cell r="J17">
            <v>26.64</v>
          </cell>
          <cell r="K17">
            <v>0</v>
          </cell>
        </row>
        <row r="18">
          <cell r="B18">
            <v>21.870833333333337</v>
          </cell>
          <cell r="C18">
            <v>32</v>
          </cell>
          <cell r="D18">
            <v>13.6</v>
          </cell>
          <cell r="E18">
            <v>59.666666666666664</v>
          </cell>
          <cell r="F18">
            <v>90</v>
          </cell>
          <cell r="G18">
            <v>26</v>
          </cell>
          <cell r="H18">
            <v>6.48</v>
          </cell>
          <cell r="I18" t="str">
            <v>O</v>
          </cell>
          <cell r="J18">
            <v>15.120000000000001</v>
          </cell>
          <cell r="K18">
            <v>0</v>
          </cell>
        </row>
        <row r="19">
          <cell r="B19">
            <v>21.849999999999998</v>
          </cell>
          <cell r="C19">
            <v>28.5</v>
          </cell>
          <cell r="D19">
            <v>14.4</v>
          </cell>
          <cell r="E19">
            <v>53.166666666666664</v>
          </cell>
          <cell r="F19">
            <v>83</v>
          </cell>
          <cell r="G19">
            <v>29</v>
          </cell>
          <cell r="H19">
            <v>9.7200000000000006</v>
          </cell>
          <cell r="I19" t="str">
            <v>SE</v>
          </cell>
          <cell r="J19">
            <v>26.28</v>
          </cell>
          <cell r="K19">
            <v>0</v>
          </cell>
        </row>
        <row r="20">
          <cell r="B20">
            <v>21.533333333333331</v>
          </cell>
          <cell r="C20">
            <v>30.2</v>
          </cell>
          <cell r="D20">
            <v>13.5</v>
          </cell>
          <cell r="E20">
            <v>61.625</v>
          </cell>
          <cell r="F20">
            <v>90</v>
          </cell>
          <cell r="G20">
            <v>29</v>
          </cell>
          <cell r="H20">
            <v>11.16</v>
          </cell>
          <cell r="I20" t="str">
            <v>O</v>
          </cell>
          <cell r="J20">
            <v>24.12</v>
          </cell>
          <cell r="K20">
            <v>0</v>
          </cell>
        </row>
        <row r="21">
          <cell r="B21">
            <v>21.437500000000004</v>
          </cell>
          <cell r="C21">
            <v>30.6</v>
          </cell>
          <cell r="D21">
            <v>12.9</v>
          </cell>
          <cell r="E21">
            <v>58.916666666666664</v>
          </cell>
          <cell r="F21">
            <v>88</v>
          </cell>
          <cell r="G21">
            <v>26</v>
          </cell>
          <cell r="H21">
            <v>8.2799999999999994</v>
          </cell>
          <cell r="I21" t="str">
            <v>SO</v>
          </cell>
          <cell r="J21">
            <v>17.28</v>
          </cell>
          <cell r="K21">
            <v>0</v>
          </cell>
        </row>
        <row r="22">
          <cell r="B22">
            <v>22.795833333333338</v>
          </cell>
          <cell r="C22">
            <v>34</v>
          </cell>
          <cell r="D22">
            <v>13.2</v>
          </cell>
          <cell r="E22">
            <v>52.833333333333336</v>
          </cell>
          <cell r="F22">
            <v>85</v>
          </cell>
          <cell r="G22">
            <v>17</v>
          </cell>
          <cell r="H22">
            <v>11.16</v>
          </cell>
          <cell r="I22" t="str">
            <v>SO</v>
          </cell>
          <cell r="J22">
            <v>31.319999999999997</v>
          </cell>
          <cell r="K22">
            <v>0</v>
          </cell>
        </row>
        <row r="23">
          <cell r="B23">
            <v>22.054166666666664</v>
          </cell>
          <cell r="C23">
            <v>33.200000000000003</v>
          </cell>
          <cell r="D23">
            <v>15.3</v>
          </cell>
          <cell r="E23">
            <v>67.083333333333329</v>
          </cell>
          <cell r="F23">
            <v>86</v>
          </cell>
          <cell r="G23">
            <v>32</v>
          </cell>
          <cell r="H23">
            <v>20.16</v>
          </cell>
          <cell r="I23" t="str">
            <v>O</v>
          </cell>
          <cell r="J23">
            <v>48.24</v>
          </cell>
          <cell r="K23">
            <v>3.4</v>
          </cell>
        </row>
        <row r="24">
          <cell r="B24">
            <v>24.191666666666666</v>
          </cell>
          <cell r="C24">
            <v>32.9</v>
          </cell>
          <cell r="D24">
            <v>18.2</v>
          </cell>
          <cell r="E24">
            <v>71.458333333333329</v>
          </cell>
          <cell r="F24">
            <v>95</v>
          </cell>
          <cell r="G24">
            <v>32</v>
          </cell>
          <cell r="H24">
            <v>15.120000000000001</v>
          </cell>
          <cell r="I24" t="str">
            <v>NO</v>
          </cell>
          <cell r="J24">
            <v>36.72</v>
          </cell>
          <cell r="K24">
            <v>0.2</v>
          </cell>
        </row>
        <row r="25">
          <cell r="B25">
            <v>25.379166666666666</v>
          </cell>
          <cell r="C25">
            <v>32.9</v>
          </cell>
          <cell r="D25">
            <v>19.899999999999999</v>
          </cell>
          <cell r="E25">
            <v>58.208333333333336</v>
          </cell>
          <cell r="F25">
            <v>80</v>
          </cell>
          <cell r="G25">
            <v>31</v>
          </cell>
          <cell r="H25">
            <v>21.6</v>
          </cell>
          <cell r="I25" t="str">
            <v>NO</v>
          </cell>
          <cell r="J25">
            <v>50.04</v>
          </cell>
          <cell r="K25">
            <v>3.6</v>
          </cell>
        </row>
        <row r="26">
          <cell r="B26">
            <v>18.441666666666666</v>
          </cell>
          <cell r="C26">
            <v>22.5</v>
          </cell>
          <cell r="D26">
            <v>15.1</v>
          </cell>
          <cell r="E26">
            <v>84.083333333333329</v>
          </cell>
          <cell r="F26">
            <v>93</v>
          </cell>
          <cell r="G26">
            <v>76</v>
          </cell>
          <cell r="H26">
            <v>10.08</v>
          </cell>
          <cell r="I26" t="str">
            <v>SO</v>
          </cell>
          <cell r="J26">
            <v>25.92</v>
          </cell>
          <cell r="K26">
            <v>0</v>
          </cell>
        </row>
        <row r="27">
          <cell r="B27">
            <v>10.195833333333335</v>
          </cell>
          <cell r="C27">
            <v>13</v>
          </cell>
          <cell r="D27">
            <v>8.6999999999999993</v>
          </cell>
          <cell r="E27">
            <v>66.458333333333329</v>
          </cell>
          <cell r="F27">
            <v>92</v>
          </cell>
          <cell r="G27">
            <v>51</v>
          </cell>
          <cell r="H27">
            <v>11.520000000000001</v>
          </cell>
          <cell r="I27" t="str">
            <v>SE</v>
          </cell>
          <cell r="J27">
            <v>27.36</v>
          </cell>
          <cell r="K27">
            <v>1.4000000000000001</v>
          </cell>
        </row>
        <row r="28">
          <cell r="B28">
            <v>10.195833333333335</v>
          </cell>
          <cell r="C28">
            <v>13</v>
          </cell>
          <cell r="D28">
            <v>8.6999999999999993</v>
          </cell>
          <cell r="E28">
            <v>66.458333333333329</v>
          </cell>
          <cell r="F28">
            <v>92</v>
          </cell>
          <cell r="G28">
            <v>51</v>
          </cell>
          <cell r="H28">
            <v>11.520000000000001</v>
          </cell>
          <cell r="I28" t="str">
            <v>SE</v>
          </cell>
          <cell r="J28">
            <v>27.36</v>
          </cell>
          <cell r="K28">
            <v>1.4000000000000001</v>
          </cell>
        </row>
        <row r="29">
          <cell r="B29">
            <v>11.941666666666668</v>
          </cell>
          <cell r="C29">
            <v>20</v>
          </cell>
          <cell r="D29">
            <v>4.5999999999999996</v>
          </cell>
          <cell r="E29">
            <v>59.625</v>
          </cell>
          <cell r="F29">
            <v>93</v>
          </cell>
          <cell r="G29">
            <v>26</v>
          </cell>
          <cell r="H29">
            <v>6.12</v>
          </cell>
          <cell r="I29" t="str">
            <v>SE</v>
          </cell>
          <cell r="J29">
            <v>21.6</v>
          </cell>
          <cell r="K29">
            <v>0</v>
          </cell>
        </row>
        <row r="30">
          <cell r="B30">
            <v>13.9375</v>
          </cell>
          <cell r="C30">
            <v>23.2</v>
          </cell>
          <cell r="D30">
            <v>6.9</v>
          </cell>
          <cell r="E30">
            <v>57.541666666666664</v>
          </cell>
          <cell r="F30">
            <v>89</v>
          </cell>
          <cell r="G30">
            <v>26</v>
          </cell>
          <cell r="H30">
            <v>14.76</v>
          </cell>
          <cell r="I30" t="str">
            <v>L</v>
          </cell>
          <cell r="J30">
            <v>27.36</v>
          </cell>
          <cell r="K30">
            <v>0</v>
          </cell>
        </row>
        <row r="31">
          <cell r="B31">
            <v>17.466666666666665</v>
          </cell>
          <cell r="C31">
            <v>30.1</v>
          </cell>
          <cell r="D31">
            <v>9.5</v>
          </cell>
          <cell r="E31">
            <v>56.458333333333336</v>
          </cell>
          <cell r="F31">
            <v>90</v>
          </cell>
          <cell r="G31">
            <v>20</v>
          </cell>
          <cell r="H31">
            <v>5.7600000000000007</v>
          </cell>
          <cell r="I31" t="str">
            <v>L</v>
          </cell>
          <cell r="J31">
            <v>18.36</v>
          </cell>
          <cell r="K31">
            <v>0</v>
          </cell>
        </row>
        <row r="32">
          <cell r="B32">
            <v>18.116666666666667</v>
          </cell>
          <cell r="C32">
            <v>29.2</v>
          </cell>
          <cell r="D32">
            <v>8</v>
          </cell>
          <cell r="E32">
            <v>56.041666666666664</v>
          </cell>
          <cell r="F32">
            <v>92</v>
          </cell>
          <cell r="G32">
            <v>20</v>
          </cell>
          <cell r="H32">
            <v>5.7600000000000007</v>
          </cell>
          <cell r="I32" t="str">
            <v>O</v>
          </cell>
          <cell r="J32">
            <v>17.64</v>
          </cell>
          <cell r="K32">
            <v>0</v>
          </cell>
        </row>
        <row r="33">
          <cell r="B33">
            <v>16.737500000000001</v>
          </cell>
          <cell r="C33">
            <v>28.5</v>
          </cell>
          <cell r="D33">
            <v>5.7</v>
          </cell>
          <cell r="E33">
            <v>53.166666666666664</v>
          </cell>
          <cell r="F33">
            <v>90</v>
          </cell>
          <cell r="G33">
            <v>13</v>
          </cell>
          <cell r="H33">
            <v>10.08</v>
          </cell>
          <cell r="I33" t="str">
            <v>O</v>
          </cell>
          <cell r="J33">
            <v>24.12</v>
          </cell>
          <cell r="K33">
            <v>0</v>
          </cell>
        </row>
        <row r="34">
          <cell r="B34">
            <v>19.245833333333337</v>
          </cell>
          <cell r="C34">
            <v>31.5</v>
          </cell>
          <cell r="D34">
            <v>9</v>
          </cell>
          <cell r="E34">
            <v>49.125</v>
          </cell>
          <cell r="F34">
            <v>82</v>
          </cell>
          <cell r="G34">
            <v>17</v>
          </cell>
          <cell r="H34">
            <v>6.12</v>
          </cell>
          <cell r="I34" t="str">
            <v>SO</v>
          </cell>
          <cell r="J34">
            <v>15.840000000000002</v>
          </cell>
          <cell r="K34">
            <v>0</v>
          </cell>
        </row>
        <row r="35">
          <cell r="B35">
            <v>21.266666666666666</v>
          </cell>
          <cell r="C35">
            <v>32.5</v>
          </cell>
          <cell r="D35">
            <v>10.4</v>
          </cell>
          <cell r="E35">
            <v>46.416666666666664</v>
          </cell>
          <cell r="F35">
            <v>82</v>
          </cell>
          <cell r="G35">
            <v>17</v>
          </cell>
          <cell r="H35">
            <v>7.5600000000000005</v>
          </cell>
          <cell r="I35" t="str">
            <v>L</v>
          </cell>
          <cell r="J35">
            <v>24.840000000000003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20.479166666666668</v>
          </cell>
          <cell r="C5">
            <v>28</v>
          </cell>
          <cell r="D5">
            <v>16.600000000000001</v>
          </cell>
          <cell r="E5">
            <v>77.916666666666671</v>
          </cell>
          <cell r="F5">
            <v>96</v>
          </cell>
          <cell r="G5">
            <v>38</v>
          </cell>
          <cell r="H5">
            <v>17.28</v>
          </cell>
          <cell r="I5" t="str">
            <v>SE</v>
          </cell>
          <cell r="J5">
            <v>37.080000000000005</v>
          </cell>
          <cell r="K5">
            <v>0</v>
          </cell>
        </row>
        <row r="6">
          <cell r="B6">
            <v>18.170833333333331</v>
          </cell>
          <cell r="C6">
            <v>22.5</v>
          </cell>
          <cell r="D6">
            <v>15.7</v>
          </cell>
          <cell r="E6">
            <v>85</v>
          </cell>
          <cell r="F6">
            <v>97</v>
          </cell>
          <cell r="G6">
            <v>60</v>
          </cell>
          <cell r="H6">
            <v>19.8</v>
          </cell>
          <cell r="I6" t="str">
            <v>SE</v>
          </cell>
          <cell r="J6">
            <v>34.200000000000003</v>
          </cell>
          <cell r="K6">
            <v>0</v>
          </cell>
        </row>
        <row r="7">
          <cell r="B7">
            <v>21.833333333333332</v>
          </cell>
          <cell r="C7">
            <v>28.3</v>
          </cell>
          <cell r="D7">
            <v>17</v>
          </cell>
          <cell r="E7">
            <v>65.833333333333329</v>
          </cell>
          <cell r="F7">
            <v>91</v>
          </cell>
          <cell r="G7">
            <v>34</v>
          </cell>
          <cell r="H7">
            <v>21.96</v>
          </cell>
          <cell r="I7" t="str">
            <v>L</v>
          </cell>
          <cell r="J7">
            <v>41.76</v>
          </cell>
          <cell r="K7">
            <v>0</v>
          </cell>
        </row>
        <row r="8">
          <cell r="B8">
            <v>21.395833333333332</v>
          </cell>
          <cell r="C8">
            <v>28.2</v>
          </cell>
          <cell r="D8">
            <v>15.8</v>
          </cell>
          <cell r="E8">
            <v>62.041666666666664</v>
          </cell>
          <cell r="F8">
            <v>87</v>
          </cell>
          <cell r="G8">
            <v>35</v>
          </cell>
          <cell r="H8">
            <v>21.240000000000002</v>
          </cell>
          <cell r="I8" t="str">
            <v>L</v>
          </cell>
          <cell r="J8">
            <v>38.519999999999996</v>
          </cell>
          <cell r="K8">
            <v>0</v>
          </cell>
        </row>
        <row r="9">
          <cell r="B9">
            <v>20.7</v>
          </cell>
          <cell r="C9">
            <v>27.6</v>
          </cell>
          <cell r="D9">
            <v>15.1</v>
          </cell>
          <cell r="E9">
            <v>64.625</v>
          </cell>
          <cell r="F9">
            <v>89</v>
          </cell>
          <cell r="G9">
            <v>34</v>
          </cell>
          <cell r="H9">
            <v>21.6</v>
          </cell>
          <cell r="I9" t="str">
            <v>NE</v>
          </cell>
          <cell r="J9">
            <v>39.24</v>
          </cell>
          <cell r="K9">
            <v>0</v>
          </cell>
        </row>
        <row r="10">
          <cell r="B10">
            <v>21.279166666666669</v>
          </cell>
          <cell r="C10">
            <v>27.9</v>
          </cell>
          <cell r="D10">
            <v>14.7</v>
          </cell>
          <cell r="E10">
            <v>60.041666666666664</v>
          </cell>
          <cell r="F10">
            <v>85</v>
          </cell>
          <cell r="G10">
            <v>33</v>
          </cell>
          <cell r="H10">
            <v>15.840000000000002</v>
          </cell>
          <cell r="I10" t="str">
            <v>L</v>
          </cell>
          <cell r="J10">
            <v>35.64</v>
          </cell>
          <cell r="K10">
            <v>0</v>
          </cell>
        </row>
        <row r="11">
          <cell r="B11">
            <v>21.95</v>
          </cell>
          <cell r="C11">
            <v>28.7</v>
          </cell>
          <cell r="D11">
            <v>15.7</v>
          </cell>
          <cell r="E11">
            <v>56.916666666666664</v>
          </cell>
          <cell r="F11">
            <v>79</v>
          </cell>
          <cell r="G11">
            <v>31</v>
          </cell>
          <cell r="H11">
            <v>9.7200000000000006</v>
          </cell>
          <cell r="I11" t="str">
            <v>L</v>
          </cell>
          <cell r="J11">
            <v>21.96</v>
          </cell>
          <cell r="K11">
            <v>0</v>
          </cell>
        </row>
        <row r="12">
          <cell r="B12">
            <v>22.016666666666669</v>
          </cell>
          <cell r="C12">
            <v>27.2</v>
          </cell>
          <cell r="D12">
            <v>18</v>
          </cell>
          <cell r="E12">
            <v>50.75</v>
          </cell>
          <cell r="F12">
            <v>73</v>
          </cell>
          <cell r="G12">
            <v>28</v>
          </cell>
          <cell r="H12">
            <v>17.28</v>
          </cell>
          <cell r="I12" t="str">
            <v>SE</v>
          </cell>
          <cell r="J12">
            <v>29.52</v>
          </cell>
          <cell r="K12">
            <v>0</v>
          </cell>
        </row>
        <row r="13">
          <cell r="B13">
            <v>20.762499999999999</v>
          </cell>
          <cell r="C13">
            <v>26.8</v>
          </cell>
          <cell r="D13">
            <v>15.1</v>
          </cell>
          <cell r="E13">
            <v>52.25</v>
          </cell>
          <cell r="F13">
            <v>82</v>
          </cell>
          <cell r="G13">
            <v>25</v>
          </cell>
          <cell r="H13">
            <v>19.8</v>
          </cell>
          <cell r="I13" t="str">
            <v>L</v>
          </cell>
          <cell r="J13">
            <v>46.080000000000005</v>
          </cell>
          <cell r="K13">
            <v>0</v>
          </cell>
        </row>
        <row r="14">
          <cell r="B14">
            <v>21.029166666666665</v>
          </cell>
          <cell r="C14">
            <v>27.8</v>
          </cell>
          <cell r="D14">
            <v>14.2</v>
          </cell>
          <cell r="E14">
            <v>52.958333333333336</v>
          </cell>
          <cell r="F14">
            <v>82</v>
          </cell>
          <cell r="G14">
            <v>27</v>
          </cell>
          <cell r="H14">
            <v>19.440000000000001</v>
          </cell>
          <cell r="I14" t="str">
            <v>L</v>
          </cell>
          <cell r="J14">
            <v>38.159999999999997</v>
          </cell>
          <cell r="K14">
            <v>0</v>
          </cell>
        </row>
        <row r="15">
          <cell r="B15">
            <v>20.05833333333333</v>
          </cell>
          <cell r="C15">
            <v>26.2</v>
          </cell>
          <cell r="D15">
            <v>14.2</v>
          </cell>
          <cell r="E15">
            <v>55.416666666666664</v>
          </cell>
          <cell r="F15">
            <v>82</v>
          </cell>
          <cell r="G15">
            <v>26</v>
          </cell>
          <cell r="H15">
            <v>20.16</v>
          </cell>
          <cell r="I15" t="str">
            <v>L</v>
          </cell>
          <cell r="J15">
            <v>38.880000000000003</v>
          </cell>
          <cell r="K15">
            <v>0</v>
          </cell>
        </row>
        <row r="16">
          <cell r="B16">
            <v>19.879166666666666</v>
          </cell>
          <cell r="C16">
            <v>27.1</v>
          </cell>
          <cell r="D16">
            <v>13.7</v>
          </cell>
          <cell r="E16">
            <v>49.791666666666664</v>
          </cell>
          <cell r="F16">
            <v>76</v>
          </cell>
          <cell r="G16">
            <v>16</v>
          </cell>
          <cell r="H16">
            <v>15.48</v>
          </cell>
          <cell r="I16" t="str">
            <v>L</v>
          </cell>
          <cell r="J16">
            <v>24.840000000000003</v>
          </cell>
          <cell r="K16">
            <v>0</v>
          </cell>
        </row>
        <row r="17">
          <cell r="B17">
            <v>20.7</v>
          </cell>
          <cell r="C17">
            <v>27.8</v>
          </cell>
          <cell r="D17">
            <v>13.8</v>
          </cell>
          <cell r="E17">
            <v>48.208333333333336</v>
          </cell>
          <cell r="F17">
            <v>74</v>
          </cell>
          <cell r="G17">
            <v>27</v>
          </cell>
          <cell r="H17">
            <v>14.04</v>
          </cell>
          <cell r="I17" t="str">
            <v>NE</v>
          </cell>
          <cell r="J17">
            <v>38.159999999999997</v>
          </cell>
          <cell r="K17">
            <v>0</v>
          </cell>
        </row>
        <row r="18">
          <cell r="B18">
            <v>21.337500000000002</v>
          </cell>
          <cell r="C18">
            <v>29.3</v>
          </cell>
          <cell r="D18">
            <v>14.2</v>
          </cell>
          <cell r="E18">
            <v>48.416666666666664</v>
          </cell>
          <cell r="F18">
            <v>69</v>
          </cell>
          <cell r="G18">
            <v>25</v>
          </cell>
          <cell r="H18">
            <v>7.9200000000000008</v>
          </cell>
          <cell r="I18" t="str">
            <v>S</v>
          </cell>
          <cell r="J18">
            <v>26.28</v>
          </cell>
          <cell r="K18">
            <v>0</v>
          </cell>
        </row>
        <row r="19">
          <cell r="B19">
            <v>21.849999999999998</v>
          </cell>
          <cell r="C19">
            <v>28.5</v>
          </cell>
          <cell r="D19">
            <v>14.4</v>
          </cell>
          <cell r="E19">
            <v>53.166666666666664</v>
          </cell>
          <cell r="F19">
            <v>83</v>
          </cell>
          <cell r="G19">
            <v>29</v>
          </cell>
          <cell r="H19">
            <v>9.7200000000000006</v>
          </cell>
          <cell r="I19" t="str">
            <v>SE</v>
          </cell>
          <cell r="J19">
            <v>26.28</v>
          </cell>
          <cell r="K19">
            <v>0</v>
          </cell>
        </row>
        <row r="20">
          <cell r="B20">
            <v>20.987499999999997</v>
          </cell>
          <cell r="C20">
            <v>26.6</v>
          </cell>
          <cell r="D20">
            <v>15.5</v>
          </cell>
          <cell r="E20">
            <v>57.458333333333336</v>
          </cell>
          <cell r="F20">
            <v>80</v>
          </cell>
          <cell r="G20">
            <v>35</v>
          </cell>
          <cell r="H20">
            <v>15.840000000000002</v>
          </cell>
          <cell r="I20" t="str">
            <v>SE</v>
          </cell>
          <cell r="J20">
            <v>26.64</v>
          </cell>
          <cell r="K20">
            <v>0</v>
          </cell>
        </row>
        <row r="21">
          <cell r="B21">
            <v>21.791666666666668</v>
          </cell>
          <cell r="C21">
            <v>28.6</v>
          </cell>
          <cell r="D21">
            <v>15.7</v>
          </cell>
          <cell r="E21">
            <v>51.5</v>
          </cell>
          <cell r="F21">
            <v>75</v>
          </cell>
          <cell r="G21">
            <v>25</v>
          </cell>
          <cell r="H21">
            <v>16.559999999999999</v>
          </cell>
          <cell r="I21" t="str">
            <v>L</v>
          </cell>
          <cell r="J21">
            <v>30.240000000000002</v>
          </cell>
          <cell r="K21">
            <v>0</v>
          </cell>
        </row>
        <row r="22">
          <cell r="B22">
            <v>22.554166666666664</v>
          </cell>
          <cell r="C22">
            <v>30.6</v>
          </cell>
          <cell r="D22">
            <v>14.6</v>
          </cell>
          <cell r="E22">
            <v>47.291666666666664</v>
          </cell>
          <cell r="F22">
            <v>73</v>
          </cell>
          <cell r="G22">
            <v>24</v>
          </cell>
          <cell r="H22">
            <v>16.559999999999999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22.529166666666669</v>
          </cell>
          <cell r="C23">
            <v>29.6</v>
          </cell>
          <cell r="D23">
            <v>17.399999999999999</v>
          </cell>
          <cell r="E23">
            <v>61.083333333333336</v>
          </cell>
          <cell r="F23">
            <v>85</v>
          </cell>
          <cell r="G23">
            <v>41</v>
          </cell>
          <cell r="H23">
            <v>28.08</v>
          </cell>
          <cell r="I23" t="str">
            <v>NO</v>
          </cell>
          <cell r="J23">
            <v>54.36</v>
          </cell>
          <cell r="K23">
            <v>2.2000000000000002</v>
          </cell>
        </row>
        <row r="24">
          <cell r="B24">
            <v>22.824999999999999</v>
          </cell>
          <cell r="C24">
            <v>29.2</v>
          </cell>
          <cell r="D24">
            <v>18.899999999999999</v>
          </cell>
          <cell r="E24">
            <v>70.916666666666671</v>
          </cell>
          <cell r="F24">
            <v>89</v>
          </cell>
          <cell r="G24">
            <v>44</v>
          </cell>
          <cell r="H24">
            <v>19.440000000000001</v>
          </cell>
          <cell r="I24" t="str">
            <v>N</v>
          </cell>
          <cell r="J24">
            <v>46.440000000000005</v>
          </cell>
          <cell r="K24">
            <v>0</v>
          </cell>
        </row>
        <row r="25">
          <cell r="B25">
            <v>23.237500000000001</v>
          </cell>
          <cell r="C25">
            <v>29.5</v>
          </cell>
          <cell r="D25">
            <v>18.399999999999999</v>
          </cell>
          <cell r="E25">
            <v>63.666666666666664</v>
          </cell>
          <cell r="F25">
            <v>80</v>
          </cell>
          <cell r="G25">
            <v>41</v>
          </cell>
          <cell r="H25">
            <v>28.08</v>
          </cell>
          <cell r="I25" t="str">
            <v>NO</v>
          </cell>
          <cell r="J25">
            <v>50.76</v>
          </cell>
          <cell r="K25">
            <v>0</v>
          </cell>
        </row>
        <row r="26">
          <cell r="B26">
            <v>15.687500000000002</v>
          </cell>
          <cell r="C26">
            <v>23.2</v>
          </cell>
          <cell r="D26">
            <v>10.8</v>
          </cell>
          <cell r="E26">
            <v>91.583333333333329</v>
          </cell>
          <cell r="F26">
            <v>99</v>
          </cell>
          <cell r="G26">
            <v>68</v>
          </cell>
          <cell r="H26">
            <v>10.44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7.8521739130434796</v>
          </cell>
          <cell r="C27">
            <v>11.7</v>
          </cell>
          <cell r="D27">
            <v>4.2</v>
          </cell>
          <cell r="E27">
            <v>82.130434782608702</v>
          </cell>
          <cell r="F27">
            <v>98</v>
          </cell>
          <cell r="G27">
            <v>57</v>
          </cell>
          <cell r="H27">
            <v>15.48</v>
          </cell>
          <cell r="I27" t="str">
            <v>S</v>
          </cell>
          <cell r="J27">
            <v>36.36</v>
          </cell>
          <cell r="K27">
            <v>0</v>
          </cell>
        </row>
        <row r="28">
          <cell r="B28">
            <v>7.637500000000002</v>
          </cell>
          <cell r="C28">
            <v>10.6</v>
          </cell>
          <cell r="D28">
            <v>5.6</v>
          </cell>
          <cell r="E28">
            <v>66.583333333333329</v>
          </cell>
          <cell r="F28">
            <v>75</v>
          </cell>
          <cell r="G28">
            <v>51</v>
          </cell>
          <cell r="H28">
            <v>16.559999999999999</v>
          </cell>
          <cell r="I28" t="str">
            <v>SE</v>
          </cell>
          <cell r="J28">
            <v>35.64</v>
          </cell>
          <cell r="K28">
            <v>0.4</v>
          </cell>
        </row>
        <row r="29">
          <cell r="B29">
            <v>9.4416666666666682</v>
          </cell>
          <cell r="C29">
            <v>17.8</v>
          </cell>
          <cell r="D29">
            <v>3.3</v>
          </cell>
          <cell r="E29">
            <v>55.833333333333336</v>
          </cell>
          <cell r="F29">
            <v>83</v>
          </cell>
          <cell r="G29">
            <v>21</v>
          </cell>
          <cell r="H29">
            <v>18</v>
          </cell>
          <cell r="I29" t="str">
            <v>SE</v>
          </cell>
          <cell r="J29">
            <v>32.76</v>
          </cell>
          <cell r="K29">
            <v>0</v>
          </cell>
        </row>
        <row r="30">
          <cell r="B30">
            <v>13.375</v>
          </cell>
          <cell r="C30">
            <v>23.6</v>
          </cell>
          <cell r="D30">
            <v>5.9</v>
          </cell>
          <cell r="E30">
            <v>55.333333333333336</v>
          </cell>
          <cell r="F30">
            <v>90</v>
          </cell>
          <cell r="G30">
            <v>27</v>
          </cell>
          <cell r="H30">
            <v>29.16</v>
          </cell>
          <cell r="I30" t="str">
            <v>SE</v>
          </cell>
          <cell r="J30">
            <v>43.92</v>
          </cell>
          <cell r="K30">
            <v>0</v>
          </cell>
        </row>
        <row r="31">
          <cell r="B31">
            <v>18.066666666666666</v>
          </cell>
          <cell r="C31">
            <v>28.9</v>
          </cell>
          <cell r="D31">
            <v>8.6999999999999993</v>
          </cell>
          <cell r="E31">
            <v>47.916666666666664</v>
          </cell>
          <cell r="F31">
            <v>84</v>
          </cell>
          <cell r="G31">
            <v>21</v>
          </cell>
          <cell r="H31">
            <v>18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17.937500000000004</v>
          </cell>
          <cell r="C32">
            <v>27.2</v>
          </cell>
          <cell r="D32">
            <v>8.9</v>
          </cell>
          <cell r="E32">
            <v>47.75</v>
          </cell>
          <cell r="F32">
            <v>84</v>
          </cell>
          <cell r="G32">
            <v>14</v>
          </cell>
          <cell r="H32">
            <v>9.7200000000000006</v>
          </cell>
          <cell r="I32" t="str">
            <v>SE</v>
          </cell>
          <cell r="J32">
            <v>21.240000000000002</v>
          </cell>
          <cell r="K32">
            <v>0</v>
          </cell>
        </row>
        <row r="33">
          <cell r="B33">
            <v>19.066666666666666</v>
          </cell>
          <cell r="C33">
            <v>27.6</v>
          </cell>
          <cell r="D33">
            <v>12.1</v>
          </cell>
          <cell r="E33">
            <v>35.208333333333336</v>
          </cell>
          <cell r="F33">
            <v>58</v>
          </cell>
          <cell r="G33">
            <v>11</v>
          </cell>
          <cell r="H33">
            <v>21.96</v>
          </cell>
          <cell r="I33" t="str">
            <v>SE</v>
          </cell>
          <cell r="J33">
            <v>32.76</v>
          </cell>
          <cell r="K33">
            <v>0</v>
          </cell>
        </row>
        <row r="34">
          <cell r="B34">
            <v>21.412499999999998</v>
          </cell>
          <cell r="C34">
            <v>29.5</v>
          </cell>
          <cell r="D34">
            <v>15.7</v>
          </cell>
          <cell r="E34">
            <v>32.833333333333336</v>
          </cell>
          <cell r="F34">
            <v>53</v>
          </cell>
          <cell r="G34">
            <v>17</v>
          </cell>
          <cell r="H34">
            <v>20.16</v>
          </cell>
          <cell r="I34" t="str">
            <v>L</v>
          </cell>
          <cell r="J34">
            <v>30.6</v>
          </cell>
          <cell r="K34">
            <v>0</v>
          </cell>
        </row>
        <row r="35">
          <cell r="B35">
            <v>22.75</v>
          </cell>
          <cell r="C35">
            <v>32.200000000000003</v>
          </cell>
          <cell r="D35">
            <v>16.600000000000001</v>
          </cell>
          <cell r="E35">
            <v>34.916666666666664</v>
          </cell>
          <cell r="F35">
            <v>76</v>
          </cell>
          <cell r="G35">
            <v>19</v>
          </cell>
          <cell r="H35">
            <v>17.28</v>
          </cell>
          <cell r="I35" t="str">
            <v>L</v>
          </cell>
          <cell r="J35">
            <v>32.4</v>
          </cell>
          <cell r="K35">
            <v>0.2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20.341666666666669</v>
          </cell>
          <cell r="C5">
            <v>24.5</v>
          </cell>
          <cell r="D5">
            <v>18</v>
          </cell>
          <cell r="E5">
            <v>85</v>
          </cell>
          <cell r="F5">
            <v>91</v>
          </cell>
          <cell r="G5">
            <v>74</v>
          </cell>
          <cell r="H5">
            <v>18.720000000000002</v>
          </cell>
          <cell r="I5" t="str">
            <v>SO</v>
          </cell>
          <cell r="J5">
            <v>36.72</v>
          </cell>
          <cell r="K5">
            <v>11.000000000000002</v>
          </cell>
        </row>
        <row r="6">
          <cell r="B6">
            <v>20.512499999999999</v>
          </cell>
          <cell r="C6">
            <v>23.7</v>
          </cell>
          <cell r="D6">
            <v>18.5</v>
          </cell>
          <cell r="E6">
            <v>85.5</v>
          </cell>
          <cell r="F6">
            <v>93</v>
          </cell>
          <cell r="G6">
            <v>74</v>
          </cell>
          <cell r="H6">
            <v>7.9200000000000008</v>
          </cell>
          <cell r="I6" t="str">
            <v>S</v>
          </cell>
          <cell r="J6">
            <v>19.8</v>
          </cell>
          <cell r="K6">
            <v>0.8</v>
          </cell>
        </row>
        <row r="7">
          <cell r="B7">
            <v>22.833333333333332</v>
          </cell>
          <cell r="C7">
            <v>29.9</v>
          </cell>
          <cell r="D7">
            <v>18</v>
          </cell>
          <cell r="E7">
            <v>62</v>
          </cell>
          <cell r="F7">
            <v>87</v>
          </cell>
          <cell r="G7">
            <v>29</v>
          </cell>
          <cell r="H7">
            <v>23.759999999999998</v>
          </cell>
          <cell r="I7" t="str">
            <v>NE</v>
          </cell>
          <cell r="J7">
            <v>37.080000000000005</v>
          </cell>
          <cell r="K7">
            <v>0</v>
          </cell>
        </row>
        <row r="8">
          <cell r="B8">
            <v>26.154166666666665</v>
          </cell>
          <cell r="C8">
            <v>30.5</v>
          </cell>
          <cell r="D8">
            <v>23.1</v>
          </cell>
          <cell r="E8">
            <v>75.958333333333329</v>
          </cell>
          <cell r="F8">
            <v>88</v>
          </cell>
          <cell r="G8">
            <v>57</v>
          </cell>
          <cell r="H8">
            <v>10.44</v>
          </cell>
          <cell r="I8" t="str">
            <v>L</v>
          </cell>
          <cell r="J8">
            <v>21.6</v>
          </cell>
          <cell r="K8">
            <v>0</v>
          </cell>
        </row>
        <row r="9">
          <cell r="B9">
            <v>26.537499999999998</v>
          </cell>
          <cell r="C9">
            <v>30.4</v>
          </cell>
          <cell r="D9">
            <v>23.1</v>
          </cell>
          <cell r="E9">
            <v>66.291666666666671</v>
          </cell>
          <cell r="F9">
            <v>78</v>
          </cell>
          <cell r="G9">
            <v>51</v>
          </cell>
          <cell r="H9">
            <v>10.8</v>
          </cell>
          <cell r="I9" t="str">
            <v>L</v>
          </cell>
          <cell r="J9">
            <v>22.68</v>
          </cell>
          <cell r="K9">
            <v>0</v>
          </cell>
        </row>
        <row r="10">
          <cell r="B10">
            <v>26.658333333333328</v>
          </cell>
          <cell r="C10">
            <v>30.5</v>
          </cell>
          <cell r="D10">
            <v>23.4</v>
          </cell>
          <cell r="E10">
            <v>66.25</v>
          </cell>
          <cell r="F10">
            <v>77</v>
          </cell>
          <cell r="G10">
            <v>49</v>
          </cell>
          <cell r="H10">
            <v>11.16</v>
          </cell>
          <cell r="I10" t="str">
            <v>SE</v>
          </cell>
          <cell r="J10">
            <v>21.6</v>
          </cell>
          <cell r="K10">
            <v>0</v>
          </cell>
        </row>
        <row r="11">
          <cell r="B11">
            <v>26.862500000000001</v>
          </cell>
          <cell r="C11">
            <v>31.2</v>
          </cell>
          <cell r="D11">
            <v>22.4</v>
          </cell>
          <cell r="E11">
            <v>64</v>
          </cell>
          <cell r="F11">
            <v>86</v>
          </cell>
          <cell r="G11">
            <v>48</v>
          </cell>
          <cell r="H11">
            <v>9.3600000000000012</v>
          </cell>
          <cell r="I11" t="str">
            <v>SE</v>
          </cell>
          <cell r="J11">
            <v>18</v>
          </cell>
          <cell r="K11">
            <v>0</v>
          </cell>
        </row>
        <row r="12">
          <cell r="B12">
            <v>22.400000000000002</v>
          </cell>
          <cell r="C12">
            <v>27.3</v>
          </cell>
          <cell r="D12">
            <v>17.100000000000001</v>
          </cell>
          <cell r="E12">
            <v>71.666666666666671</v>
          </cell>
          <cell r="F12">
            <v>87</v>
          </cell>
          <cell r="G12">
            <v>53</v>
          </cell>
          <cell r="H12">
            <v>22.68</v>
          </cell>
          <cell r="I12" t="str">
            <v>S</v>
          </cell>
          <cell r="J12">
            <v>51.12</v>
          </cell>
          <cell r="K12">
            <v>0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>
            <v>24.033333333333331</v>
          </cell>
          <cell r="C20">
            <v>28.3</v>
          </cell>
          <cell r="D20">
            <v>20.2</v>
          </cell>
          <cell r="E20">
            <v>73.083333333333329</v>
          </cell>
          <cell r="F20">
            <v>89</v>
          </cell>
          <cell r="G20">
            <v>55</v>
          </cell>
          <cell r="H20">
            <v>16.559999999999999</v>
          </cell>
          <cell r="I20" t="str">
            <v>SO</v>
          </cell>
          <cell r="J20">
            <v>28.8</v>
          </cell>
          <cell r="K20">
            <v>0</v>
          </cell>
        </row>
        <row r="21">
          <cell r="B21">
            <v>25.566666666666663</v>
          </cell>
          <cell r="C21">
            <v>30</v>
          </cell>
          <cell r="D21">
            <v>21.1</v>
          </cell>
          <cell r="E21">
            <v>64.375</v>
          </cell>
          <cell r="F21">
            <v>86</v>
          </cell>
          <cell r="G21">
            <v>47</v>
          </cell>
          <cell r="H21">
            <v>14.76</v>
          </cell>
          <cell r="I21" t="str">
            <v>L</v>
          </cell>
          <cell r="J21">
            <v>27.36</v>
          </cell>
          <cell r="K21">
            <v>0</v>
          </cell>
        </row>
        <row r="22">
          <cell r="B22">
            <v>27.120833333333326</v>
          </cell>
          <cell r="C22">
            <v>32.6</v>
          </cell>
          <cell r="D22">
            <v>23.4</v>
          </cell>
          <cell r="E22">
            <v>63.125</v>
          </cell>
          <cell r="F22">
            <v>78</v>
          </cell>
          <cell r="G22">
            <v>46</v>
          </cell>
          <cell r="H22">
            <v>10.8</v>
          </cell>
          <cell r="I22" t="str">
            <v>SE</v>
          </cell>
          <cell r="J22">
            <v>24.12</v>
          </cell>
          <cell r="K22">
            <v>0</v>
          </cell>
        </row>
        <row r="23">
          <cell r="B23">
            <v>25.321739130434786</v>
          </cell>
          <cell r="C23">
            <v>28.1</v>
          </cell>
          <cell r="D23">
            <v>21.6</v>
          </cell>
          <cell r="E23">
            <v>65.782608695652172</v>
          </cell>
          <cell r="F23">
            <v>72</v>
          </cell>
          <cell r="G23">
            <v>60</v>
          </cell>
          <cell r="H23">
            <v>17.28</v>
          </cell>
          <cell r="I23" t="str">
            <v>SO</v>
          </cell>
          <cell r="J23">
            <v>36</v>
          </cell>
          <cell r="K23">
            <v>0</v>
          </cell>
        </row>
        <row r="24">
          <cell r="B24">
            <v>22.375</v>
          </cell>
          <cell r="C24">
            <v>31.8</v>
          </cell>
          <cell r="D24">
            <v>17.600000000000001</v>
          </cell>
          <cell r="E24">
            <v>70.416666666666671</v>
          </cell>
          <cell r="F24">
            <v>84</v>
          </cell>
          <cell r="G24">
            <v>49</v>
          </cell>
          <cell r="H24">
            <v>12.96</v>
          </cell>
          <cell r="I24" t="str">
            <v>N</v>
          </cell>
          <cell r="J24">
            <v>36</v>
          </cell>
          <cell r="K24">
            <v>0</v>
          </cell>
        </row>
        <row r="25">
          <cell r="B25">
            <v>20.433333333333334</v>
          </cell>
          <cell r="C25">
            <v>27.4</v>
          </cell>
          <cell r="D25">
            <v>13.8</v>
          </cell>
          <cell r="E25">
            <v>73.041666666666671</v>
          </cell>
          <cell r="F25">
            <v>84</v>
          </cell>
          <cell r="G25">
            <v>62</v>
          </cell>
          <cell r="H25">
            <v>25.56</v>
          </cell>
          <cell r="I25" t="str">
            <v>SO</v>
          </cell>
          <cell r="J25">
            <v>52.92</v>
          </cell>
          <cell r="K25">
            <v>0</v>
          </cell>
        </row>
        <row r="26">
          <cell r="B26">
            <v>13.033333333333333</v>
          </cell>
          <cell r="C26">
            <v>14.7</v>
          </cell>
          <cell r="D26">
            <v>11.5</v>
          </cell>
          <cell r="E26">
            <v>64.666666666666671</v>
          </cell>
          <cell r="F26">
            <v>83</v>
          </cell>
          <cell r="G26">
            <v>51</v>
          </cell>
          <cell r="H26">
            <v>18</v>
          </cell>
          <cell r="I26" t="str">
            <v>S</v>
          </cell>
          <cell r="J26">
            <v>44.64</v>
          </cell>
          <cell r="K26">
            <v>0</v>
          </cell>
        </row>
        <row r="27">
          <cell r="B27">
            <v>10.4375</v>
          </cell>
          <cell r="C27">
            <v>13.8</v>
          </cell>
          <cell r="D27">
            <v>7.8</v>
          </cell>
          <cell r="E27">
            <v>55.416666666666664</v>
          </cell>
          <cell r="F27">
            <v>69</v>
          </cell>
          <cell r="G27">
            <v>44</v>
          </cell>
          <cell r="H27">
            <v>18</v>
          </cell>
          <cell r="I27" t="str">
            <v>S</v>
          </cell>
          <cell r="J27">
            <v>41.04</v>
          </cell>
          <cell r="K27">
            <v>0</v>
          </cell>
        </row>
        <row r="28">
          <cell r="B28">
            <v>13.012499999999998</v>
          </cell>
          <cell r="C28">
            <v>17.100000000000001</v>
          </cell>
          <cell r="D28">
            <v>10.9</v>
          </cell>
          <cell r="E28">
            <v>45.75</v>
          </cell>
          <cell r="F28">
            <v>65</v>
          </cell>
          <cell r="G28">
            <v>25</v>
          </cell>
          <cell r="H28">
            <v>14.4</v>
          </cell>
          <cell r="I28" t="str">
            <v>SO</v>
          </cell>
          <cell r="J28">
            <v>33.480000000000004</v>
          </cell>
          <cell r="K28">
            <v>0</v>
          </cell>
        </row>
        <row r="29">
          <cell r="B29">
            <v>14.670833333333333</v>
          </cell>
          <cell r="C29">
            <v>20.3</v>
          </cell>
          <cell r="D29">
            <v>11.2</v>
          </cell>
          <cell r="E29">
            <v>32.166666666666664</v>
          </cell>
          <cell r="F29">
            <v>41</v>
          </cell>
          <cell r="G29">
            <v>25</v>
          </cell>
          <cell r="H29">
            <v>15.48</v>
          </cell>
          <cell r="I29" t="str">
            <v>S</v>
          </cell>
          <cell r="J29">
            <v>33.119999999999997</v>
          </cell>
          <cell r="K29">
            <v>0</v>
          </cell>
        </row>
        <row r="30">
          <cell r="B30">
            <v>16.312499999999996</v>
          </cell>
          <cell r="C30">
            <v>23.6</v>
          </cell>
          <cell r="D30">
            <v>9.6999999999999993</v>
          </cell>
          <cell r="E30">
            <v>48.083333333333336</v>
          </cell>
          <cell r="F30">
            <v>81</v>
          </cell>
          <cell r="G30">
            <v>33</v>
          </cell>
          <cell r="H30">
            <v>20.16</v>
          </cell>
          <cell r="I30" t="str">
            <v>L</v>
          </cell>
          <cell r="J30">
            <v>39.24</v>
          </cell>
          <cell r="K30">
            <v>0</v>
          </cell>
        </row>
        <row r="31">
          <cell r="B31">
            <v>21.433333333333334</v>
          </cell>
          <cell r="C31">
            <v>27.3</v>
          </cell>
          <cell r="D31">
            <v>17.3</v>
          </cell>
          <cell r="E31">
            <v>45.166666666666664</v>
          </cell>
          <cell r="F31">
            <v>57</v>
          </cell>
          <cell r="G31">
            <v>37</v>
          </cell>
          <cell r="H31">
            <v>17.28</v>
          </cell>
          <cell r="I31" t="str">
            <v>L</v>
          </cell>
          <cell r="J31">
            <v>32.76</v>
          </cell>
          <cell r="K31">
            <v>0</v>
          </cell>
        </row>
        <row r="32">
          <cell r="B32">
            <v>23.829166666666666</v>
          </cell>
          <cell r="C32">
            <v>28.3</v>
          </cell>
          <cell r="D32">
            <v>18.7</v>
          </cell>
          <cell r="E32">
            <v>52.333333333333336</v>
          </cell>
          <cell r="F32">
            <v>74</v>
          </cell>
          <cell r="G32">
            <v>41</v>
          </cell>
          <cell r="H32">
            <v>15.120000000000001</v>
          </cell>
          <cell r="I32" t="str">
            <v>L</v>
          </cell>
          <cell r="J32">
            <v>28.44</v>
          </cell>
          <cell r="K32">
            <v>0</v>
          </cell>
        </row>
        <row r="33">
          <cell r="B33">
            <v>24.545833333333324</v>
          </cell>
          <cell r="C33">
            <v>29.6</v>
          </cell>
          <cell r="D33">
            <v>17.5</v>
          </cell>
          <cell r="E33">
            <v>49.291666666666664</v>
          </cell>
          <cell r="F33">
            <v>84</v>
          </cell>
          <cell r="G33">
            <v>33</v>
          </cell>
          <cell r="H33">
            <v>15.840000000000002</v>
          </cell>
          <cell r="I33" t="str">
            <v>SE</v>
          </cell>
          <cell r="J33">
            <v>25.2</v>
          </cell>
          <cell r="K33">
            <v>0</v>
          </cell>
        </row>
        <row r="34">
          <cell r="B34">
            <v>23.841666666666669</v>
          </cell>
          <cell r="C34">
            <v>29</v>
          </cell>
          <cell r="D34">
            <v>16.600000000000001</v>
          </cell>
          <cell r="E34">
            <v>41.041666666666664</v>
          </cell>
          <cell r="F34">
            <v>79</v>
          </cell>
          <cell r="G34">
            <v>28</v>
          </cell>
          <cell r="H34">
            <v>14.4</v>
          </cell>
          <cell r="I34" t="str">
            <v>SE</v>
          </cell>
          <cell r="J34">
            <v>25.2</v>
          </cell>
          <cell r="K34">
            <v>0</v>
          </cell>
        </row>
        <row r="35">
          <cell r="B35">
            <v>25.433333333333334</v>
          </cell>
          <cell r="C35">
            <v>30.8</v>
          </cell>
          <cell r="D35">
            <v>18.399999999999999</v>
          </cell>
          <cell r="E35">
            <v>43.875</v>
          </cell>
          <cell r="F35">
            <v>73</v>
          </cell>
          <cell r="G35">
            <v>31</v>
          </cell>
          <cell r="H35">
            <v>12.24</v>
          </cell>
          <cell r="I35" t="str">
            <v>SE</v>
          </cell>
          <cell r="J35">
            <v>20.16</v>
          </cell>
          <cell r="K35">
            <v>0</v>
          </cell>
        </row>
        <row r="36">
          <cell r="I36" t="str">
            <v>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zoomScale="90" zoomScaleNormal="90" workbookViewId="0">
      <selection activeCell="AK40" sqref="AK4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7"/>
    </row>
    <row r="3" spans="1:34" s="5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45" t="s">
        <v>40</v>
      </c>
      <c r="AH3" s="8"/>
    </row>
    <row r="4" spans="1:34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  <c r="AH4" s="8"/>
    </row>
    <row r="5" spans="1:34" s="5" customFormat="1" ht="20.100000000000001" customHeight="1" x14ac:dyDescent="0.2">
      <c r="A5" s="16" t="s">
        <v>47</v>
      </c>
      <c r="B5" s="17">
        <f>[1]Julho!$B$5</f>
        <v>20.087499999999999</v>
      </c>
      <c r="C5" s="17">
        <f>[1]Julho!$B$6</f>
        <v>19.845833333333331</v>
      </c>
      <c r="D5" s="17">
        <f>[1]Julho!$B$7</f>
        <v>20.795833333333331</v>
      </c>
      <c r="E5" s="17">
        <f>[1]Julho!$B$8</f>
        <v>23.183333333333334</v>
      </c>
      <c r="F5" s="17">
        <f>[1]Julho!$B$9</f>
        <v>22.458333333333332</v>
      </c>
      <c r="G5" s="17">
        <f>[1]Julho!$B$10</f>
        <v>21.741666666666664</v>
      </c>
      <c r="H5" s="17">
        <f>[1]Julho!$B$11</f>
        <v>22.070833333333336</v>
      </c>
      <c r="I5" s="17">
        <f>[1]Julho!$B$12</f>
        <v>21.187500000000004</v>
      </c>
      <c r="J5" s="17">
        <f>[1]Julho!$B$13</f>
        <v>20.345833333333335</v>
      </c>
      <c r="K5" s="17">
        <f>[1]Julho!$B$14</f>
        <v>20.529166666666665</v>
      </c>
      <c r="L5" s="17">
        <f>[1]Julho!$B$15</f>
        <v>20.904166666666669</v>
      </c>
      <c r="M5" s="17">
        <f>[1]Julho!$B$16</f>
        <v>19.583333333333336</v>
      </c>
      <c r="N5" s="17">
        <f>[1]Julho!$B$17</f>
        <v>19.074999999999999</v>
      </c>
      <c r="O5" s="17">
        <f>[1]Julho!$B$18</f>
        <v>19.720833333333335</v>
      </c>
      <c r="P5" s="17">
        <f>[1]Julho!$B$19</f>
        <v>20.570833333333333</v>
      </c>
      <c r="Q5" s="17">
        <f>[1]Julho!$B$20</f>
        <v>20.845833333333331</v>
      </c>
      <c r="R5" s="17">
        <f>[1]Julho!$B$21</f>
        <v>20.354166666666671</v>
      </c>
      <c r="S5" s="17">
        <f>[1]Julho!$B$22</f>
        <v>21.495833333333334</v>
      </c>
      <c r="T5" s="17">
        <f>[1]Julho!$B$23</f>
        <v>22.243478260869562</v>
      </c>
      <c r="U5" s="17">
        <f>[1]Julho!$B$24</f>
        <v>24.708333333333332</v>
      </c>
      <c r="V5" s="17">
        <f>[1]Julho!$B$25</f>
        <v>24.116666666666671</v>
      </c>
      <c r="W5" s="17">
        <f>[1]Julho!$B$26</f>
        <v>14.025</v>
      </c>
      <c r="X5" s="17">
        <f>[1]Julho!$B$27</f>
        <v>10.133333333333335</v>
      </c>
      <c r="Y5" s="17">
        <f>[1]Julho!$B$28</f>
        <v>10.241666666666667</v>
      </c>
      <c r="Z5" s="17">
        <f>[1]Julho!$B$29</f>
        <v>9.0583333333333353</v>
      </c>
      <c r="AA5" s="17">
        <f>[1]Julho!$B$30</f>
        <v>12.108333333333334</v>
      </c>
      <c r="AB5" s="17">
        <f>[1]Julho!$B$31</f>
        <v>14.75</v>
      </c>
      <c r="AC5" s="17">
        <f>[1]Julho!$B$32</f>
        <v>15.716666666666667</v>
      </c>
      <c r="AD5" s="17">
        <f>[1]Julho!$B$33</f>
        <v>17.074999999999999</v>
      </c>
      <c r="AE5" s="17">
        <f>[1]Julho!$B$34</f>
        <v>17.833333333333332</v>
      </c>
      <c r="AF5" s="17">
        <f>[1]Julho!$B$35</f>
        <v>19.604166666666668</v>
      </c>
      <c r="AG5" s="46">
        <f>AVERAGE(B5:AF5)</f>
        <v>18.916456287985042</v>
      </c>
      <c r="AH5" s="8"/>
    </row>
    <row r="6" spans="1:34" ht="17.100000000000001" customHeight="1" x14ac:dyDescent="0.2">
      <c r="A6" s="16" t="s">
        <v>0</v>
      </c>
      <c r="B6" s="18">
        <f>[2]Julho!$B$5</f>
        <v>17.870833333333334</v>
      </c>
      <c r="C6" s="18">
        <f>[2]Julho!$B$6</f>
        <v>13.758333333333333</v>
      </c>
      <c r="D6" s="18">
        <f>[2]Julho!$B$7</f>
        <v>17.891666666666666</v>
      </c>
      <c r="E6" s="18">
        <f>[2]Julho!$B$8</f>
        <v>21.395833333333339</v>
      </c>
      <c r="F6" s="18">
        <f>[2]Julho!$B$9</f>
        <v>21.358333333333334</v>
      </c>
      <c r="G6" s="18">
        <f>[2]Julho!$B$10</f>
        <v>20.675000000000001</v>
      </c>
      <c r="H6" s="18">
        <f>[2]Julho!$B$11</f>
        <v>20.900000000000002</v>
      </c>
      <c r="I6" s="18">
        <f>[2]Julho!$B$12</f>
        <v>20</v>
      </c>
      <c r="J6" s="18">
        <f>[2]Julho!$B$13</f>
        <v>19</v>
      </c>
      <c r="K6" s="18">
        <f>[2]Julho!$B$14</f>
        <v>19.349999999999998</v>
      </c>
      <c r="L6" s="18">
        <f>[2]Julho!$B$15</f>
        <v>19.204166666666669</v>
      </c>
      <c r="M6" s="18">
        <f>[2]Julho!$B$16</f>
        <v>18.679166666666667</v>
      </c>
      <c r="N6" s="18">
        <f>[2]Julho!$B$17</f>
        <v>18.829166666666669</v>
      </c>
      <c r="O6" s="18">
        <f>[2]Julho!$B$18</f>
        <v>19.412500000000001</v>
      </c>
      <c r="P6" s="18">
        <f>[2]Julho!$B$19</f>
        <v>18.741666666666671</v>
      </c>
      <c r="Q6" s="18">
        <f>[2]Julho!$B$20</f>
        <v>17.99583333333333</v>
      </c>
      <c r="R6" s="18">
        <f>[2]Julho!$B$21</f>
        <v>18.058333333333334</v>
      </c>
      <c r="S6" s="18">
        <f>[2]Julho!$B$22</f>
        <v>21.137499999999999</v>
      </c>
      <c r="T6" s="18">
        <f>[2]Julho!$B$23</f>
        <v>18.704347826086959</v>
      </c>
      <c r="U6" s="18">
        <f>[2]Julho!$B$24</f>
        <v>16.849999999999998</v>
      </c>
      <c r="V6" s="18">
        <f>[2]Julho!$B$25</f>
        <v>12.799999999999999</v>
      </c>
      <c r="W6" s="18">
        <f>[2]Julho!$B$26</f>
        <v>7.0708333333333337</v>
      </c>
      <c r="X6" s="18">
        <f>[2]Julho!$B$27</f>
        <v>7.6588235294117641</v>
      </c>
      <c r="Y6" s="18">
        <f>[2]Julho!$B$28</f>
        <v>5.5541666666666671</v>
      </c>
      <c r="Z6" s="18">
        <f>[2]Julho!$B$29</f>
        <v>6.9708333333333341</v>
      </c>
      <c r="AA6" s="18">
        <f>[2]Julho!$B$30</f>
        <v>10.083333333333334</v>
      </c>
      <c r="AB6" s="18">
        <f>[2]Julho!$B$31</f>
        <v>13.291666666666664</v>
      </c>
      <c r="AC6" s="18">
        <f>[2]Julho!$B$32</f>
        <v>17.358333333333334</v>
      </c>
      <c r="AD6" s="18">
        <f>[2]Julho!$B$33</f>
        <v>18.841666666666669</v>
      </c>
      <c r="AE6" s="18">
        <f>[2]Julho!$B$34</f>
        <v>18.458333333333332</v>
      </c>
      <c r="AF6" s="18">
        <f>[2]Julho!$B$35</f>
        <v>19.258333333333333</v>
      </c>
      <c r="AG6" s="47">
        <f t="shared" ref="AG6:AG19" si="1">AVERAGE(B6:AF6)</f>
        <v>16.68254853834943</v>
      </c>
    </row>
    <row r="7" spans="1:34" ht="17.100000000000001" customHeight="1" x14ac:dyDescent="0.2">
      <c r="A7" s="16" t="s">
        <v>1</v>
      </c>
      <c r="B7" s="18">
        <f>[3]Julho!$B$5</f>
        <v>20.358333333333331</v>
      </c>
      <c r="C7" s="18">
        <f>[3]Julho!$B$6</f>
        <v>20.31666666666667</v>
      </c>
      <c r="D7" s="18">
        <f>[3]Julho!$B$7</f>
        <v>23.120833333333334</v>
      </c>
      <c r="E7" s="18">
        <f>[3]Julho!$B$8</f>
        <v>24.675000000000001</v>
      </c>
      <c r="F7" s="18">
        <f>[3]Julho!$B$9</f>
        <v>24.204166666666669</v>
      </c>
      <c r="G7" s="18">
        <f>[3]Julho!$B$10</f>
        <v>23.887499999999999</v>
      </c>
      <c r="H7" s="18">
        <f>[3]Julho!$B$11</f>
        <v>23.574999999999999</v>
      </c>
      <c r="I7" s="18">
        <f>[3]Julho!$B$12</f>
        <v>22.662500000000001</v>
      </c>
      <c r="J7" s="18">
        <f>[3]Julho!$B$13</f>
        <v>23.379166666666663</v>
      </c>
      <c r="K7" s="18">
        <f>[3]Julho!$B$14</f>
        <v>22.616666666666664</v>
      </c>
      <c r="L7" s="18">
        <f>[3]Julho!$B$15</f>
        <v>23.004166666666666</v>
      </c>
      <c r="M7" s="18">
        <f>[3]Julho!$B$16</f>
        <v>22.174999999999997</v>
      </c>
      <c r="N7" s="18">
        <f>[3]Julho!$B$17</f>
        <v>21.091666666666665</v>
      </c>
      <c r="O7" s="18">
        <f>[3]Julho!$B$18</f>
        <v>22.141666666666669</v>
      </c>
      <c r="P7" s="18">
        <f>[3]Julho!$B$19</f>
        <v>21.61666666666666</v>
      </c>
      <c r="Q7" s="18">
        <f>[3]Julho!$B$20</f>
        <v>22.241666666666664</v>
      </c>
      <c r="R7" s="18">
        <f>[3]Julho!$B$21</f>
        <v>22.658333333333331</v>
      </c>
      <c r="S7" s="18">
        <f>[3]Julho!$B$22</f>
        <v>22.837499999999995</v>
      </c>
      <c r="T7" s="18">
        <f>[3]Julho!$B$23</f>
        <v>26.116666666666664</v>
      </c>
      <c r="U7" s="18">
        <f>[3]Julho!$B$24</f>
        <v>21.066666666666666</v>
      </c>
      <c r="V7" s="18">
        <f>[3]Julho!$B$25</f>
        <v>20.562500000000004</v>
      </c>
      <c r="W7" s="18">
        <f>[3]Julho!$B$26</f>
        <v>11.716666666666667</v>
      </c>
      <c r="X7" s="18">
        <f>[3]Julho!$B$27</f>
        <v>9.6333333333333329</v>
      </c>
      <c r="Y7" s="18">
        <f>[3]Julho!$B$28</f>
        <v>11.083333333333336</v>
      </c>
      <c r="Z7" s="18">
        <f>[3]Julho!$B$29</f>
        <v>9.8125000000000018</v>
      </c>
      <c r="AA7" s="18">
        <f>[3]Julho!$B$30</f>
        <v>14.004166666666668</v>
      </c>
      <c r="AB7" s="18">
        <f>[3]Julho!$B$31</f>
        <v>17.920833333333334</v>
      </c>
      <c r="AC7" s="18">
        <f>[3]Julho!$B$32</f>
        <v>21.154166666666661</v>
      </c>
      <c r="AD7" s="18">
        <f>[3]Julho!$B$33</f>
        <v>19.820833333333333</v>
      </c>
      <c r="AE7" s="18">
        <f>[3]Julho!$B$34</f>
        <v>19.779166666666672</v>
      </c>
      <c r="AF7" s="18">
        <f>[3]Julho!$B$35</f>
        <v>21.366666666666671</v>
      </c>
      <c r="AG7" s="47">
        <f t="shared" si="1"/>
        <v>20.341935483870969</v>
      </c>
    </row>
    <row r="8" spans="1:34" ht="17.100000000000001" customHeight="1" x14ac:dyDescent="0.2">
      <c r="A8" s="16" t="s">
        <v>58</v>
      </c>
      <c r="B8" s="18">
        <f>[4]Julho!$B$5</f>
        <v>19.683333333333334</v>
      </c>
      <c r="C8" s="18">
        <f>[4]Julho!$B$6</f>
        <v>17.987500000000001</v>
      </c>
      <c r="D8" s="18">
        <f>[4]Julho!$B$7</f>
        <v>18.995833333333334</v>
      </c>
      <c r="E8" s="18">
        <f>[4]Julho!$B$8</f>
        <v>22.004166666666666</v>
      </c>
      <c r="F8" s="18">
        <f>[4]Julho!$B$9</f>
        <v>21.641666666666669</v>
      </c>
      <c r="G8" s="18">
        <f>[4]Julho!$B$10</f>
        <v>21.974999999999998</v>
      </c>
      <c r="H8" s="18">
        <f>[4]Julho!$B$11</f>
        <v>23.074999999999999</v>
      </c>
      <c r="I8" s="18">
        <f>[4]Julho!$B$12</f>
        <v>23.308333333333337</v>
      </c>
      <c r="J8" s="18">
        <f>[4]Julho!$B$13</f>
        <v>20.337500000000002</v>
      </c>
      <c r="K8" s="18">
        <f>[4]Julho!$B$14</f>
        <v>20.166666666666664</v>
      </c>
      <c r="L8" s="18">
        <f>[4]Julho!$B$15</f>
        <v>20.420833333333331</v>
      </c>
      <c r="M8" s="18">
        <f>[4]Julho!$B$16</f>
        <v>20.866666666666664</v>
      </c>
      <c r="N8" s="18">
        <f>[4]Julho!$B$17</f>
        <v>21.433333333333334</v>
      </c>
      <c r="O8" s="18">
        <f>[4]Julho!$B$18</f>
        <v>21.783333333333331</v>
      </c>
      <c r="P8" s="18">
        <f>[4]Julho!$B$19</f>
        <v>22.204166666666666</v>
      </c>
      <c r="Q8" s="18">
        <f>[4]Julho!$B$20</f>
        <v>21.029166666666665</v>
      </c>
      <c r="R8" s="18">
        <f>[4]Julho!$B$21</f>
        <v>21.062500000000004</v>
      </c>
      <c r="S8" s="18">
        <f>[4]Julho!$B$22</f>
        <v>22.474999999999994</v>
      </c>
      <c r="T8" s="18">
        <f>[4]Julho!$B$23</f>
        <v>22.387499999999999</v>
      </c>
      <c r="U8" s="18">
        <f>[4]Julho!$B$24</f>
        <v>22.745833333333334</v>
      </c>
      <c r="V8" s="18">
        <f>[4]Julho!$B$25</f>
        <v>22.304166666666671</v>
      </c>
      <c r="W8" s="18">
        <f>[4]Julho!$B$26</f>
        <v>11.662500000000001</v>
      </c>
      <c r="X8" s="18">
        <f>[4]Julho!$B$27</f>
        <v>8.3708333333333336</v>
      </c>
      <c r="Y8" s="18">
        <f>[4]Julho!$B$28</f>
        <v>8.3750000000000018</v>
      </c>
      <c r="Z8" s="18">
        <f>[4]Julho!$B$29</f>
        <v>10.325000000000001</v>
      </c>
      <c r="AA8" s="18">
        <f>[4]Julho!$B$30</f>
        <v>13.662499999999996</v>
      </c>
      <c r="AB8" s="18">
        <f>[4]Julho!$B$31</f>
        <v>15.800000000000002</v>
      </c>
      <c r="AC8" s="18">
        <f>[4]Julho!$B$32</f>
        <v>18.016666666666666</v>
      </c>
      <c r="AD8" s="18">
        <f>[4]Julho!$B$33</f>
        <v>19.866666666666671</v>
      </c>
      <c r="AE8" s="18">
        <f>[4]Julho!$B$34</f>
        <v>20.116666666666667</v>
      </c>
      <c r="AF8" s="18">
        <f>[4]Julho!$B$35</f>
        <v>21.779166666666669</v>
      </c>
      <c r="AG8" s="47">
        <f t="shared" si="1"/>
        <v>19.221370967741933</v>
      </c>
    </row>
    <row r="9" spans="1:34" ht="17.100000000000001" customHeight="1" x14ac:dyDescent="0.2">
      <c r="A9" s="16" t="s">
        <v>48</v>
      </c>
      <c r="B9" s="18">
        <f>[5]Julho!$B$5</f>
        <v>18.929166666666667</v>
      </c>
      <c r="C9" s="18">
        <f>[5]Julho!$B$6</f>
        <v>16.708333333333332</v>
      </c>
      <c r="D9" s="18">
        <f>[5]Julho!$B$7</f>
        <v>21.308333333333334</v>
      </c>
      <c r="E9" s="18">
        <f>[5]Julho!$B$8</f>
        <v>24.516666666666662</v>
      </c>
      <c r="F9" s="18">
        <f>[5]Julho!$B$9</f>
        <v>23.216666666666669</v>
      </c>
      <c r="G9" s="18">
        <f>[5]Julho!$B$10</f>
        <v>22.666666666666668</v>
      </c>
      <c r="H9" s="18">
        <f>[5]Julho!$B$11</f>
        <v>23.108333333333334</v>
      </c>
      <c r="I9" s="18">
        <f>[5]Julho!$B$12</f>
        <v>20.395833333333339</v>
      </c>
      <c r="J9" s="18">
        <f>[5]Julho!$B$13</f>
        <v>20.804166666666671</v>
      </c>
      <c r="K9" s="18">
        <f>[5]Julho!$B$14</f>
        <v>20.737500000000004</v>
      </c>
      <c r="L9" s="18">
        <f>[5]Julho!$B$15</f>
        <v>20.516666666666666</v>
      </c>
      <c r="M9" s="18">
        <f>[5]Julho!$B$16</f>
        <v>20.541666666666668</v>
      </c>
      <c r="N9" s="18">
        <f>[5]Julho!$B$17</f>
        <v>20.129166666666663</v>
      </c>
      <c r="O9" s="18">
        <f>[5]Julho!$B$18</f>
        <v>19.916666666666664</v>
      </c>
      <c r="P9" s="18">
        <f>[5]Julho!$B$19</f>
        <v>20.179166666666671</v>
      </c>
      <c r="Q9" s="18">
        <f>[5]Julho!$B$20</f>
        <v>20.529166666666665</v>
      </c>
      <c r="R9" s="18">
        <f>[5]Julho!$B$21</f>
        <v>20.662500000000001</v>
      </c>
      <c r="S9" s="18">
        <f>[5]Julho!$B$22</f>
        <v>22.966666666666669</v>
      </c>
      <c r="T9" s="18">
        <f>[5]Julho!$B$23</f>
        <v>19.579166666666662</v>
      </c>
      <c r="U9" s="18">
        <f>[5]Julho!$B$24</f>
        <v>17.120833333333334</v>
      </c>
      <c r="V9" s="18">
        <f>[5]Julho!$B$25</f>
        <v>13.616666666666672</v>
      </c>
      <c r="W9" s="18">
        <f>[5]Julho!$B$26</f>
        <v>8.7541666666666647</v>
      </c>
      <c r="X9" s="18">
        <f>[5]Julho!$B$27</f>
        <v>8.6250000000000018</v>
      </c>
      <c r="Y9" s="18">
        <f>[5]Julho!$B$28</f>
        <v>6.75</v>
      </c>
      <c r="Z9" s="18">
        <f>[5]Julho!$B$29</f>
        <v>7.7666666666666666</v>
      </c>
      <c r="AA9" s="18">
        <f>[5]Julho!$B$30</f>
        <v>10.841666666666667</v>
      </c>
      <c r="AB9" s="18">
        <f>[5]Julho!$B$31</f>
        <v>17.570833333333329</v>
      </c>
      <c r="AC9" s="18">
        <f>[5]Julho!$B$32</f>
        <v>20.037500000000005</v>
      </c>
      <c r="AD9" s="18">
        <f>[5]Julho!$B$33</f>
        <v>19.850000000000001</v>
      </c>
      <c r="AE9" s="18">
        <f>[5]Julho!$B$34</f>
        <v>19.283333333333335</v>
      </c>
      <c r="AF9" s="18">
        <f>[5]Julho!$B$35</f>
        <v>20.862500000000001</v>
      </c>
      <c r="AG9" s="47">
        <f t="shared" si="1"/>
        <v>18.338440860215051</v>
      </c>
    </row>
    <row r="10" spans="1:34" ht="17.100000000000001" customHeight="1" x14ac:dyDescent="0.2">
      <c r="A10" s="16" t="s">
        <v>2</v>
      </c>
      <c r="B10" s="18">
        <f>[6]Julho!$B$5</f>
        <v>18.845833333333331</v>
      </c>
      <c r="C10" s="18">
        <f>[6]Julho!$B$6</f>
        <v>18.599999999999998</v>
      </c>
      <c r="D10" s="18">
        <f>[6]Julho!$B$7</f>
        <v>22.008333333333336</v>
      </c>
      <c r="E10" s="18">
        <f>[6]Julho!$B$8</f>
        <v>24.404166666666665</v>
      </c>
      <c r="F10" s="18">
        <f>[6]Julho!$B$9</f>
        <v>23.654166666666665</v>
      </c>
      <c r="G10" s="18">
        <f>[6]Julho!$B$10</f>
        <v>23.362499999999997</v>
      </c>
      <c r="H10" s="18">
        <f>[6]Julho!$B$11</f>
        <v>22.820833333333336</v>
      </c>
      <c r="I10" s="18">
        <f>[6]Julho!$B$12</f>
        <v>22.004166666666666</v>
      </c>
      <c r="J10" s="18">
        <f>[6]Julho!$B$13</f>
        <v>20.974999999999998</v>
      </c>
      <c r="K10" s="18">
        <f>[6]Julho!$B$14</f>
        <v>21.916666666666668</v>
      </c>
      <c r="L10" s="18">
        <f>[6]Julho!$B$15</f>
        <v>22.212500000000002</v>
      </c>
      <c r="M10" s="18">
        <f>[6]Julho!$B$16</f>
        <v>22.120833333333334</v>
      </c>
      <c r="N10" s="18">
        <f>[6]Julho!$B$17</f>
        <v>21.070833333333333</v>
      </c>
      <c r="O10" s="18">
        <f>[6]Julho!$B$18</f>
        <v>21.704166666666666</v>
      </c>
      <c r="P10" s="18">
        <f>[6]Julho!$B$19</f>
        <v>21.808333333333337</v>
      </c>
      <c r="Q10" s="18">
        <f>[6]Julho!$B$20</f>
        <v>21.633333333333336</v>
      </c>
      <c r="R10" s="18">
        <f>[6]Julho!$B$21</f>
        <v>22.170833333333338</v>
      </c>
      <c r="S10" s="18">
        <f>[6]Julho!$B$22</f>
        <v>23.762500000000006</v>
      </c>
      <c r="T10" s="18">
        <f>[6]Julho!$B$23</f>
        <v>24.565217391304348</v>
      </c>
      <c r="U10" s="18">
        <f>[6]Julho!$B$24</f>
        <v>22.704166666666669</v>
      </c>
      <c r="V10" s="18">
        <f>[6]Julho!$B$25</f>
        <v>21.633333333333336</v>
      </c>
      <c r="W10" s="18">
        <f>[6]Julho!$B$26</f>
        <v>9.7541666666666682</v>
      </c>
      <c r="X10" s="18">
        <f>[6]Julho!$B$27</f>
        <v>7.2833333333333341</v>
      </c>
      <c r="Y10" s="18">
        <f>[6]Julho!$B$28</f>
        <v>8.8083333333333336</v>
      </c>
      <c r="Z10" s="18">
        <f>[6]Julho!$B$29</f>
        <v>10.475000000000001</v>
      </c>
      <c r="AA10" s="18">
        <f>[6]Julho!$B$30</f>
        <v>14.404166666666667</v>
      </c>
      <c r="AB10" s="18">
        <f>[6]Julho!$B$31</f>
        <v>18.474999999999998</v>
      </c>
      <c r="AC10" s="18">
        <f>[6]Julho!$B$32</f>
        <v>20.716666666666665</v>
      </c>
      <c r="AD10" s="18">
        <f>[6]Julho!$B$33</f>
        <v>19.704166666666669</v>
      </c>
      <c r="AE10" s="18">
        <f>[6]Julho!$B$34</f>
        <v>21.679166666666664</v>
      </c>
      <c r="AF10" s="18">
        <f>[6]Julho!$B$35</f>
        <v>23.824999999999999</v>
      </c>
      <c r="AG10" s="47">
        <f t="shared" si="1"/>
        <v>19.971055399719496</v>
      </c>
    </row>
    <row r="11" spans="1:34" ht="17.100000000000001" customHeight="1" x14ac:dyDescent="0.2">
      <c r="A11" s="16" t="s">
        <v>3</v>
      </c>
      <c r="B11" s="18">
        <f>[7]Julho!$B$5</f>
        <v>21.270833333333336</v>
      </c>
      <c r="C11" s="18">
        <f>[7]Julho!$B$6</f>
        <v>20.429166666666671</v>
      </c>
      <c r="D11" s="18">
        <f>[7]Julho!$B$7</f>
        <v>22.395833333333339</v>
      </c>
      <c r="E11" s="18">
        <f>[7]Julho!$B$8</f>
        <v>22.608333333333334</v>
      </c>
      <c r="F11" s="18">
        <f>[7]Julho!$B$9</f>
        <v>21.595833333333331</v>
      </c>
      <c r="G11" s="18">
        <f>[7]Julho!$B$10</f>
        <v>21.866666666666664</v>
      </c>
      <c r="H11" s="18">
        <f>[7]Julho!$B$11</f>
        <v>22.516666666666666</v>
      </c>
      <c r="I11" s="18">
        <f>[7]Julho!$B$12</f>
        <v>21.625</v>
      </c>
      <c r="J11" s="18">
        <f>[7]Julho!$B$13</f>
        <v>20.383333333333336</v>
      </c>
      <c r="K11" s="18">
        <f>[7]Julho!$B$14</f>
        <v>21.229166666666668</v>
      </c>
      <c r="L11" s="18">
        <f>[7]Julho!$B$15</f>
        <v>21.120833333333334</v>
      </c>
      <c r="M11" s="18">
        <f>[7]Julho!$B$16</f>
        <v>19.733333333333331</v>
      </c>
      <c r="N11" s="18">
        <f>[7]Julho!$B$17</f>
        <v>20.191666666666666</v>
      </c>
      <c r="O11" s="18">
        <f>[7]Julho!$B$18</f>
        <v>21.870833333333337</v>
      </c>
      <c r="P11" s="18">
        <f>[7]Julho!$B$19</f>
        <v>21.849999999999998</v>
      </c>
      <c r="Q11" s="18">
        <f>[7]Julho!$B$20</f>
        <v>21.533333333333331</v>
      </c>
      <c r="R11" s="18">
        <f>[7]Julho!$B$21</f>
        <v>21.437500000000004</v>
      </c>
      <c r="S11" s="18">
        <f>[7]Julho!$B$22</f>
        <v>22.795833333333338</v>
      </c>
      <c r="T11" s="18">
        <f>[7]Julho!$B$23</f>
        <v>22.054166666666664</v>
      </c>
      <c r="U11" s="18">
        <f>[7]Julho!$B$24</f>
        <v>24.191666666666666</v>
      </c>
      <c r="V11" s="18">
        <f>[7]Julho!$B$25</f>
        <v>25.379166666666666</v>
      </c>
      <c r="W11" s="18">
        <f>[7]Julho!$B$26</f>
        <v>18.441666666666666</v>
      </c>
      <c r="X11" s="18">
        <f>[7]Julho!$B$27</f>
        <v>10.195833333333335</v>
      </c>
      <c r="Y11" s="18">
        <f>[7]Julho!$B$28</f>
        <v>10.195833333333335</v>
      </c>
      <c r="Z11" s="18">
        <f>[7]Julho!$B$29</f>
        <v>11.941666666666668</v>
      </c>
      <c r="AA11" s="18">
        <f>[7]Julho!$B$30</f>
        <v>13.9375</v>
      </c>
      <c r="AB11" s="18">
        <f>[7]Julho!$B$31</f>
        <v>17.466666666666665</v>
      </c>
      <c r="AC11" s="18">
        <f>[7]Julho!$B$32</f>
        <v>18.116666666666667</v>
      </c>
      <c r="AD11" s="18">
        <f>[7]Julho!$B$33</f>
        <v>16.737500000000001</v>
      </c>
      <c r="AE11" s="18">
        <f>[7]Julho!$B$34</f>
        <v>19.245833333333337</v>
      </c>
      <c r="AF11" s="18">
        <f>[7]Julho!$B$35</f>
        <v>21.266666666666666</v>
      </c>
      <c r="AG11" s="47">
        <f t="shared" si="1"/>
        <v>19.858870967741936</v>
      </c>
    </row>
    <row r="12" spans="1:34" ht="17.100000000000001" customHeight="1" x14ac:dyDescent="0.2">
      <c r="A12" s="16" t="s">
        <v>4</v>
      </c>
      <c r="B12" s="18">
        <f>[8]Julho!$B$5</f>
        <v>20.479166666666668</v>
      </c>
      <c r="C12" s="18">
        <f>[8]Julho!$B$6</f>
        <v>18.170833333333331</v>
      </c>
      <c r="D12" s="18">
        <f>[8]Julho!$B$7</f>
        <v>21.833333333333332</v>
      </c>
      <c r="E12" s="18">
        <f>[8]Julho!$B$8</f>
        <v>21.395833333333332</v>
      </c>
      <c r="F12" s="18">
        <f>[8]Julho!$B$9</f>
        <v>20.7</v>
      </c>
      <c r="G12" s="18">
        <f>[8]Julho!$B$10</f>
        <v>21.279166666666669</v>
      </c>
      <c r="H12" s="18">
        <f>[8]Julho!$B$11</f>
        <v>21.95</v>
      </c>
      <c r="I12" s="18">
        <f>[8]Julho!$B$12</f>
        <v>22.016666666666669</v>
      </c>
      <c r="J12" s="18">
        <f>[8]Julho!$B$13</f>
        <v>20.762499999999999</v>
      </c>
      <c r="K12" s="18">
        <f>[8]Julho!$B$14</f>
        <v>21.029166666666665</v>
      </c>
      <c r="L12" s="18">
        <f>[8]Julho!$B$15</f>
        <v>20.05833333333333</v>
      </c>
      <c r="M12" s="18">
        <f>[8]Julho!$B$16</f>
        <v>19.879166666666666</v>
      </c>
      <c r="N12" s="18">
        <f>[8]Julho!$B$17</f>
        <v>20.7</v>
      </c>
      <c r="O12" s="18">
        <f>[8]Julho!$B$18</f>
        <v>21.337500000000002</v>
      </c>
      <c r="P12" s="18">
        <f>[8]Julho!$B$19</f>
        <v>21.849999999999998</v>
      </c>
      <c r="Q12" s="18">
        <f>[8]Julho!$B$20</f>
        <v>20.987499999999997</v>
      </c>
      <c r="R12" s="18">
        <f>[8]Julho!$B$21</f>
        <v>21.791666666666668</v>
      </c>
      <c r="S12" s="18">
        <f>[8]Julho!$B$22</f>
        <v>22.554166666666664</v>
      </c>
      <c r="T12" s="18">
        <f>[8]Julho!$B$23</f>
        <v>22.529166666666669</v>
      </c>
      <c r="U12" s="18">
        <f>[8]Julho!$B$24</f>
        <v>22.824999999999999</v>
      </c>
      <c r="V12" s="18">
        <f>[8]Julho!$B$25</f>
        <v>23.237500000000001</v>
      </c>
      <c r="W12" s="18">
        <f>[8]Julho!$B$26</f>
        <v>15.687500000000002</v>
      </c>
      <c r="X12" s="18">
        <f>[8]Julho!$B$27</f>
        <v>7.8521739130434796</v>
      </c>
      <c r="Y12" s="18">
        <f>[8]Julho!$B$28</f>
        <v>7.637500000000002</v>
      </c>
      <c r="Z12" s="18">
        <f>[8]Julho!$B$29</f>
        <v>9.4416666666666682</v>
      </c>
      <c r="AA12" s="18">
        <f>[8]Julho!$B$30</f>
        <v>13.375</v>
      </c>
      <c r="AB12" s="18">
        <f>[8]Julho!$B$31</f>
        <v>18.066666666666666</v>
      </c>
      <c r="AC12" s="18">
        <f>[8]Julho!$B$32</f>
        <v>17.937500000000004</v>
      </c>
      <c r="AD12" s="18">
        <f>[8]Julho!$B$33</f>
        <v>19.066666666666666</v>
      </c>
      <c r="AE12" s="18">
        <f>[8]Julho!$B$34</f>
        <v>21.412499999999998</v>
      </c>
      <c r="AF12" s="18">
        <f>[8]Julho!$B$35</f>
        <v>22.75</v>
      </c>
      <c r="AG12" s="47">
        <f t="shared" si="1"/>
        <v>19.373994857410008</v>
      </c>
    </row>
    <row r="13" spans="1:34" ht="17.100000000000001" customHeight="1" x14ac:dyDescent="0.2">
      <c r="A13" s="16" t="s">
        <v>5</v>
      </c>
      <c r="B13" s="18">
        <f>[9]Julho!$B$5</f>
        <v>20.341666666666669</v>
      </c>
      <c r="C13" s="18">
        <f>[9]Julho!$B$6</f>
        <v>20.512499999999999</v>
      </c>
      <c r="D13" s="18">
        <f>[9]Julho!$B$7</f>
        <v>22.833333333333332</v>
      </c>
      <c r="E13" s="18">
        <f>[9]Julho!$B$8</f>
        <v>26.154166666666665</v>
      </c>
      <c r="F13" s="18">
        <f>[9]Julho!$B$9</f>
        <v>26.537499999999998</v>
      </c>
      <c r="G13" s="18">
        <f>[9]Julho!$B$10</f>
        <v>26.658333333333328</v>
      </c>
      <c r="H13" s="18">
        <f>[9]Julho!$B$11</f>
        <v>26.862500000000001</v>
      </c>
      <c r="I13" s="18">
        <f>[9]Julho!$B$12</f>
        <v>22.400000000000002</v>
      </c>
      <c r="J13" s="18" t="str">
        <f>[9]Julho!$B$13</f>
        <v>**</v>
      </c>
      <c r="K13" s="18" t="str">
        <f>[9]Julho!$B$14</f>
        <v>**</v>
      </c>
      <c r="L13" s="18" t="str">
        <f>[9]Julho!$B$15</f>
        <v>**</v>
      </c>
      <c r="M13" s="18" t="str">
        <f>[9]Julho!$B$16</f>
        <v>**</v>
      </c>
      <c r="N13" s="18" t="str">
        <f>[9]Julho!$B$17</f>
        <v>**</v>
      </c>
      <c r="O13" s="18" t="str">
        <f>[9]Julho!$B$18</f>
        <v>**</v>
      </c>
      <c r="P13" s="18" t="str">
        <f>[9]Julho!$B$19</f>
        <v>**</v>
      </c>
      <c r="Q13" s="18">
        <f>[9]Julho!$B$20</f>
        <v>24.033333333333331</v>
      </c>
      <c r="R13" s="18">
        <f>[9]Julho!$B$21</f>
        <v>25.566666666666663</v>
      </c>
      <c r="S13" s="18">
        <f>[9]Julho!$B$22</f>
        <v>27.120833333333326</v>
      </c>
      <c r="T13" s="18">
        <f>[9]Julho!$B$23</f>
        <v>25.321739130434786</v>
      </c>
      <c r="U13" s="18">
        <f>[9]Julho!$B$24</f>
        <v>22.375</v>
      </c>
      <c r="V13" s="18">
        <f>[9]Julho!$B$25</f>
        <v>20.433333333333334</v>
      </c>
      <c r="W13" s="18">
        <f>[9]Julho!$B$26</f>
        <v>13.033333333333333</v>
      </c>
      <c r="X13" s="18">
        <f>[9]Julho!$B$27</f>
        <v>10.4375</v>
      </c>
      <c r="Y13" s="18">
        <f>[9]Julho!$B$28</f>
        <v>13.012499999999998</v>
      </c>
      <c r="Z13" s="18">
        <f>[9]Julho!$B$29</f>
        <v>14.670833333333333</v>
      </c>
      <c r="AA13" s="18">
        <f>[9]Julho!$B$30</f>
        <v>16.312499999999996</v>
      </c>
      <c r="AB13" s="18">
        <f>[9]Julho!$B$31</f>
        <v>21.433333333333334</v>
      </c>
      <c r="AC13" s="18">
        <f>[9]Julho!$B$32</f>
        <v>23.829166666666666</v>
      </c>
      <c r="AD13" s="18">
        <f>[9]Julho!$B$33</f>
        <v>24.545833333333324</v>
      </c>
      <c r="AE13" s="18">
        <f>[9]Julho!$B$34</f>
        <v>23.841666666666669</v>
      </c>
      <c r="AF13" s="18">
        <f>[9]Julho!$B$35</f>
        <v>25.433333333333334</v>
      </c>
      <c r="AG13" s="47">
        <f t="shared" si="1"/>
        <v>21.820871074879225</v>
      </c>
    </row>
    <row r="14" spans="1:34" ht="17.100000000000001" customHeight="1" x14ac:dyDescent="0.2">
      <c r="A14" s="16" t="s">
        <v>50</v>
      </c>
      <c r="B14" s="18">
        <f>[10]Julho!$B$5</f>
        <v>20.795833333333334</v>
      </c>
      <c r="C14" s="18">
        <f>[10]Julho!$B$6</f>
        <v>19.637499999999999</v>
      </c>
      <c r="D14" s="18">
        <f>[10]Julho!$B$7</f>
        <v>23.070833333333336</v>
      </c>
      <c r="E14" s="18">
        <f>[10]Julho!$B$8</f>
        <v>21.895833333333339</v>
      </c>
      <c r="F14" s="18">
        <f>[10]Julho!$B$9</f>
        <v>21.658333333333335</v>
      </c>
      <c r="G14" s="18">
        <f>[10]Julho!$B$10</f>
        <v>21.650000000000002</v>
      </c>
      <c r="H14" s="18">
        <f>[10]Julho!$B$11</f>
        <v>21.512500000000003</v>
      </c>
      <c r="I14" s="18">
        <f>[10]Julho!$B$12</f>
        <v>22.000000000000004</v>
      </c>
      <c r="J14" s="18">
        <f>[10]Julho!$B$13</f>
        <v>20.666666666666668</v>
      </c>
      <c r="K14" s="18">
        <f>[10]Julho!$B$14</f>
        <v>20.933333333333334</v>
      </c>
      <c r="L14" s="18">
        <f>[10]Julho!$B$15</f>
        <v>21.012500000000006</v>
      </c>
      <c r="M14" s="18">
        <f>[10]Julho!$B$16</f>
        <v>20.024999999999995</v>
      </c>
      <c r="N14" s="18">
        <f>[10]Julho!$B$17</f>
        <v>19.870833333333334</v>
      </c>
      <c r="O14" s="18">
        <f>[10]Julho!$B$18</f>
        <v>21.1875</v>
      </c>
      <c r="P14" s="18">
        <f>[10]Julho!$B$19</f>
        <v>21.620833333333334</v>
      </c>
      <c r="Q14" s="18">
        <f>[10]Julho!$B$20</f>
        <v>20.87083333333333</v>
      </c>
      <c r="R14" s="18">
        <f>[10]Julho!$B$21</f>
        <v>22.0625</v>
      </c>
      <c r="S14" s="18">
        <f>[10]Julho!$B$22</f>
        <v>22.404166666666665</v>
      </c>
      <c r="T14" s="18">
        <f>[10]Julho!$B$23</f>
        <v>22.666666666666661</v>
      </c>
      <c r="U14" s="18">
        <f>[10]Julho!$B$24</f>
        <v>22.675000000000001</v>
      </c>
      <c r="V14" s="18">
        <f>[10]Julho!$B$25</f>
        <v>23.483333333333334</v>
      </c>
      <c r="W14" s="18">
        <f>[10]Julho!$B$26</f>
        <v>16.820833333333336</v>
      </c>
      <c r="X14" s="18">
        <f>[10]Julho!$B$27</f>
        <v>9.2208333333333314</v>
      </c>
      <c r="Y14" s="18">
        <f>[10]Julho!$B$28</f>
        <v>9.4959999999999987</v>
      </c>
      <c r="Z14" s="18">
        <f>[10]Julho!$B$29</f>
        <v>10.916666666666666</v>
      </c>
      <c r="AA14" s="18">
        <f>[10]Julho!$B$30</f>
        <v>15.541666666666666</v>
      </c>
      <c r="AB14" s="18">
        <f>[10]Julho!$B$31</f>
        <v>19.037500000000001</v>
      </c>
      <c r="AC14" s="18">
        <f>[10]Julho!$B$32</f>
        <v>18.958333333333339</v>
      </c>
      <c r="AD14" s="18">
        <f>[10]Julho!$B$33</f>
        <v>18.466666666666669</v>
      </c>
      <c r="AE14" s="18">
        <f>[10]Julho!$B$34</f>
        <v>20.308333333333334</v>
      </c>
      <c r="AF14" s="18">
        <f>[10]Julho!$B$35</f>
        <v>22.533333333333331</v>
      </c>
      <c r="AG14" s="47">
        <f>AVERAGE(B14:AF14)</f>
        <v>19.774198924731184</v>
      </c>
    </row>
    <row r="15" spans="1:34" ht="17.100000000000001" customHeight="1" x14ac:dyDescent="0.2">
      <c r="A15" s="16" t="s">
        <v>6</v>
      </c>
      <c r="B15" s="18">
        <f>[11]Julho!$B$5</f>
        <v>21.579166666666666</v>
      </c>
      <c r="C15" s="18">
        <f>[11]Julho!$B$6</f>
        <v>21.079166666666669</v>
      </c>
      <c r="D15" s="18">
        <f>[11]Julho!$B$7</f>
        <v>23.070833333333336</v>
      </c>
      <c r="E15" s="18">
        <f>[11]Julho!$B$8</f>
        <v>22.879166666666663</v>
      </c>
      <c r="F15" s="18">
        <f>[11]Julho!$B$9</f>
        <v>23.062499999999996</v>
      </c>
      <c r="G15" s="18">
        <f>[11]Julho!$B$10</f>
        <v>22.537500000000005</v>
      </c>
      <c r="H15" s="18">
        <f>[11]Julho!$B$11</f>
        <v>22.487500000000001</v>
      </c>
      <c r="I15" s="18">
        <f>[11]Julho!$B$12</f>
        <v>22.379166666666666</v>
      </c>
      <c r="J15" s="18">
        <f>[11]Julho!$B$13</f>
        <v>22.212500000000002</v>
      </c>
      <c r="K15" s="18">
        <f>[11]Julho!$B$14</f>
        <v>20.829166666666666</v>
      </c>
      <c r="L15" s="18">
        <f>[11]Julho!$B$15</f>
        <v>21.945833333333329</v>
      </c>
      <c r="M15" s="18">
        <f>[11]Julho!$B$16</f>
        <v>20.837500000000002</v>
      </c>
      <c r="N15" s="18">
        <f>[11]Julho!$B$17</f>
        <v>19.529166666666672</v>
      </c>
      <c r="O15" s="18">
        <f>[11]Julho!$B$18</f>
        <v>21.25</v>
      </c>
      <c r="P15" s="18">
        <f>[11]Julho!$B$19</f>
        <v>21.466666666666669</v>
      </c>
      <c r="Q15" s="18">
        <f>[11]Julho!$B$20</f>
        <v>22.058333333333334</v>
      </c>
      <c r="R15" s="18">
        <f>[11]Julho!$B$21</f>
        <v>22.620833333333337</v>
      </c>
      <c r="S15" s="18">
        <f>[11]Julho!$B$22</f>
        <v>21.958333333333329</v>
      </c>
      <c r="T15" s="18">
        <f>[11]Julho!$B$23</f>
        <v>23.295652173913048</v>
      </c>
      <c r="U15" s="18">
        <f>[11]Julho!$B$24</f>
        <v>24.341666666666669</v>
      </c>
      <c r="V15" s="18">
        <f>[11]Julho!$B$25</f>
        <v>24.9375</v>
      </c>
      <c r="W15" s="18">
        <f>[11]Julho!$B$26</f>
        <v>15.795833333333329</v>
      </c>
      <c r="X15" s="18">
        <f>[11]Julho!$B$27</f>
        <v>11.804166666666667</v>
      </c>
      <c r="Y15" s="18">
        <f>[11]Julho!$B$28</f>
        <v>12.666666666666664</v>
      </c>
      <c r="Z15" s="18">
        <f>[11]Julho!$B$29</f>
        <v>11.2875</v>
      </c>
      <c r="AA15" s="18">
        <f>[11]Julho!$B$30</f>
        <v>14.65</v>
      </c>
      <c r="AB15" s="18">
        <f>[11]Julho!$B$31</f>
        <v>19.05</v>
      </c>
      <c r="AC15" s="18">
        <f>[11]Julho!$B$32</f>
        <v>19.350000000000001</v>
      </c>
      <c r="AD15" s="18">
        <f>[11]Julho!$B$33</f>
        <v>18.295833333333331</v>
      </c>
      <c r="AE15" s="18">
        <f>[11]Julho!$B$34</f>
        <v>19.079166666666666</v>
      </c>
      <c r="AF15" s="18">
        <f>[11]Julho!$B$35</f>
        <v>20.641666666666666</v>
      </c>
      <c r="AG15" s="47">
        <f t="shared" si="1"/>
        <v>20.28964469378214</v>
      </c>
    </row>
    <row r="16" spans="1:34" ht="17.100000000000001" customHeight="1" x14ac:dyDescent="0.2">
      <c r="A16" s="16" t="s">
        <v>7</v>
      </c>
      <c r="B16" s="18">
        <f>[12]Julho!$B$5</f>
        <v>18.258333333333333</v>
      </c>
      <c r="C16" s="18">
        <f>[12]Julho!$B$6</f>
        <v>15.358333333333336</v>
      </c>
      <c r="D16" s="18">
        <f>[12]Julho!$B$7</f>
        <v>18.566666666666663</v>
      </c>
      <c r="E16" s="18">
        <f>[12]Julho!$B$8</f>
        <v>22.45</v>
      </c>
      <c r="F16" s="18">
        <f>[12]Julho!$B$9</f>
        <v>22.275000000000002</v>
      </c>
      <c r="G16" s="18">
        <f>[12]Julho!$B$10</f>
        <v>21.924999999999997</v>
      </c>
      <c r="H16" s="18">
        <f>[12]Julho!$B$11</f>
        <v>22.595833333333335</v>
      </c>
      <c r="I16" s="18">
        <f>[12]Julho!$B$12</f>
        <v>23.070833333333336</v>
      </c>
      <c r="J16" s="18">
        <f>[12]Julho!$B$13</f>
        <v>20.862500000000001</v>
      </c>
      <c r="K16" s="18">
        <f>[12]Julho!$B$14</f>
        <v>20.6</v>
      </c>
      <c r="L16" s="18">
        <f>[12]Julho!$B$15</f>
        <v>21.066666666666663</v>
      </c>
      <c r="M16" s="18">
        <f>[12]Julho!$B$16</f>
        <v>21.204166666666666</v>
      </c>
      <c r="N16" s="18">
        <f>[12]Julho!$B$17</f>
        <v>20.712500000000002</v>
      </c>
      <c r="O16" s="18">
        <f>[12]Julho!$B$18</f>
        <v>21.674999999999997</v>
      </c>
      <c r="P16" s="18">
        <f>[12]Julho!$B$19</f>
        <v>20.987499999999997</v>
      </c>
      <c r="Q16" s="18">
        <f>[12]Julho!$B$20</f>
        <v>19.370833333333334</v>
      </c>
      <c r="R16" s="18">
        <f>[12]Julho!$B$21</f>
        <v>20.908333333333335</v>
      </c>
      <c r="S16" s="18">
        <f>[12]Julho!$B$22</f>
        <v>22.416666666666671</v>
      </c>
      <c r="T16" s="18">
        <f>[12]Julho!$B$23</f>
        <v>22.6</v>
      </c>
      <c r="U16" s="18">
        <f>[12]Julho!$B$24</f>
        <v>17.870833333333334</v>
      </c>
      <c r="V16" s="18">
        <f>[12]Julho!$B$25</f>
        <v>14.962500000000004</v>
      </c>
      <c r="W16" s="18">
        <f>[12]Julho!$B$26</f>
        <v>7.7083333333333321</v>
      </c>
      <c r="X16" s="18">
        <f>[12]Julho!$B$27</f>
        <v>7.0555555555555571</v>
      </c>
      <c r="Y16" s="18">
        <f>[12]Julho!$B$28</f>
        <v>5.6374999999999993</v>
      </c>
      <c r="Z16" s="18">
        <f>[12]Julho!$B$29</f>
        <v>8.5749999999999993</v>
      </c>
      <c r="AA16" s="18">
        <f>[12]Julho!$B$30</f>
        <v>12.779166666666667</v>
      </c>
      <c r="AB16" s="18">
        <f>[12]Julho!$B$31</f>
        <v>15.733333333333336</v>
      </c>
      <c r="AC16" s="18">
        <f>[12]Julho!$B$32</f>
        <v>19.304166666666671</v>
      </c>
      <c r="AD16" s="18">
        <f>[12]Julho!$B$33</f>
        <v>20.8125</v>
      </c>
      <c r="AE16" s="18">
        <f>[12]Julho!$B$34</f>
        <v>21.320833333333336</v>
      </c>
      <c r="AF16" s="18">
        <f>[12]Julho!$B$35</f>
        <v>21.845833333333335</v>
      </c>
      <c r="AG16" s="47">
        <f t="shared" si="1"/>
        <v>18.403539426523295</v>
      </c>
    </row>
    <row r="17" spans="1:33" ht="17.100000000000001" customHeight="1" x14ac:dyDescent="0.2">
      <c r="A17" s="16" t="s">
        <v>8</v>
      </c>
      <c r="B17" s="18">
        <f>[13]Julho!$B$5</f>
        <v>16.833333333333332</v>
      </c>
      <c r="C17" s="18">
        <f>[13]Julho!$B$6</f>
        <v>15.108333333333336</v>
      </c>
      <c r="D17" s="18">
        <f>[13]Julho!$B$7</f>
        <v>16.970833333333335</v>
      </c>
      <c r="E17" s="18">
        <f>[13]Julho!$B$8</f>
        <v>21.166666666666668</v>
      </c>
      <c r="F17" s="18">
        <f>[13]Julho!$B$9</f>
        <v>21.316666666666666</v>
      </c>
      <c r="G17" s="18">
        <f>[13]Julho!$B$10</f>
        <v>20.987500000000001</v>
      </c>
      <c r="H17" s="18">
        <f>[13]Julho!$B$11</f>
        <v>21.900000000000002</v>
      </c>
      <c r="I17" s="18">
        <f>[13]Julho!$B$12</f>
        <v>22.062500000000004</v>
      </c>
      <c r="J17" s="18">
        <f>[13]Julho!$B$13</f>
        <v>20.020833333333332</v>
      </c>
      <c r="K17" s="18">
        <f>[13]Julho!$B$14</f>
        <v>19.379166666666666</v>
      </c>
      <c r="L17" s="18">
        <f>[13]Julho!$B$15</f>
        <v>19.887499999999999</v>
      </c>
      <c r="M17" s="18">
        <f>[13]Julho!$B$16</f>
        <v>19.704166666666669</v>
      </c>
      <c r="N17" s="18">
        <f>[13]Julho!$B$17</f>
        <v>20.058333333333337</v>
      </c>
      <c r="O17" s="18">
        <f>[13]Julho!$B$18</f>
        <v>19.979166666666668</v>
      </c>
      <c r="P17" s="18">
        <f>[13]Julho!$B$19</f>
        <v>19.595833333333331</v>
      </c>
      <c r="Q17" s="18">
        <f>[13]Julho!$B$20</f>
        <v>17.991666666666671</v>
      </c>
      <c r="R17" s="18">
        <f>[13]Julho!$B$21</f>
        <v>18.066666666666666</v>
      </c>
      <c r="S17" s="18">
        <f>[13]Julho!$B$22</f>
        <v>22.024999999999995</v>
      </c>
      <c r="T17" s="18">
        <f>[13]Julho!$B$23</f>
        <v>20.42608695652174</v>
      </c>
      <c r="U17" s="18">
        <f>[13]Julho!$B$24</f>
        <v>17.479166666666668</v>
      </c>
      <c r="V17" s="18">
        <f>[13]Julho!$B$25</f>
        <v>13.791666666666666</v>
      </c>
      <c r="W17" s="18">
        <f>[13]Julho!$B$26</f>
        <v>8.1708333333333307</v>
      </c>
      <c r="X17" s="18">
        <f>[13]Julho!$B$27</f>
        <v>7.033333333333335</v>
      </c>
      <c r="Y17" s="18">
        <f>[13]Julho!$B$28</f>
        <v>6.9333333333333336</v>
      </c>
      <c r="Z17" s="18">
        <f>[13]Julho!$B$29</f>
        <v>9.1875</v>
      </c>
      <c r="AA17" s="18">
        <f>[13]Julho!$B$30</f>
        <v>12.137500000000001</v>
      </c>
      <c r="AB17" s="18">
        <f>[13]Julho!$B$31</f>
        <v>14.970833333333331</v>
      </c>
      <c r="AC17" s="18">
        <f>[13]Julho!$B$32</f>
        <v>17.383333333333333</v>
      </c>
      <c r="AD17" s="18">
        <f>[13]Julho!$B$33</f>
        <v>19.262499999999999</v>
      </c>
      <c r="AE17" s="18">
        <f>[13]Julho!$B$34</f>
        <v>19.883333333333336</v>
      </c>
      <c r="AF17" s="18">
        <f>[13]Julho!$B$35</f>
        <v>20.087500000000002</v>
      </c>
      <c r="AG17" s="47">
        <f t="shared" si="1"/>
        <v>17.412938288920056</v>
      </c>
    </row>
    <row r="18" spans="1:33" ht="17.100000000000001" customHeight="1" x14ac:dyDescent="0.2">
      <c r="A18" s="16" t="s">
        <v>9</v>
      </c>
      <c r="B18" s="18">
        <f>[14]Julho!$B$5</f>
        <v>18.804166666666667</v>
      </c>
      <c r="C18" s="18">
        <f>[14]Julho!$B$6</f>
        <v>16.116666666666667</v>
      </c>
      <c r="D18" s="18">
        <f>[14]Julho!$B$7</f>
        <v>18.995833333333334</v>
      </c>
      <c r="E18" s="18">
        <f>[14]Julho!$B$8</f>
        <v>22.529166666666669</v>
      </c>
      <c r="F18" s="18">
        <f>[14]Julho!$B$9</f>
        <v>22.337500000000006</v>
      </c>
      <c r="G18" s="18">
        <f>[14]Julho!$B$10</f>
        <v>21.899999999999995</v>
      </c>
      <c r="H18" s="18">
        <f>[14]Julho!$B$11</f>
        <v>23.208333333333332</v>
      </c>
      <c r="I18" s="18">
        <f>[14]Julho!$B$12</f>
        <v>23.716666666666665</v>
      </c>
      <c r="J18" s="18">
        <f>[14]Julho!$B$13</f>
        <v>21.324999999999999</v>
      </c>
      <c r="K18" s="18">
        <f>[14]Julho!$B$14</f>
        <v>20.766666666666662</v>
      </c>
      <c r="L18" s="18">
        <f>[14]Julho!$B$15</f>
        <v>21.116666666666667</v>
      </c>
      <c r="M18" s="18">
        <f>[14]Julho!$B$16</f>
        <v>21.216666666666669</v>
      </c>
      <c r="N18" s="18">
        <f>[14]Julho!$B$17</f>
        <v>21.187499999999996</v>
      </c>
      <c r="O18" s="18">
        <f>[14]Julho!$B$18</f>
        <v>22.183333333333337</v>
      </c>
      <c r="P18" s="18">
        <f>[14]Julho!$B$19</f>
        <v>22.537499999999998</v>
      </c>
      <c r="Q18" s="18">
        <f>[14]Julho!$B$20</f>
        <v>20.491666666666664</v>
      </c>
      <c r="R18" s="18">
        <f>[14]Julho!$B$21</f>
        <v>20.883333333333333</v>
      </c>
      <c r="S18" s="18">
        <f>[14]Julho!$B$22</f>
        <v>22.520833333333332</v>
      </c>
      <c r="T18" s="18">
        <f>[14]Julho!$B$23</f>
        <v>22.065217391304348</v>
      </c>
      <c r="U18" s="18">
        <f>[14]Julho!$B$24</f>
        <v>20.087500000000002</v>
      </c>
      <c r="V18" s="18">
        <f>[14]Julho!$B$25</f>
        <v>17.091666666666665</v>
      </c>
      <c r="W18" s="18">
        <f>[14]Julho!$B$26</f>
        <v>9.3916666666666657</v>
      </c>
      <c r="X18" s="18">
        <f>[14]Julho!$B$27</f>
        <v>7.4666666666666677</v>
      </c>
      <c r="Y18" s="18">
        <f>[14]Julho!$B$28</f>
        <v>7.5083333333333329</v>
      </c>
      <c r="Z18" s="18">
        <f>[14]Julho!$B$29</f>
        <v>10.35</v>
      </c>
      <c r="AA18" s="18">
        <f>[14]Julho!$B$30</f>
        <v>13.291666666666666</v>
      </c>
      <c r="AB18" s="18">
        <f>[14]Julho!$B$31</f>
        <v>16.041666666666668</v>
      </c>
      <c r="AC18" s="18">
        <f>[14]Julho!$B$32</f>
        <v>18.866666666666664</v>
      </c>
      <c r="AD18" s="18">
        <f>[14]Julho!$B$33</f>
        <v>20.991666666666664</v>
      </c>
      <c r="AE18" s="18">
        <f>[14]Julho!$B$34</f>
        <v>21.304166666666667</v>
      </c>
      <c r="AF18" s="18">
        <f>[14]Julho!$B$35</f>
        <v>22.433333333333334</v>
      </c>
      <c r="AG18" s="47">
        <f t="shared" si="1"/>
        <v>18.991216690042073</v>
      </c>
    </row>
    <row r="19" spans="1:33" ht="17.100000000000001" customHeight="1" x14ac:dyDescent="0.2">
      <c r="A19" s="16" t="s">
        <v>49</v>
      </c>
      <c r="B19" s="18">
        <f>[15]Julho!$B$5</f>
        <v>19.895833333333332</v>
      </c>
      <c r="C19" s="18">
        <f>[15]Julho!$B$6</f>
        <v>18.383333333333336</v>
      </c>
      <c r="D19" s="18">
        <f>[15]Julho!$B$7</f>
        <v>21.708333333333329</v>
      </c>
      <c r="E19" s="18">
        <f>[15]Julho!$B$8</f>
        <v>24.845833333333331</v>
      </c>
      <c r="F19" s="18">
        <f>[15]Julho!$B$9</f>
        <v>23.929166666666671</v>
      </c>
      <c r="G19" s="18">
        <f>[15]Julho!$B$10</f>
        <v>23.604166666666668</v>
      </c>
      <c r="H19" s="18">
        <f>[15]Julho!$B$11</f>
        <v>22.925000000000001</v>
      </c>
      <c r="I19" s="18">
        <f>[15]Julho!$B$12</f>
        <v>22.183333333333334</v>
      </c>
      <c r="J19" s="18">
        <f>[15]Julho!$B$13</f>
        <v>22.270833333333332</v>
      </c>
      <c r="K19" s="18">
        <f>[15]Julho!$B$14</f>
        <v>22.504166666666663</v>
      </c>
      <c r="L19" s="18">
        <f>[15]Julho!$B$15</f>
        <v>22.400000000000002</v>
      </c>
      <c r="M19" s="18">
        <f>[15]Julho!$B$16</f>
        <v>21.858333333333334</v>
      </c>
      <c r="N19" s="18">
        <f>[15]Julho!$B$17</f>
        <v>20.779166666666665</v>
      </c>
      <c r="O19" s="18">
        <f>[15]Julho!$B$18</f>
        <v>19.637499999999999</v>
      </c>
      <c r="P19" s="18">
        <f>[15]Julho!$B$19</f>
        <v>21.554166666666671</v>
      </c>
      <c r="Q19" s="18">
        <f>[15]Julho!$B$20</f>
        <v>21.654166666666665</v>
      </c>
      <c r="R19" s="18">
        <f>[15]Julho!$B$21</f>
        <v>21.754166666666666</v>
      </c>
      <c r="S19" s="18">
        <f>[15]Julho!$B$22</f>
        <v>22.341666666666665</v>
      </c>
      <c r="T19" s="18">
        <f>[15]Julho!$B$23</f>
        <v>21.991304347826087</v>
      </c>
      <c r="U19" s="18">
        <f>[15]Julho!$B$24</f>
        <v>18.141666666666662</v>
      </c>
      <c r="V19" s="18">
        <f>[15]Julho!$B$25</f>
        <v>16.054166666666667</v>
      </c>
      <c r="W19" s="18">
        <f>[15]Julho!$B$26</f>
        <v>9.5583333333333318</v>
      </c>
      <c r="X19" s="18">
        <f>[15]Julho!$B$27</f>
        <v>8.5333333333333332</v>
      </c>
      <c r="Y19" s="18">
        <f>[15]Julho!$B$28</f>
        <v>8.2916666666666661</v>
      </c>
      <c r="Z19" s="18">
        <f>[15]Julho!$B$29</f>
        <v>9.5374999999999996</v>
      </c>
      <c r="AA19" s="18">
        <f>[15]Julho!$B$30</f>
        <v>12.520833333333334</v>
      </c>
      <c r="AB19" s="18">
        <f>[15]Julho!$B$31</f>
        <v>18.062500000000004</v>
      </c>
      <c r="AC19" s="18">
        <f>[15]Julho!$B$32</f>
        <v>20.562500000000004</v>
      </c>
      <c r="AD19" s="18">
        <f>[15]Julho!$B$33</f>
        <v>20.399999999999999</v>
      </c>
      <c r="AE19" s="18">
        <f>[15]Julho!$B$34</f>
        <v>20.691666666666666</v>
      </c>
      <c r="AF19" s="18">
        <f>[15]Julho!$B$35</f>
        <v>21.158333333333335</v>
      </c>
      <c r="AG19" s="47">
        <f t="shared" si="1"/>
        <v>19.34622487143525</v>
      </c>
    </row>
    <row r="20" spans="1:33" ht="17.100000000000001" customHeight="1" x14ac:dyDescent="0.2">
      <c r="A20" s="16" t="s">
        <v>10</v>
      </c>
      <c r="B20" s="18">
        <f>[16]Julho!$B$5</f>
        <v>18.208333333333336</v>
      </c>
      <c r="C20" s="18">
        <f>[16]Julho!$B$6</f>
        <v>15.358333333333336</v>
      </c>
      <c r="D20" s="18">
        <f>[16]Julho!$B$7</f>
        <v>18.054166666666671</v>
      </c>
      <c r="E20" s="18">
        <f>[16]Julho!$B$8</f>
        <v>22.650000000000002</v>
      </c>
      <c r="F20" s="18">
        <f>[16]Julho!$B$9</f>
        <v>22.695833333333336</v>
      </c>
      <c r="G20" s="18">
        <f>[16]Julho!$B$10</f>
        <v>22.3</v>
      </c>
      <c r="H20" s="18">
        <f>[16]Julho!$B$11</f>
        <v>22.579166666666666</v>
      </c>
      <c r="I20" s="18">
        <f>[16]Julho!$B$12</f>
        <v>22.195833333333336</v>
      </c>
      <c r="J20" s="18">
        <f>[16]Julho!$B$13</f>
        <v>21.079166666666669</v>
      </c>
      <c r="K20" s="18">
        <f>[16]Julho!$B$14</f>
        <v>20.675000000000001</v>
      </c>
      <c r="L20" s="18">
        <f>[16]Julho!$B$15</f>
        <v>21.099999999999998</v>
      </c>
      <c r="M20" s="18">
        <f>[16]Julho!$B$16</f>
        <v>20.516666666666666</v>
      </c>
      <c r="N20" s="18">
        <f>[16]Julho!$B$17</f>
        <v>20.358333333333338</v>
      </c>
      <c r="O20" s="18">
        <f>[16]Julho!$B$18</f>
        <v>20.558333333333341</v>
      </c>
      <c r="P20" s="18">
        <f>[16]Julho!$B$19</f>
        <v>20.016666666666666</v>
      </c>
      <c r="Q20" s="18">
        <f>[16]Julho!$B$20</f>
        <v>18.808333333333334</v>
      </c>
      <c r="R20" s="18">
        <f>[16]Julho!$B$21</f>
        <v>19.45</v>
      </c>
      <c r="S20" s="18">
        <f>[16]Julho!$B$22</f>
        <v>23.150000000000002</v>
      </c>
      <c r="T20" s="18">
        <f>[16]Julho!$B$23</f>
        <v>21.695833333333336</v>
      </c>
      <c r="U20" s="18">
        <f>[16]Julho!$B$24</f>
        <v>18.366666666666667</v>
      </c>
      <c r="V20" s="18">
        <f>[16]Julho!$B$25</f>
        <v>14.449999999999998</v>
      </c>
      <c r="W20" s="18">
        <f>[16]Julho!$B$26</f>
        <v>8.3083333333333318</v>
      </c>
      <c r="X20" s="18">
        <f>[16]Julho!$B$27</f>
        <v>7.3125</v>
      </c>
      <c r="Y20" s="18">
        <f>[16]Julho!$B$28</f>
        <v>6.6749999999999998</v>
      </c>
      <c r="Z20" s="18">
        <f>[16]Julho!$B$29</f>
        <v>8.4375</v>
      </c>
      <c r="AA20" s="18">
        <f>[16]Julho!$B$30</f>
        <v>12.170833333333334</v>
      </c>
      <c r="AB20" s="18">
        <f>[16]Julho!$B$31</f>
        <v>16.116666666666667</v>
      </c>
      <c r="AC20" s="18">
        <f>[16]Julho!$B$32</f>
        <v>18.254166666666666</v>
      </c>
      <c r="AD20" s="18">
        <f>[16]Julho!$B$33</f>
        <v>20.241666666666667</v>
      </c>
      <c r="AE20" s="18">
        <f>[16]Julho!$B$34</f>
        <v>20.691666666666666</v>
      </c>
      <c r="AF20" s="18">
        <f>[16]Julho!$B$35</f>
        <v>21.158333333333335</v>
      </c>
      <c r="AG20" s="47">
        <f t="shared" ref="AG20:AG32" si="2">AVERAGE(B20:AF20)</f>
        <v>18.181720430107525</v>
      </c>
    </row>
    <row r="21" spans="1:33" ht="17.100000000000001" customHeight="1" x14ac:dyDescent="0.2">
      <c r="A21" s="16" t="s">
        <v>11</v>
      </c>
      <c r="B21" s="18">
        <f>[17]Julho!$B$5</f>
        <v>18.495833333333334</v>
      </c>
      <c r="C21" s="18">
        <f>[17]Julho!$B$6</f>
        <v>16.675000000000001</v>
      </c>
      <c r="D21" s="18">
        <f>[17]Julho!$B$7</f>
        <v>19.666666666666668</v>
      </c>
      <c r="E21" s="18">
        <f>[17]Julho!$B$8</f>
        <v>22.466666666666665</v>
      </c>
      <c r="F21" s="18">
        <f>[17]Julho!$B$9</f>
        <v>21.604166666666668</v>
      </c>
      <c r="G21" s="18">
        <f>[17]Julho!$B$10</f>
        <v>21.045833333333334</v>
      </c>
      <c r="H21" s="18">
        <f>[17]Julho!$B$11</f>
        <v>21.237499999999997</v>
      </c>
      <c r="I21" s="18">
        <f>[17]Julho!$B$12</f>
        <v>21.762500000000003</v>
      </c>
      <c r="J21" s="18">
        <f>[17]Julho!$B$13</f>
        <v>21.495833333333337</v>
      </c>
      <c r="K21" s="18">
        <f>[17]Julho!$B$14</f>
        <v>19.937500000000004</v>
      </c>
      <c r="L21" s="18">
        <f>[17]Julho!$B$15</f>
        <v>20.166666666666668</v>
      </c>
      <c r="M21" s="18">
        <f>[17]Julho!$B$16</f>
        <v>20.516666666666666</v>
      </c>
      <c r="N21" s="18">
        <f>[17]Julho!$B$17</f>
        <v>20.358333333333338</v>
      </c>
      <c r="O21" s="18">
        <f>[17]Julho!$B$18</f>
        <v>20.558333333333341</v>
      </c>
      <c r="P21" s="18">
        <f>[17]Julho!$B$19</f>
        <v>20.454166666666666</v>
      </c>
      <c r="Q21" s="18">
        <f>[17]Julho!$B$20</f>
        <v>20.295833333333334</v>
      </c>
      <c r="R21" s="18">
        <f>[17]Julho!$B$21</f>
        <v>18.941666666666666</v>
      </c>
      <c r="S21" s="18">
        <f>[17]Julho!$B$22</f>
        <v>20</v>
      </c>
      <c r="T21" s="18">
        <f>[17]Julho!$B$23</f>
        <v>23.837500000000002</v>
      </c>
      <c r="U21" s="18">
        <f>[17]Julho!$B$24</f>
        <v>19.900000000000002</v>
      </c>
      <c r="V21" s="18">
        <f>[17]Julho!$B$25</f>
        <v>17.979166666666668</v>
      </c>
      <c r="W21" s="18">
        <f>[17]Julho!$B$26</f>
        <v>8.8333333333333339</v>
      </c>
      <c r="X21" s="18">
        <f>[17]Julho!$B$27</f>
        <v>7.2875000000000014</v>
      </c>
      <c r="Y21" s="18">
        <f>[17]Julho!$B$28</f>
        <v>6.7083333333333321</v>
      </c>
      <c r="Z21" s="18">
        <f>[17]Julho!$B$29</f>
        <v>8.3541666666666679</v>
      </c>
      <c r="AA21" s="18">
        <f>[17]Julho!$B$30</f>
        <v>10.987499999999999</v>
      </c>
      <c r="AB21" s="18">
        <f>[17]Julho!$B$31</f>
        <v>14.216666666666669</v>
      </c>
      <c r="AC21" s="18">
        <f>[17]Julho!$B$32</f>
        <v>17.099999999999998</v>
      </c>
      <c r="AD21" s="18">
        <f>[17]Julho!$B$33</f>
        <v>17.675000000000001</v>
      </c>
      <c r="AE21" s="18">
        <f>[17]Julho!$B$34</f>
        <v>18.120833333333334</v>
      </c>
      <c r="AF21" s="18">
        <f>[17]Julho!$B$35</f>
        <v>13.375000000000002</v>
      </c>
      <c r="AG21" s="47">
        <f t="shared" si="2"/>
        <v>17.74368279569892</v>
      </c>
    </row>
    <row r="22" spans="1:33" ht="17.100000000000001" customHeight="1" x14ac:dyDescent="0.2">
      <c r="A22" s="16" t="s">
        <v>12</v>
      </c>
      <c r="B22" s="18">
        <f>[18]Julho!$B$5</f>
        <v>20.166666666666668</v>
      </c>
      <c r="C22" s="18">
        <f>[18]Julho!$B$6</f>
        <v>20.491666666666664</v>
      </c>
      <c r="D22" s="18">
        <f>[18]Julho!$B$7</f>
        <v>22.295833333333334</v>
      </c>
      <c r="E22" s="18">
        <f>[18]Julho!$B$8</f>
        <v>24.012500000000003</v>
      </c>
      <c r="F22" s="18">
        <f>[18]Julho!$B$9</f>
        <v>23.745833333333334</v>
      </c>
      <c r="G22" s="18">
        <f>[18]Julho!$B$10</f>
        <v>23.625</v>
      </c>
      <c r="H22" s="18">
        <f>[18]Julho!$B$11</f>
        <v>23.775000000000002</v>
      </c>
      <c r="I22" s="18">
        <f>[18]Julho!$B$12</f>
        <v>22.920833333333331</v>
      </c>
      <c r="J22" s="18">
        <f>[18]Julho!$B$13</f>
        <v>22.116666666666664</v>
      </c>
      <c r="K22" s="18">
        <f>[18]Julho!$B$14</f>
        <v>21.629166666666698</v>
      </c>
      <c r="L22" s="18">
        <f>[18]Julho!$B$15</f>
        <v>22.220833333333331</v>
      </c>
      <c r="M22" s="18">
        <f>[18]Julho!$B$16</f>
        <v>18.408333333333331</v>
      </c>
      <c r="N22" s="18">
        <f>[18]Julho!$B$17</f>
        <v>17.799999999999997</v>
      </c>
      <c r="O22" s="18">
        <f>[18]Julho!$B$18</f>
        <v>19.316666666666666</v>
      </c>
      <c r="P22" s="18">
        <f>[18]Julho!$B$19</f>
        <v>22.495833333333326</v>
      </c>
      <c r="Q22" s="18">
        <f>[18]Julho!$B$20</f>
        <v>22.545833333333331</v>
      </c>
      <c r="R22" s="18">
        <f>[18]Julho!$B$21</f>
        <v>22.470833333333335</v>
      </c>
      <c r="S22" s="18">
        <f>[18]Julho!$B$22</f>
        <v>22.795833333333334</v>
      </c>
      <c r="T22" s="18">
        <f>[18]Julho!$B$23</f>
        <v>24.766666666666669</v>
      </c>
      <c r="U22" s="18">
        <f>[18]Julho!$B$24</f>
        <v>20.399999999999999</v>
      </c>
      <c r="V22" s="18">
        <f>[18]Julho!$B$25</f>
        <v>20.204166666666669</v>
      </c>
      <c r="W22" s="18">
        <f>[18]Julho!$B$26</f>
        <v>11.558333333333332</v>
      </c>
      <c r="X22" s="18">
        <f>[18]Julho!$B$27</f>
        <v>9.3583333333333361</v>
      </c>
      <c r="Y22" s="18">
        <f>[18]Julho!$B$28</f>
        <v>10.916666666666666</v>
      </c>
      <c r="Z22" s="18">
        <f>[18]Julho!$B$29</f>
        <v>10.141666666666667</v>
      </c>
      <c r="AA22" s="18">
        <f>[18]Julho!$B$30</f>
        <v>13.212499999999999</v>
      </c>
      <c r="AB22" s="18">
        <f>[18]Julho!$B$31</f>
        <v>17.362500000000001</v>
      </c>
      <c r="AC22" s="18">
        <f>[18]Julho!$B$32</f>
        <v>20.404166666666665</v>
      </c>
      <c r="AD22" s="18">
        <f>[18]Julho!$B$33</f>
        <v>20.970833333333335</v>
      </c>
      <c r="AE22" s="18">
        <f>[18]Julho!$B$34</f>
        <v>20.112500000000001</v>
      </c>
      <c r="AF22" s="18">
        <f>[18]Julho!$B$35</f>
        <v>20.616666666666664</v>
      </c>
      <c r="AG22" s="47">
        <f t="shared" si="2"/>
        <v>19.769623655913978</v>
      </c>
    </row>
    <row r="23" spans="1:33" ht="17.100000000000001" customHeight="1" x14ac:dyDescent="0.2">
      <c r="A23" s="16" t="s">
        <v>13</v>
      </c>
      <c r="B23" s="18" t="str">
        <f>[19]Julho!$B$5</f>
        <v>**</v>
      </c>
      <c r="C23" s="18" t="str">
        <f>[19]Julho!$B$6</f>
        <v>**</v>
      </c>
      <c r="D23" s="18" t="str">
        <f>[19]Julho!$B$7</f>
        <v>**</v>
      </c>
      <c r="E23" s="18" t="str">
        <f>[19]Julho!$B$8</f>
        <v>**</v>
      </c>
      <c r="F23" s="18" t="str">
        <f>[19]Julho!$B$9</f>
        <v>**</v>
      </c>
      <c r="G23" s="18" t="str">
        <f>[19]Julho!$B$10</f>
        <v>**</v>
      </c>
      <c r="H23" s="18" t="str">
        <f>[19]Julho!$B$11</f>
        <v>**</v>
      </c>
      <c r="I23" s="18" t="str">
        <f>[19]Julho!$B$12</f>
        <v>**</v>
      </c>
      <c r="J23" s="18" t="str">
        <f>[19]Julho!$B$13</f>
        <v>**</v>
      </c>
      <c r="K23" s="18">
        <f>[19]Julho!$B$14</f>
        <v>21</v>
      </c>
      <c r="L23" s="18">
        <f>[19]Julho!$B$15</f>
        <v>21.991666666666664</v>
      </c>
      <c r="M23" s="18" t="str">
        <f>[19]Julho!$B$16</f>
        <v>**</v>
      </c>
      <c r="N23" s="18" t="str">
        <f>[19]Julho!$B$17</f>
        <v>**</v>
      </c>
      <c r="O23" s="18" t="str">
        <f>[19]Julho!$B$18</f>
        <v>**</v>
      </c>
      <c r="P23" s="18" t="str">
        <f>[19]Julho!$B$19</f>
        <v>**</v>
      </c>
      <c r="Q23" s="18" t="str">
        <f>[19]Julho!$B$20</f>
        <v>**</v>
      </c>
      <c r="R23" s="18">
        <f>[19]Julho!$B$21</f>
        <v>23.517391304347825</v>
      </c>
      <c r="S23" s="18">
        <f>[19]Julho!$B$22</f>
        <v>23.274999999999995</v>
      </c>
      <c r="T23" s="18">
        <f>[19]Julho!$B$23</f>
        <v>25.316666666666666</v>
      </c>
      <c r="U23" s="18">
        <f>[19]Julho!$B$24</f>
        <v>23.279166666666669</v>
      </c>
      <c r="V23" s="18">
        <f>[19]Julho!$B$25</f>
        <v>20.895833333333332</v>
      </c>
      <c r="W23" s="18">
        <f>[19]Julho!$B$26</f>
        <v>13.133333333333335</v>
      </c>
      <c r="X23" s="18">
        <f>[19]Julho!$B$27</f>
        <v>10.929166666666667</v>
      </c>
      <c r="Y23" s="18">
        <f>[19]Julho!$B$28</f>
        <v>12.0875</v>
      </c>
      <c r="Z23" s="18">
        <f>[19]Julho!$B$29</f>
        <v>8.6416666666666675</v>
      </c>
      <c r="AA23" s="18">
        <f>[19]Julho!$B$30</f>
        <v>11.800000000000002</v>
      </c>
      <c r="AB23" s="18">
        <f>[19]Julho!$B$31</f>
        <v>17.662499999999998</v>
      </c>
      <c r="AC23" s="18">
        <f>[19]Julho!$B$32</f>
        <v>21.662500000000005</v>
      </c>
      <c r="AD23" s="18">
        <f>[19]Julho!$B$33</f>
        <v>19.533333333333335</v>
      </c>
      <c r="AE23" s="18">
        <f>[19]Julho!$B$34</f>
        <v>19.291666666666668</v>
      </c>
      <c r="AF23" s="18">
        <f>[19]Julho!$B$35</f>
        <v>21.220833333333335</v>
      </c>
      <c r="AG23" s="47">
        <f t="shared" si="2"/>
        <v>18.543424978687131</v>
      </c>
    </row>
    <row r="24" spans="1:33" ht="17.100000000000001" customHeight="1" x14ac:dyDescent="0.2">
      <c r="A24" s="16" t="s">
        <v>14</v>
      </c>
      <c r="B24" s="18">
        <f>[20]Julho!$B$5</f>
        <v>22.141666666666666</v>
      </c>
      <c r="C24" s="18">
        <f>[20]Julho!$B$6</f>
        <v>20.650000000000002</v>
      </c>
      <c r="D24" s="18">
        <f>[20]Julho!$B$7</f>
        <v>22.108333333333331</v>
      </c>
      <c r="E24" s="18">
        <f>[20]Julho!$B$8</f>
        <v>22.716666666666672</v>
      </c>
      <c r="F24" s="18">
        <f>[20]Julho!$B$9</f>
        <v>21.7</v>
      </c>
      <c r="G24" s="18">
        <f>[20]Julho!$B$10</f>
        <v>21.537499999999998</v>
      </c>
      <c r="H24" s="18">
        <f>[20]Julho!$B$11</f>
        <v>22.283333333333331</v>
      </c>
      <c r="I24" s="18">
        <f>[20]Julho!$B$12</f>
        <v>21.875</v>
      </c>
      <c r="J24" s="18">
        <f>[20]Julho!$B$13</f>
        <v>21.591666666666658</v>
      </c>
      <c r="K24" s="18">
        <f>[20]Julho!$B$14</f>
        <v>20.595833333333335</v>
      </c>
      <c r="L24" s="18">
        <f>[20]Julho!$B$15</f>
        <v>21.195833333333329</v>
      </c>
      <c r="M24" s="18">
        <f>[20]Julho!$B$16</f>
        <v>19.708333333333336</v>
      </c>
      <c r="N24" s="18">
        <f>[20]Julho!$B$17</f>
        <v>20.433333333333337</v>
      </c>
      <c r="O24" s="18">
        <f>[20]Julho!$B$18</f>
        <v>22.645833333333332</v>
      </c>
      <c r="P24" s="18">
        <f>[20]Julho!$B$19</f>
        <v>21.933333333333337</v>
      </c>
      <c r="Q24" s="18">
        <f>[20]Julho!$B$20</f>
        <v>21.533333333333335</v>
      </c>
      <c r="R24" s="18">
        <f>[20]Julho!$B$21</f>
        <v>20.8</v>
      </c>
      <c r="S24" s="18">
        <f>[20]Julho!$B$22</f>
        <v>22.779166666666665</v>
      </c>
      <c r="T24" s="18">
        <f>[20]Julho!$B$23</f>
        <v>22.686956521739134</v>
      </c>
      <c r="U24" s="18">
        <f>[20]Julho!$B$24</f>
        <v>23.895833333333332</v>
      </c>
      <c r="V24" s="18">
        <f>[20]Julho!$B$25</f>
        <v>25.337499999999995</v>
      </c>
      <c r="W24" s="18">
        <f>[20]Julho!$B$26</f>
        <v>18.008333333333333</v>
      </c>
      <c r="X24" s="18">
        <f>[20]Julho!$B$27</f>
        <v>10.975</v>
      </c>
      <c r="Y24" s="18">
        <f>[20]Julho!$B$28</f>
        <v>10.654166666666667</v>
      </c>
      <c r="Z24" s="18">
        <f>[20]Julho!$B$29</f>
        <v>11.541666666666666</v>
      </c>
      <c r="AA24" s="18">
        <f>[20]Julho!$B$30</f>
        <v>13.991666666666665</v>
      </c>
      <c r="AB24" s="18">
        <f>[20]Julho!$B$31</f>
        <v>16.524999999999995</v>
      </c>
      <c r="AC24" s="18">
        <f>[20]Julho!$B$32</f>
        <v>17.058333333333337</v>
      </c>
      <c r="AD24" s="18">
        <f>[20]Julho!$B$33</f>
        <v>16.745833333333334</v>
      </c>
      <c r="AE24" s="18">
        <f>[20]Julho!$B$34</f>
        <v>18.737500000000001</v>
      </c>
      <c r="AF24" s="18">
        <f>[20]Julho!$B$35</f>
        <v>20.283333333333331</v>
      </c>
      <c r="AG24" s="47">
        <f t="shared" si="2"/>
        <v>19.828073866292659</v>
      </c>
    </row>
    <row r="25" spans="1:33" ht="17.100000000000001" customHeight="1" x14ac:dyDescent="0.2">
      <c r="A25" s="16" t="s">
        <v>15</v>
      </c>
      <c r="B25" s="18">
        <f>[21]Julho!$B$5</f>
        <v>17.208333333333332</v>
      </c>
      <c r="C25" s="18">
        <f>[21]Julho!$B$6</f>
        <v>14.39583333333333</v>
      </c>
      <c r="D25" s="18">
        <f>[21]Julho!$B$7</f>
        <v>17.233333333333334</v>
      </c>
      <c r="E25" s="18">
        <f>[21]Julho!$B$8</f>
        <v>20.833333333333332</v>
      </c>
      <c r="F25" s="18">
        <f>[21]Julho!$B$9</f>
        <v>20.324999999999999</v>
      </c>
      <c r="G25" s="18">
        <f>[21]Julho!$B$10</f>
        <v>19.866666666666671</v>
      </c>
      <c r="H25" s="18">
        <f>[21]Julho!$B$11</f>
        <v>21.958333333333332</v>
      </c>
      <c r="I25" s="18">
        <f>[21]Julho!$B$12</f>
        <v>20.920833333333331</v>
      </c>
      <c r="J25" s="18">
        <f>[21]Julho!$B$13</f>
        <v>19.745833333333334</v>
      </c>
      <c r="K25" s="18">
        <f>[21]Julho!$B$14</f>
        <v>18.625000000000004</v>
      </c>
      <c r="L25" s="18">
        <f>[21]Julho!$B$15</f>
        <v>18.574999999999999</v>
      </c>
      <c r="M25" s="18">
        <f>[21]Julho!$B$16</f>
        <v>19.287499999999998</v>
      </c>
      <c r="N25" s="18">
        <f>[21]Julho!$B$17</f>
        <v>20.029166666666665</v>
      </c>
      <c r="O25" s="18">
        <f>[21]Julho!$B$18</f>
        <v>20.829166666666669</v>
      </c>
      <c r="P25" s="18">
        <f>[21]Julho!$B$19</f>
        <v>20.916666666666668</v>
      </c>
      <c r="Q25" s="18">
        <f>[21]Julho!$B$20</f>
        <v>18.708333333333332</v>
      </c>
      <c r="R25" s="18">
        <f>[21]Julho!$B$21</f>
        <v>19.329166666666669</v>
      </c>
      <c r="S25" s="18">
        <f>[21]Julho!$B$22</f>
        <v>20.745833333333337</v>
      </c>
      <c r="T25" s="18">
        <f>[21]Julho!$B$23</f>
        <v>18.816666666666666</v>
      </c>
      <c r="U25" s="18">
        <f>[21]Julho!$B$24</f>
        <v>15.9</v>
      </c>
      <c r="V25" s="18">
        <f>[21]Julho!$B$25</f>
        <v>11.404166666666669</v>
      </c>
      <c r="W25" s="18">
        <f>[21]Julho!$B$26</f>
        <v>5.104166666666667</v>
      </c>
      <c r="X25" s="18">
        <f>[21]Julho!$B$27</f>
        <v>4.9208333333333334</v>
      </c>
      <c r="Y25" s="18">
        <f>[21]Julho!$B$28</f>
        <v>6.0249999999999995</v>
      </c>
      <c r="Z25" s="18">
        <f>[21]Julho!$B$29</f>
        <v>8.8208333333333346</v>
      </c>
      <c r="AA25" s="18">
        <f>[21]Julho!$B$30</f>
        <v>10.887500000000001</v>
      </c>
      <c r="AB25" s="18">
        <f>[21]Julho!$B$31</f>
        <v>14.375000000000002</v>
      </c>
      <c r="AC25" s="18">
        <f>[21]Julho!$B$32</f>
        <v>18.691666666666666</v>
      </c>
      <c r="AD25" s="18">
        <f>[21]Julho!$B$33</f>
        <v>20.204166666666669</v>
      </c>
      <c r="AE25" s="18">
        <f>[21]Julho!$B$34</f>
        <v>19.008333333333336</v>
      </c>
      <c r="AF25" s="18">
        <f>[21]Julho!$B$35</f>
        <v>19.695833333333336</v>
      </c>
      <c r="AG25" s="47">
        <f t="shared" si="2"/>
        <v>16.883467741935483</v>
      </c>
    </row>
    <row r="26" spans="1:33" ht="17.100000000000001" customHeight="1" x14ac:dyDescent="0.2">
      <c r="A26" s="16" t="s">
        <v>16</v>
      </c>
      <c r="B26" s="18">
        <f>[22]Julho!$B$5</f>
        <v>17.208333333333332</v>
      </c>
      <c r="C26" s="18">
        <f>[22]Julho!$B$6</f>
        <v>14.39583333333333</v>
      </c>
      <c r="D26" s="18">
        <f>[22]Julho!$B$7</f>
        <v>23.316666666666663</v>
      </c>
      <c r="E26" s="18">
        <f>[22]Julho!$B$8</f>
        <v>25.908333333333328</v>
      </c>
      <c r="F26" s="18">
        <f>[22]Julho!$B$9</f>
        <v>25.875</v>
      </c>
      <c r="G26" s="18">
        <f>[22]Julho!$B$10</f>
        <v>25.333333333333339</v>
      </c>
      <c r="H26" s="18">
        <f>[22]Julho!$B$11</f>
        <v>26.22</v>
      </c>
      <c r="I26" s="18">
        <f>[22]Julho!$B$12</f>
        <v>18.041666666666668</v>
      </c>
      <c r="J26" s="18">
        <f>[22]Julho!$B$13</f>
        <v>20.831249999999997</v>
      </c>
      <c r="K26" s="18">
        <f>[22]Julho!$B$14</f>
        <v>21.841666666666665</v>
      </c>
      <c r="L26" s="18">
        <f>[22]Julho!$B$15</f>
        <v>23.383333333333336</v>
      </c>
      <c r="M26" s="18">
        <f>[22]Julho!$B$16</f>
        <v>22.675000000000001</v>
      </c>
      <c r="N26" s="18">
        <f>[22]Julho!$B$17</f>
        <v>22.349999999999998</v>
      </c>
      <c r="O26" s="18">
        <f>[22]Julho!$B$18</f>
        <v>21.954166666666666</v>
      </c>
      <c r="P26" s="18">
        <f>[22]Julho!$B$19</f>
        <v>21.874999999999996</v>
      </c>
      <c r="Q26" s="18">
        <f>[22]Julho!$B$20</f>
        <v>21.783333333333335</v>
      </c>
      <c r="R26" s="18">
        <f>[22]Julho!$B$21</f>
        <v>23.016666666666676</v>
      </c>
      <c r="S26" s="18">
        <f>[22]Julho!$B$22</f>
        <v>25.516666666666662</v>
      </c>
      <c r="T26" s="18">
        <f>[22]Julho!$B$23</f>
        <v>20.366666666666664</v>
      </c>
      <c r="U26" s="18">
        <f>[22]Julho!$B$24</f>
        <v>16.704166666666669</v>
      </c>
      <c r="V26" s="18">
        <f>[22]Julho!$B$25</f>
        <v>14.920000000000002</v>
      </c>
      <c r="W26" s="18">
        <f>[22]Julho!$B$26</f>
        <v>11.61</v>
      </c>
      <c r="X26" s="18">
        <f>[22]Julho!$B$27</f>
        <v>11.733333333333333</v>
      </c>
      <c r="Y26" s="18">
        <f>[22]Julho!$B$28</f>
        <v>9.0541666666666689</v>
      </c>
      <c r="Z26" s="18">
        <f>[22]Julho!$B$29</f>
        <v>9.9583333333333339</v>
      </c>
      <c r="AA26" s="18">
        <f>[22]Julho!$B$30</f>
        <v>12.954166666666666</v>
      </c>
      <c r="AB26" s="18">
        <f>[22]Julho!$B$31</f>
        <v>18.620833333333334</v>
      </c>
      <c r="AC26" s="18">
        <f>[22]Julho!$B$32</f>
        <v>21.637500000000003</v>
      </c>
      <c r="AD26" s="18">
        <f>[22]Julho!$B$33</f>
        <v>22</v>
      </c>
      <c r="AE26" s="18">
        <f>[22]Julho!$B$34</f>
        <v>20.766666666666662</v>
      </c>
      <c r="AF26" s="18">
        <f>[22]Julho!$B$35</f>
        <v>23.712500000000002</v>
      </c>
      <c r="AG26" s="47">
        <f t="shared" si="2"/>
        <v>19.856922043010751</v>
      </c>
    </row>
    <row r="27" spans="1:33" ht="17.100000000000001" customHeight="1" x14ac:dyDescent="0.2">
      <c r="A27" s="16" t="s">
        <v>17</v>
      </c>
      <c r="B27" s="18">
        <f>[23]Julho!$B$5</f>
        <v>19.649999999999999</v>
      </c>
      <c r="C27" s="18">
        <f>[23]Julho!$B$6</f>
        <v>18.979166666666668</v>
      </c>
      <c r="D27" s="18">
        <f>[23]Julho!$B$7</f>
        <v>19.349999999999998</v>
      </c>
      <c r="E27" s="18">
        <f>[23]Julho!$B$8</f>
        <v>23.141666666666676</v>
      </c>
      <c r="F27" s="18">
        <f>[23]Julho!$B$9</f>
        <v>23.033333333333331</v>
      </c>
      <c r="G27" s="18">
        <f>[23]Julho!$B$10</f>
        <v>22.866666666666671</v>
      </c>
      <c r="H27" s="18">
        <f>[23]Julho!$B$11</f>
        <v>21.754166666666666</v>
      </c>
      <c r="I27" s="18">
        <f>[23]Julho!$B$12</f>
        <v>21.491666666666671</v>
      </c>
      <c r="J27" s="18">
        <f>[23]Julho!$B$13</f>
        <v>20.987500000000001</v>
      </c>
      <c r="K27" s="18">
        <f>[23]Julho!$B$14</f>
        <v>20.858333333333331</v>
      </c>
      <c r="L27" s="18">
        <f>[23]Julho!$B$15</f>
        <v>21.170833333333334</v>
      </c>
      <c r="M27" s="18">
        <f>[23]Julho!$B$16</f>
        <v>20.05</v>
      </c>
      <c r="N27" s="18">
        <f>[23]Julho!$B$17</f>
        <v>19.004166666666666</v>
      </c>
      <c r="O27" s="18">
        <f>[23]Julho!$B$18</f>
        <v>19.941666666666666</v>
      </c>
      <c r="P27" s="18">
        <f>[23]Julho!$B$19</f>
        <v>20.491666666666667</v>
      </c>
      <c r="Q27" s="18">
        <f>[23]Julho!$B$20</f>
        <v>19.733333333333334</v>
      </c>
      <c r="R27" s="18">
        <f>[23]Julho!$B$21</f>
        <v>19.408333333333335</v>
      </c>
      <c r="S27" s="18">
        <f>[23]Julho!$B$22</f>
        <v>23.087500000000006</v>
      </c>
      <c r="T27" s="18">
        <f>[23]Julho!$B$23</f>
        <v>24.278260869565216</v>
      </c>
      <c r="U27" s="18">
        <f>[23]Julho!$B$24</f>
        <v>20.849999999999998</v>
      </c>
      <c r="V27" s="18">
        <f>[23]Julho!$B$25</f>
        <v>17.283333333333328</v>
      </c>
      <c r="W27" s="18">
        <f>[23]Julho!$B$26</f>
        <v>9.6958333333333346</v>
      </c>
      <c r="X27" s="18">
        <f>[23]Julho!$B$27</f>
        <v>7.7749999999999995</v>
      </c>
      <c r="Y27" s="18">
        <f>[23]Julho!$B$28</f>
        <v>6.4124999999999988</v>
      </c>
      <c r="Z27" s="18">
        <f>[23]Julho!$B$29</f>
        <v>7.3000000000000016</v>
      </c>
      <c r="AA27" s="18">
        <f>[23]Julho!$B$30</f>
        <v>11.1625</v>
      </c>
      <c r="AB27" s="18">
        <f>[23]Julho!$B$31</f>
        <v>15.466666666666667</v>
      </c>
      <c r="AC27" s="18">
        <f>[23]Julho!$B$32</f>
        <v>16.941666666666666</v>
      </c>
      <c r="AD27" s="18">
        <f>[23]Julho!$B$33</f>
        <v>18.395833333333332</v>
      </c>
      <c r="AE27" s="18">
        <f>[23]Julho!$B$34</f>
        <v>18.966666666666665</v>
      </c>
      <c r="AF27" s="18">
        <f>[23]Julho!$B$35</f>
        <v>21.762499999999999</v>
      </c>
      <c r="AG27" s="47">
        <f t="shared" si="2"/>
        <v>18.428734221598887</v>
      </c>
    </row>
    <row r="28" spans="1:33" ht="17.100000000000001" customHeight="1" x14ac:dyDescent="0.2">
      <c r="A28" s="16" t="s">
        <v>18</v>
      </c>
      <c r="B28" s="18">
        <f>[24]Julho!$B$5</f>
        <v>18.495833333333337</v>
      </c>
      <c r="C28" s="18">
        <f>[24]Julho!$B$6</f>
        <v>17.729166666666668</v>
      </c>
      <c r="D28" s="18">
        <f>[24]Julho!$B$7</f>
        <v>20.854166666666668</v>
      </c>
      <c r="E28" s="18">
        <f>[24]Julho!$B$8</f>
        <v>21.591666666666669</v>
      </c>
      <c r="F28" s="18">
        <f>[24]Julho!$B$9</f>
        <v>21.054166666666667</v>
      </c>
      <c r="G28" s="18">
        <f>[24]Julho!$B$10</f>
        <v>20.729166666666668</v>
      </c>
      <c r="H28" s="18">
        <f>[24]Julho!$B$11</f>
        <v>21.445833333333336</v>
      </c>
      <c r="I28" s="18">
        <f>[24]Julho!$B$12</f>
        <v>20.962500000000002</v>
      </c>
      <c r="J28" s="18">
        <f>[24]Julho!$B$13</f>
        <v>20.087499999999999</v>
      </c>
      <c r="K28" s="18">
        <f>[24]Julho!$B$14</f>
        <v>19.408333333333331</v>
      </c>
      <c r="L28" s="18">
        <f>[24]Julho!$B$15</f>
        <v>19.708333333333339</v>
      </c>
      <c r="M28" s="18">
        <f>[24]Julho!$B$16</f>
        <v>19.395833333333332</v>
      </c>
      <c r="N28" s="18">
        <f>[24]Julho!$B$17</f>
        <v>19</v>
      </c>
      <c r="O28" s="18">
        <f>[24]Julho!$B$18</f>
        <v>20.362500000000001</v>
      </c>
      <c r="P28" s="18">
        <f>[24]Julho!$B$19</f>
        <v>20.629166666666666</v>
      </c>
      <c r="Q28" s="18">
        <f>[24]Julho!$B$20</f>
        <v>20.120833333333334</v>
      </c>
      <c r="R28" s="18">
        <f>[24]Julho!$B$21</f>
        <v>21.154166666666665</v>
      </c>
      <c r="S28" s="18">
        <f>[24]Julho!$B$22</f>
        <v>21.404166666666669</v>
      </c>
      <c r="T28" s="18">
        <f>[24]Julho!$B$23</f>
        <v>21.81304347826087</v>
      </c>
      <c r="U28" s="18">
        <f>[24]Julho!$B$24</f>
        <v>21.929166666666664</v>
      </c>
      <c r="V28" s="18">
        <f>[24]Julho!$B$25</f>
        <v>22.61666666666666</v>
      </c>
      <c r="W28" s="18">
        <f>[24]Julho!$B$26</f>
        <v>11.591666666666667</v>
      </c>
      <c r="X28" s="18">
        <f>[24]Julho!$B$27</f>
        <v>8.0749999999999993</v>
      </c>
      <c r="Y28" s="18">
        <f>[24]Julho!$B$28</f>
        <v>8.5208333333333339</v>
      </c>
      <c r="Z28" s="18">
        <f>[24]Julho!$B$29</f>
        <v>8.4999999999999982</v>
      </c>
      <c r="AA28" s="18">
        <f>[24]Julho!$B$30</f>
        <v>13.341666666666667</v>
      </c>
      <c r="AB28" s="18">
        <f>[24]Julho!$B$31</f>
        <v>17.704166666666666</v>
      </c>
      <c r="AC28" s="18">
        <f>[24]Julho!$B$32</f>
        <v>19.1875</v>
      </c>
      <c r="AD28" s="18">
        <f>[24]Julho!$B$33</f>
        <v>18.737500000000001</v>
      </c>
      <c r="AE28" s="18">
        <f>[24]Julho!$B$34</f>
        <v>19.983333333333334</v>
      </c>
      <c r="AF28" s="18">
        <f>[24]Julho!$B$35</f>
        <v>21.5</v>
      </c>
      <c r="AG28" s="47">
        <f t="shared" si="2"/>
        <v>18.633350864890136</v>
      </c>
    </row>
    <row r="29" spans="1:33" ht="17.100000000000001" customHeight="1" x14ac:dyDescent="0.2">
      <c r="A29" s="16" t="s">
        <v>19</v>
      </c>
      <c r="B29" s="18">
        <f>[25]Julho!$B$5</f>
        <v>16.162500000000001</v>
      </c>
      <c r="C29" s="18">
        <f>[25]Julho!$B$6</f>
        <v>14.566666666666665</v>
      </c>
      <c r="D29" s="18">
        <f>[25]Julho!$B$7</f>
        <v>17.308333333333334</v>
      </c>
      <c r="E29" s="18">
        <f>[25]Julho!$B$8</f>
        <v>21.504166666666666</v>
      </c>
      <c r="F29" s="18">
        <f>[25]Julho!$B$9</f>
        <v>21.779166666666669</v>
      </c>
      <c r="G29" s="18">
        <f>[25]Julho!$B$10</f>
        <v>20.999999999999996</v>
      </c>
      <c r="H29" s="18">
        <f>[25]Julho!$B$11</f>
        <v>22.058333333333337</v>
      </c>
      <c r="I29" s="18">
        <f>[25]Julho!$B$12</f>
        <v>21.150000000000002</v>
      </c>
      <c r="J29" s="18">
        <f>[25]Julho!$B$13</f>
        <v>20.083333333333332</v>
      </c>
      <c r="K29" s="18">
        <f>[25]Julho!$B$14</f>
        <v>19.745833333333334</v>
      </c>
      <c r="L29" s="18">
        <f>[25]Julho!$B$15</f>
        <v>20.554166666666667</v>
      </c>
      <c r="M29" s="18">
        <f>[25]Julho!$B$16</f>
        <v>20.12083333333333</v>
      </c>
      <c r="N29" s="18">
        <f>[25]Julho!$B$17</f>
        <v>20.258333333333333</v>
      </c>
      <c r="O29" s="18">
        <f>[25]Julho!$B$18</f>
        <v>19.283333333333331</v>
      </c>
      <c r="P29" s="18">
        <f>[25]Julho!$B$19</f>
        <v>19.154166666666665</v>
      </c>
      <c r="Q29" s="18">
        <f>[25]Julho!$B$20</f>
        <v>17.108333333333334</v>
      </c>
      <c r="R29" s="18">
        <f>[25]Julho!$B$21</f>
        <v>18.850000000000005</v>
      </c>
      <c r="S29" s="18">
        <f>[25]Julho!$B$22</f>
        <v>21.591666666666669</v>
      </c>
      <c r="T29" s="18">
        <f>[25]Julho!$B$23</f>
        <v>18.174999999999997</v>
      </c>
      <c r="U29" s="18">
        <f>[25]Julho!$B$24</f>
        <v>14.766666666666666</v>
      </c>
      <c r="V29" s="18">
        <f>[25]Julho!$B$25</f>
        <v>11.412499999999998</v>
      </c>
      <c r="W29" s="18">
        <f>[25]Julho!$B$26</f>
        <v>7.2642857142857133</v>
      </c>
      <c r="X29" s="18">
        <f>[25]Julho!$B$27</f>
        <v>7.9416666666666655</v>
      </c>
      <c r="Y29" s="18">
        <f>[25]Julho!$B$28</f>
        <v>6.333333333333333</v>
      </c>
      <c r="Z29" s="18">
        <f>[25]Julho!$B$29</f>
        <v>8.4666666666666668</v>
      </c>
      <c r="AA29" s="18">
        <f>[25]Julho!$B$30</f>
        <v>12.012500000000001</v>
      </c>
      <c r="AB29" s="18">
        <f>[25]Julho!$B$31</f>
        <v>15.149999999999999</v>
      </c>
      <c r="AC29" s="18">
        <f>[25]Julho!$B$32</f>
        <v>18.204166666666669</v>
      </c>
      <c r="AD29" s="18">
        <f>[25]Julho!$B$33</f>
        <v>20.495833333333337</v>
      </c>
      <c r="AE29" s="18">
        <f>[25]Julho!$B$34</f>
        <v>20.887499999999999</v>
      </c>
      <c r="AF29" s="18">
        <f>[25]Julho!$B$35</f>
        <v>20.6</v>
      </c>
      <c r="AG29" s="47">
        <f t="shared" si="2"/>
        <v>17.225460829493088</v>
      </c>
    </row>
    <row r="30" spans="1:33" ht="17.100000000000001" customHeight="1" x14ac:dyDescent="0.2">
      <c r="A30" s="16" t="s">
        <v>31</v>
      </c>
      <c r="B30" s="18">
        <f>[26]Julho!$B$5</f>
        <v>18.450000000000003</v>
      </c>
      <c r="C30" s="18">
        <f>[26]Julho!$B$6</f>
        <v>17.529166666666665</v>
      </c>
      <c r="D30" s="18">
        <f>[26]Julho!$B$7</f>
        <v>20.862500000000001</v>
      </c>
      <c r="E30" s="18">
        <f>[26]Julho!$B$8</f>
        <v>24.083333333333332</v>
      </c>
      <c r="F30" s="18">
        <f>[26]Julho!$B$9</f>
        <v>23.733333333333334</v>
      </c>
      <c r="G30" s="18">
        <f>[26]Julho!$B$10</f>
        <v>23.516666666666676</v>
      </c>
      <c r="H30" s="18">
        <f>[26]Julho!$B$11</f>
        <v>23.316666666666666</v>
      </c>
      <c r="I30" s="18">
        <f>[26]Julho!$B$12</f>
        <v>22.583333333333329</v>
      </c>
      <c r="J30" s="18">
        <f>[26]Julho!$B$13</f>
        <v>21.458333333333332</v>
      </c>
      <c r="K30" s="18">
        <f>[26]Julho!$B$14</f>
        <v>21.683333333333334</v>
      </c>
      <c r="L30" s="18">
        <f>[26]Julho!$B$15</f>
        <v>22.387499999999999</v>
      </c>
      <c r="M30" s="18">
        <f>[26]Julho!$B$16</f>
        <v>22.075000000000003</v>
      </c>
      <c r="N30" s="18">
        <f>[26]Julho!$B$17</f>
        <v>20.854166666666668</v>
      </c>
      <c r="O30" s="18">
        <f>[26]Julho!$B$18</f>
        <v>21.829166666666662</v>
      </c>
      <c r="P30" s="18">
        <f>[26]Julho!$B$19</f>
        <v>21.550000000000008</v>
      </c>
      <c r="Q30" s="18">
        <f>[26]Julho!$B$20</f>
        <v>20.845833333333335</v>
      </c>
      <c r="R30" s="18">
        <f>[26]Julho!$B$21</f>
        <v>21.341666666666669</v>
      </c>
      <c r="S30" s="18">
        <f>[26]Julho!$B$22</f>
        <v>23.920833333333334</v>
      </c>
      <c r="T30" s="18">
        <f>[26]Julho!$B$23</f>
        <v>24.75833333333334</v>
      </c>
      <c r="U30" s="18">
        <f>[26]Julho!$B$24</f>
        <v>21.366666666666671</v>
      </c>
      <c r="V30" s="18">
        <f>[26]Julho!$B$25</f>
        <v>20.554166666666667</v>
      </c>
      <c r="W30" s="18">
        <f>[26]Julho!$B$26</f>
        <v>9.4041666666666668</v>
      </c>
      <c r="X30" s="18">
        <f>[26]Julho!$B$27</f>
        <v>7.1583333333333314</v>
      </c>
      <c r="Y30" s="18">
        <f>[26]Julho!$B$28</f>
        <v>7.8041666666666671</v>
      </c>
      <c r="Z30" s="18">
        <f>[26]Julho!$B$29</f>
        <v>8.5500000000000007</v>
      </c>
      <c r="AA30" s="18">
        <f>[26]Julho!$B$30</f>
        <v>11.804166666666665</v>
      </c>
      <c r="AB30" s="18">
        <f>[26]Julho!$B$31</f>
        <v>17.249999999999996</v>
      </c>
      <c r="AC30" s="18">
        <f>[26]Julho!$B$32</f>
        <v>19.441666666666663</v>
      </c>
      <c r="AD30" s="18">
        <f>[26]Julho!$B$33</f>
        <v>20.745833333333334</v>
      </c>
      <c r="AE30" s="18">
        <f>[26]Julho!$B$34</f>
        <v>20.9</v>
      </c>
      <c r="AF30" s="18">
        <f>[26]Julho!$B$35</f>
        <v>24.066666666666663</v>
      </c>
      <c r="AG30" s="47">
        <f t="shared" si="2"/>
        <v>19.542741935483864</v>
      </c>
    </row>
    <row r="31" spans="1:33" ht="17.100000000000001" customHeight="1" x14ac:dyDescent="0.2">
      <c r="A31" s="16" t="s">
        <v>51</v>
      </c>
      <c r="B31" s="18">
        <f>[27]Julho!$B$5</f>
        <v>22.220833333333335</v>
      </c>
      <c r="C31" s="18">
        <f>[27]Julho!$B$6</f>
        <v>20.37083333333333</v>
      </c>
      <c r="D31" s="18">
        <f>[27]Julho!$B$7</f>
        <v>24.166666666666668</v>
      </c>
      <c r="E31" s="18">
        <f>[27]Julho!$B$8</f>
        <v>24.608333333333334</v>
      </c>
      <c r="F31" s="18">
        <f>[27]Julho!$B$9</f>
        <v>24.329166666666666</v>
      </c>
      <c r="G31" s="18">
        <f>[27]Julho!$B$10</f>
        <v>24.304166666666664</v>
      </c>
      <c r="H31" s="18">
        <f>[27]Julho!$B$11</f>
        <v>24.008333333333329</v>
      </c>
      <c r="I31" s="18">
        <f>[27]Julho!$B$12</f>
        <v>24.266666666666669</v>
      </c>
      <c r="J31" s="18">
        <f>[27]Julho!$B$13</f>
        <v>22.558333333333337</v>
      </c>
      <c r="K31" s="18">
        <f>[27]Julho!$B$14</f>
        <v>23.712499999999995</v>
      </c>
      <c r="L31" s="18">
        <f>[27]Julho!$B$15</f>
        <v>23.679166666666664</v>
      </c>
      <c r="M31" s="18">
        <f>[27]Julho!$B$16</f>
        <v>23.041666666666668</v>
      </c>
      <c r="N31" s="18">
        <f>[27]Julho!$B$17</f>
        <v>22.858333333333334</v>
      </c>
      <c r="O31" s="18">
        <f>[27]Julho!$B$18</f>
        <v>24.266666666666669</v>
      </c>
      <c r="P31" s="18">
        <f>[27]Julho!$B$19</f>
        <v>24.245833333333337</v>
      </c>
      <c r="Q31" s="18">
        <f>[27]Julho!$B$20</f>
        <v>23.666666666666661</v>
      </c>
      <c r="R31" s="18">
        <f>[27]Julho!$B$21</f>
        <v>24.570833333333329</v>
      </c>
      <c r="S31" s="18">
        <f>[27]Julho!$B$22</f>
        <v>24.604166666666671</v>
      </c>
      <c r="T31" s="18">
        <f>[27]Julho!$B$23</f>
        <v>23.829166666666666</v>
      </c>
      <c r="U31" s="18">
        <f>[27]Julho!$B$24</f>
        <v>23.799999999999997</v>
      </c>
      <c r="V31" s="18">
        <f>[27]Julho!$B$25</f>
        <v>24.745833333333326</v>
      </c>
      <c r="W31" s="18">
        <f>[27]Julho!$B$26</f>
        <v>13.566666666666665</v>
      </c>
      <c r="X31" s="18">
        <f>[27]Julho!$B$27</f>
        <v>9.6916666666666682</v>
      </c>
      <c r="Y31" s="18">
        <f>[27]Julho!$B$28</f>
        <v>11.316666666666668</v>
      </c>
      <c r="Z31" s="18">
        <f>[27]Julho!$B$29</f>
        <v>12.041666666666666</v>
      </c>
      <c r="AA31" s="18">
        <f>[27]Julho!$B$30</f>
        <v>16.424999999999997</v>
      </c>
      <c r="AB31" s="18">
        <f>[27]Julho!$B$31</f>
        <v>21.704166666666666</v>
      </c>
      <c r="AC31" s="18">
        <f>[27]Julho!$B$32</f>
        <v>21.933333333333337</v>
      </c>
      <c r="AD31" s="18">
        <f>[27]Julho!$B$33</f>
        <v>21.654166666666669</v>
      </c>
      <c r="AE31" s="18">
        <f>[27]Julho!$B$34</f>
        <v>23.275000000000006</v>
      </c>
      <c r="AF31" s="18">
        <f>[27]Julho!$B$35</f>
        <v>24.666666666666668</v>
      </c>
      <c r="AG31" s="47">
        <f>AVERAGE(B31:AF31)</f>
        <v>21.746102150537631</v>
      </c>
    </row>
    <row r="32" spans="1:33" ht="17.100000000000001" customHeight="1" x14ac:dyDescent="0.2">
      <c r="A32" s="16" t="s">
        <v>20</v>
      </c>
      <c r="B32" s="18">
        <f>[28]Julho!$B$5</f>
        <v>21.733333333333334</v>
      </c>
      <c r="C32" s="18">
        <f>[28]Julho!$B$6</f>
        <v>20.616666666666671</v>
      </c>
      <c r="D32" s="18">
        <f>[28]Julho!$B$7</f>
        <v>20.749999999999996</v>
      </c>
      <c r="E32" s="18">
        <f>[28]Julho!$B$8</f>
        <v>23.349999999999994</v>
      </c>
      <c r="F32" s="18">
        <f>[28]Julho!$B$9</f>
        <v>22.908333333333335</v>
      </c>
      <c r="G32" s="18">
        <f>[28]Julho!$B$10</f>
        <v>22.337499999999995</v>
      </c>
      <c r="H32" s="18">
        <f>[28]Julho!$B$11</f>
        <v>23.029166666666669</v>
      </c>
      <c r="I32" s="18">
        <f>[28]Julho!$B$12</f>
        <v>22.841666666666665</v>
      </c>
      <c r="J32" s="18">
        <f>[28]Julho!$B$13</f>
        <v>21.770833333333332</v>
      </c>
      <c r="K32" s="18">
        <f>[28]Julho!$B$14</f>
        <v>21.620833333333323</v>
      </c>
      <c r="L32" s="18">
        <f>[28]Julho!$B$15</f>
        <v>21.1</v>
      </c>
      <c r="M32" s="18">
        <f>[28]Julho!$B$16</f>
        <v>20.770833333333332</v>
      </c>
      <c r="N32" s="18">
        <f>[28]Julho!$B$17</f>
        <v>21.054166666666667</v>
      </c>
      <c r="O32" s="18">
        <f>[28]Julho!$B$18</f>
        <v>22.637500000000006</v>
      </c>
      <c r="P32" s="18">
        <f>[28]Julho!$B$19</f>
        <v>22.420833333333331</v>
      </c>
      <c r="Q32" s="18">
        <f>[28]Julho!$B$20</f>
        <v>22.612499999999997</v>
      </c>
      <c r="R32" s="18">
        <f>[28]Julho!$B$21</f>
        <v>21.304166666666667</v>
      </c>
      <c r="S32" s="18">
        <f>[28]Julho!$B$22</f>
        <v>23.137499999999999</v>
      </c>
      <c r="T32" s="18">
        <f>[28]Julho!$B$23</f>
        <v>23.0625</v>
      </c>
      <c r="U32" s="18">
        <f>[28]Julho!$B$24</f>
        <v>24.866666666666671</v>
      </c>
      <c r="V32" s="18">
        <f>[28]Julho!$B$25</f>
        <v>26.308333333333334</v>
      </c>
      <c r="W32" s="18">
        <f>[28]Julho!$B$26</f>
        <v>15.658333333333333</v>
      </c>
      <c r="X32" s="18">
        <f>[28]Julho!$B$27</f>
        <v>10.479166666666668</v>
      </c>
      <c r="Y32" s="18">
        <f>[28]Julho!$B$28</f>
        <v>10.654166666666667</v>
      </c>
      <c r="Z32" s="18">
        <f>[28]Julho!$B$29</f>
        <v>11.795833333333334</v>
      </c>
      <c r="AA32" s="18">
        <f>[28]Julho!$B$30</f>
        <v>14.691666666666668</v>
      </c>
      <c r="AB32" s="18">
        <f>[28]Julho!$B$31</f>
        <v>17.245833333333334</v>
      </c>
      <c r="AC32" s="18">
        <f>[28]Julho!$B$32</f>
        <v>17.3125</v>
      </c>
      <c r="AD32" s="18">
        <f>[28]Julho!$B$33</f>
        <v>18.770833333333336</v>
      </c>
      <c r="AE32" s="18">
        <f>[28]Julho!$B$34</f>
        <v>20.020833333333332</v>
      </c>
      <c r="AF32" s="18">
        <f>[28]Julho!$B$35</f>
        <v>20.783333333333335</v>
      </c>
      <c r="AG32" s="47">
        <f t="shared" si="2"/>
        <v>20.246639784946236</v>
      </c>
    </row>
    <row r="33" spans="1:34" s="5" customFormat="1" ht="17.100000000000001" customHeight="1" x14ac:dyDescent="0.2">
      <c r="A33" s="38" t="s">
        <v>34</v>
      </c>
      <c r="B33" s="39">
        <f t="shared" ref="B33:AG33" si="3">AVERAGE(B5:B32)</f>
        <v>19.413888888888888</v>
      </c>
      <c r="C33" s="39">
        <f t="shared" si="3"/>
        <v>17.91743827160494</v>
      </c>
      <c r="D33" s="39">
        <f t="shared" si="3"/>
        <v>20.723456790123461</v>
      </c>
      <c r="E33" s="39">
        <f t="shared" si="3"/>
        <v>23.072993827160499</v>
      </c>
      <c r="F33" s="39">
        <f t="shared" si="3"/>
        <v>22.693672839506171</v>
      </c>
      <c r="G33" s="39">
        <f t="shared" si="3"/>
        <v>22.414043209876542</v>
      </c>
      <c r="H33" s="39">
        <f t="shared" si="3"/>
        <v>22.784228395061728</v>
      </c>
      <c r="I33" s="39">
        <f t="shared" si="3"/>
        <v>21.926851851851854</v>
      </c>
      <c r="J33" s="39">
        <f t="shared" si="3"/>
        <v>21.044310897435896</v>
      </c>
      <c r="K33" s="39">
        <f t="shared" si="3"/>
        <v>20.885956790123458</v>
      </c>
      <c r="L33" s="39">
        <f t="shared" si="3"/>
        <v>21.189043209876544</v>
      </c>
      <c r="M33" s="39">
        <f t="shared" si="3"/>
        <v>20.576602564102565</v>
      </c>
      <c r="N33" s="39">
        <f t="shared" si="3"/>
        <v>20.34679487179487</v>
      </c>
      <c r="O33" s="39">
        <f t="shared" si="3"/>
        <v>21.076282051282053</v>
      </c>
      <c r="P33" s="39">
        <f t="shared" si="3"/>
        <v>21.26025641025641</v>
      </c>
      <c r="Q33" s="39">
        <f t="shared" si="3"/>
        <v>20.77885802469136</v>
      </c>
      <c r="R33" s="39">
        <f t="shared" si="3"/>
        <v>21.221900879917182</v>
      </c>
      <c r="S33" s="39">
        <f t="shared" si="3"/>
        <v>22.743601190476191</v>
      </c>
      <c r="T33" s="39">
        <f t="shared" si="3"/>
        <v>22.498201345755692</v>
      </c>
      <c r="U33" s="39">
        <f t="shared" si="3"/>
        <v>20.757440476190471</v>
      </c>
      <c r="V33" s="39">
        <f t="shared" si="3"/>
        <v>19.375565476190474</v>
      </c>
      <c r="W33" s="39">
        <f t="shared" si="3"/>
        <v>11.476016156462583</v>
      </c>
      <c r="X33" s="39">
        <f t="shared" si="3"/>
        <v>8.7479126070718127</v>
      </c>
      <c r="Y33" s="39">
        <f t="shared" si="3"/>
        <v>8.7626547619047646</v>
      </c>
      <c r="Z33" s="39">
        <f t="shared" si="3"/>
        <v>9.745238095238097</v>
      </c>
      <c r="AA33" s="39">
        <f t="shared" si="3"/>
        <v>13.038988095238095</v>
      </c>
      <c r="AB33" s="39">
        <f t="shared" si="3"/>
        <v>17.038244047619049</v>
      </c>
      <c r="AC33" s="39">
        <f t="shared" si="3"/>
        <v>19.112053571428572</v>
      </c>
      <c r="AD33" s="39">
        <f t="shared" si="3"/>
        <v>19.639583333333338</v>
      </c>
      <c r="AE33" s="39">
        <f t="shared" si="3"/>
        <v>20.178571428571427</v>
      </c>
      <c r="AF33" s="39">
        <f t="shared" si="3"/>
        <v>21.367410714285715</v>
      </c>
      <c r="AG33" s="47">
        <f t="shared" si="3"/>
        <v>19.120473308283692</v>
      </c>
      <c r="AH33" s="8"/>
    </row>
    <row r="34" spans="1:34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</row>
    <row r="36" spans="1:34" x14ac:dyDescent="0.2">
      <c r="C36" s="31"/>
      <c r="D36" s="31" t="s">
        <v>53</v>
      </c>
      <c r="E36" s="31"/>
      <c r="F36" s="31"/>
      <c r="G36" s="31"/>
      <c r="N36" s="2" t="s">
        <v>54</v>
      </c>
      <c r="Y36" s="2" t="s">
        <v>56</v>
      </c>
    </row>
    <row r="37" spans="1:34" x14ac:dyDescent="0.2">
      <c r="K37" s="32"/>
      <c r="L37" s="32"/>
      <c r="M37" s="32"/>
      <c r="N37" s="32" t="s">
        <v>55</v>
      </c>
      <c r="O37" s="32"/>
      <c r="P37" s="32"/>
      <c r="Q37" s="32"/>
      <c r="W37" s="32"/>
      <c r="X37" s="32"/>
      <c r="Y37" s="32" t="s">
        <v>57</v>
      </c>
      <c r="Z37" s="32"/>
      <c r="AA37" s="32"/>
    </row>
    <row r="40" spans="1:34" x14ac:dyDescent="0.2">
      <c r="J40" s="2" t="s">
        <v>52</v>
      </c>
      <c r="Q40" s="2" t="s">
        <v>52</v>
      </c>
    </row>
    <row r="42" spans="1:34" x14ac:dyDescent="0.2">
      <c r="O42" s="2" t="s">
        <v>52</v>
      </c>
    </row>
    <row r="46" spans="1:34" x14ac:dyDescent="0.2">
      <c r="H46" s="2" t="s">
        <v>52</v>
      </c>
      <c r="V46" s="2" t="s">
        <v>52</v>
      </c>
    </row>
    <row r="47" spans="1:34" x14ac:dyDescent="0.2">
      <c r="K47" s="2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zoomScale="88" zoomScaleNormal="88" workbookViewId="0">
      <selection activeCell="AC39" sqref="AC39"/>
    </sheetView>
  </sheetViews>
  <sheetFormatPr defaultRowHeight="12.75" x14ac:dyDescent="0.2"/>
  <cols>
    <col min="1" max="1" width="23.28515625" style="2" customWidth="1"/>
    <col min="2" max="2" width="7.7109375" style="2" bestFit="1" customWidth="1"/>
    <col min="3" max="3" width="6.28515625" style="2" customWidth="1"/>
    <col min="4" max="4" width="5.85546875" style="2" customWidth="1"/>
    <col min="5" max="5" width="5" style="2" customWidth="1"/>
    <col min="6" max="6" width="6.42578125" style="2" customWidth="1"/>
    <col min="7" max="7" width="5.85546875" style="2" customWidth="1"/>
    <col min="8" max="8" width="6.140625" style="2" customWidth="1"/>
    <col min="9" max="9" width="6.5703125" style="2" customWidth="1"/>
    <col min="10" max="10" width="5.7109375" style="2" customWidth="1"/>
    <col min="11" max="11" width="6.28515625" style="2" customWidth="1"/>
    <col min="12" max="12" width="6.42578125" style="2" customWidth="1"/>
    <col min="13" max="13" width="6" style="2" customWidth="1"/>
    <col min="14" max="14" width="6.7109375" style="2" customWidth="1"/>
    <col min="15" max="15" width="6.28515625" style="2" customWidth="1"/>
    <col min="16" max="16" width="5.85546875" style="2" customWidth="1"/>
    <col min="17" max="17" width="6.5703125" style="2" customWidth="1"/>
    <col min="18" max="19" width="6.140625" style="2" customWidth="1"/>
    <col min="20" max="20" width="7.140625" style="2" bestFit="1" customWidth="1"/>
    <col min="21" max="21" width="5.5703125" style="2" bestFit="1" customWidth="1"/>
    <col min="22" max="22" width="7.42578125" style="2" bestFit="1" customWidth="1"/>
    <col min="23" max="23" width="6.5703125" style="2" bestFit="1" customWidth="1"/>
    <col min="24" max="24" width="6" style="2" customWidth="1"/>
    <col min="25" max="25" width="7.140625" style="2" customWidth="1"/>
    <col min="26" max="26" width="6.42578125" style="2" customWidth="1"/>
    <col min="27" max="29" width="6.140625" style="2" customWidth="1"/>
    <col min="30" max="32" width="7" style="2" customWidth="1"/>
    <col min="33" max="33" width="8.42578125" style="9" customWidth="1"/>
    <col min="34" max="34" width="8" style="1" customWidth="1"/>
    <col min="35" max="35" width="14.85546875" style="15" customWidth="1"/>
  </cols>
  <sheetData>
    <row r="1" spans="1:37" ht="20.100000000000001" customHeight="1" x14ac:dyDescent="0.2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7" s="4" customFormat="1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36" t="s">
        <v>45</v>
      </c>
    </row>
    <row r="3" spans="1:37" s="5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52" t="s">
        <v>44</v>
      </c>
      <c r="AH3" s="50" t="s">
        <v>41</v>
      </c>
      <c r="AI3" s="36" t="s">
        <v>46</v>
      </c>
    </row>
    <row r="4" spans="1:37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  <c r="AH4" s="50" t="s">
        <v>39</v>
      </c>
      <c r="AI4" s="29"/>
    </row>
    <row r="5" spans="1:37" s="5" customFormat="1" ht="20.100000000000001" customHeight="1" x14ac:dyDescent="0.2">
      <c r="A5" s="16" t="s">
        <v>47</v>
      </c>
      <c r="B5" s="17">
        <f>[1]Julho!$K$5</f>
        <v>50.800000000000004</v>
      </c>
      <c r="C5" s="17">
        <f>[1]Julho!$K$6</f>
        <v>0</v>
      </c>
      <c r="D5" s="17">
        <f>[1]Julho!$K$7</f>
        <v>0.2</v>
      </c>
      <c r="E5" s="17">
        <f>[1]Julho!$K$8</f>
        <v>0</v>
      </c>
      <c r="F5" s="17">
        <f>[1]Julho!$K$9</f>
        <v>0</v>
      </c>
      <c r="G5" s="17">
        <f>[1]Julho!$K$10</f>
        <v>0</v>
      </c>
      <c r="H5" s="17">
        <f>[1]Julho!$K$11</f>
        <v>0.2</v>
      </c>
      <c r="I5" s="17">
        <f>[1]Julho!$K$12</f>
        <v>0</v>
      </c>
      <c r="J5" s="17">
        <f>[1]Julho!$K$13</f>
        <v>0.2</v>
      </c>
      <c r="K5" s="17">
        <f>[1]Julho!$K$14</f>
        <v>0</v>
      </c>
      <c r="L5" s="17">
        <f>[1]Julho!$K$15</f>
        <v>0.2</v>
      </c>
      <c r="M5" s="17">
        <f>[1]Julho!$K$16</f>
        <v>0</v>
      </c>
      <c r="N5" s="17">
        <f>[1]Julho!$K$17</f>
        <v>0</v>
      </c>
      <c r="O5" s="17">
        <f>[1]Julho!$K$18</f>
        <v>0</v>
      </c>
      <c r="P5" s="17">
        <f>[1]Julho!$K$19</f>
        <v>0</v>
      </c>
      <c r="Q5" s="17">
        <f>[1]Julho!$K$20</f>
        <v>0.2</v>
      </c>
      <c r="R5" s="17">
        <f>[1]Julho!$K$21</f>
        <v>0</v>
      </c>
      <c r="S5" s="17">
        <f>[1]Julho!$K$22</f>
        <v>0.2</v>
      </c>
      <c r="T5" s="17">
        <f>[1]Julho!$K$23</f>
        <v>0</v>
      </c>
      <c r="U5" s="17">
        <f>[1]Julho!$K$24</f>
        <v>0</v>
      </c>
      <c r="V5" s="17">
        <f>[1]Julho!$K$25</f>
        <v>0</v>
      </c>
      <c r="W5" s="17">
        <f>[1]Julho!$K$26</f>
        <v>0</v>
      </c>
      <c r="X5" s="17">
        <f>[1]Julho!$K$27</f>
        <v>0</v>
      </c>
      <c r="Y5" s="17">
        <f>[1]Julho!$K$28</f>
        <v>0</v>
      </c>
      <c r="Z5" s="17">
        <f>[1]Julho!$K$29</f>
        <v>0</v>
      </c>
      <c r="AA5" s="17">
        <f>[1]Julho!$K$30</f>
        <v>0</v>
      </c>
      <c r="AB5" s="17">
        <f>[1]Julho!$K$31</f>
        <v>0</v>
      </c>
      <c r="AC5" s="17">
        <f>[1]Julho!$K$32</f>
        <v>0.2</v>
      </c>
      <c r="AD5" s="17">
        <f>[1]Julho!$K$33</f>
        <v>0</v>
      </c>
      <c r="AE5" s="17">
        <f>[1]Julho!$K$34</f>
        <v>0</v>
      </c>
      <c r="AF5" s="17">
        <f>[1]Julho!$K$35</f>
        <v>0</v>
      </c>
      <c r="AG5" s="46">
        <f>SUM(B5:AF5)</f>
        <v>52.200000000000024</v>
      </c>
      <c r="AH5" s="48">
        <f>MAX(B5:AF5)</f>
        <v>50.800000000000004</v>
      </c>
      <c r="AI5" s="37">
        <f>COUNTIF(B5:AF5,"=0,0")</f>
        <v>23</v>
      </c>
    </row>
    <row r="6" spans="1:37" ht="17.100000000000001" customHeight="1" x14ac:dyDescent="0.2">
      <c r="A6" s="16" t="s">
        <v>0</v>
      </c>
      <c r="B6" s="18">
        <f>[2]Julho!$K$5</f>
        <v>0.2</v>
      </c>
      <c r="C6" s="18">
        <f>[2]Julho!$K$6</f>
        <v>0.2</v>
      </c>
      <c r="D6" s="18">
        <f>[2]Julho!$K$7</f>
        <v>0</v>
      </c>
      <c r="E6" s="18">
        <f>[2]Julho!$K$8</f>
        <v>0.8</v>
      </c>
      <c r="F6" s="18">
        <f>[2]Julho!$K$9</f>
        <v>0</v>
      </c>
      <c r="G6" s="18">
        <f>[2]Julho!$K$10</f>
        <v>0</v>
      </c>
      <c r="H6" s="18">
        <f>[2]Julho!$K$11</f>
        <v>0</v>
      </c>
      <c r="I6" s="18">
        <f>[2]Julho!$K$12</f>
        <v>0</v>
      </c>
      <c r="J6" s="18">
        <f>[2]Julho!$K$13</f>
        <v>0</v>
      </c>
      <c r="K6" s="18">
        <f>[2]Julho!$K$14</f>
        <v>0.2</v>
      </c>
      <c r="L6" s="18">
        <f>[2]Julho!$K$15</f>
        <v>0.2</v>
      </c>
      <c r="M6" s="18">
        <f>[2]Julho!$K$16</f>
        <v>0</v>
      </c>
      <c r="N6" s="18">
        <f>[2]Julho!$K$17</f>
        <v>0</v>
      </c>
      <c r="O6" s="18">
        <f>[2]Julho!$K$18</f>
        <v>0</v>
      </c>
      <c r="P6" s="18">
        <f>[2]Julho!$K$19</f>
        <v>0</v>
      </c>
      <c r="Q6" s="18">
        <f>[2]Julho!$K$20</f>
        <v>0</v>
      </c>
      <c r="R6" s="18">
        <f>[2]Julho!$K$21</f>
        <v>0</v>
      </c>
      <c r="S6" s="18">
        <f>[2]Julho!$K$22</f>
        <v>0</v>
      </c>
      <c r="T6" s="18">
        <f>[2]Julho!$K$23</f>
        <v>11.2</v>
      </c>
      <c r="U6" s="18">
        <f>[2]Julho!$K$24</f>
        <v>0</v>
      </c>
      <c r="V6" s="18">
        <f>[2]Julho!$K$25</f>
        <v>14.6</v>
      </c>
      <c r="W6" s="18">
        <f>[2]Julho!$K$26</f>
        <v>4.0000000000000009</v>
      </c>
      <c r="X6" s="18">
        <f>[2]Julho!$K$27</f>
        <v>1.2000000000000002</v>
      </c>
      <c r="Y6" s="18">
        <f>[2]Julho!$K$28</f>
        <v>0</v>
      </c>
      <c r="Z6" s="18">
        <f>[2]Julho!$K$29</f>
        <v>0</v>
      </c>
      <c r="AA6" s="18">
        <f>[2]Julho!$K$30</f>
        <v>0</v>
      </c>
      <c r="AB6" s="18">
        <f>[2]Julho!$K$31</f>
        <v>0</v>
      </c>
      <c r="AC6" s="18">
        <f>[2]Julho!$K$32</f>
        <v>0</v>
      </c>
      <c r="AD6" s="18">
        <f>[2]Julho!$K$33</f>
        <v>0</v>
      </c>
      <c r="AE6" s="18">
        <f>[2]Julho!$K$34</f>
        <v>0</v>
      </c>
      <c r="AF6" s="18">
        <f>[2]Julho!$K$35</f>
        <v>0</v>
      </c>
      <c r="AG6" s="47">
        <f t="shared" ref="AG6:AG17" si="1">SUM(B6:AF6)</f>
        <v>32.6</v>
      </c>
      <c r="AH6" s="49">
        <f>MAX(B6:AF6)</f>
        <v>14.6</v>
      </c>
      <c r="AI6" s="37">
        <f t="shared" ref="AI6:AI31" si="2">COUNTIF(B6:AF6,"=0,0")</f>
        <v>22</v>
      </c>
    </row>
    <row r="7" spans="1:37" ht="17.100000000000001" customHeight="1" x14ac:dyDescent="0.2">
      <c r="A7" s="16" t="s">
        <v>1</v>
      </c>
      <c r="B7" s="18">
        <f>[3]Julho!$K$5</f>
        <v>38.000000000000007</v>
      </c>
      <c r="C7" s="18">
        <f>[3]Julho!$K$6</f>
        <v>0.2</v>
      </c>
      <c r="D7" s="18">
        <f>[3]Julho!$K$7</f>
        <v>0</v>
      </c>
      <c r="E7" s="18">
        <f>[3]Julho!$K$8</f>
        <v>0</v>
      </c>
      <c r="F7" s="18">
        <f>[3]Julho!$K$9</f>
        <v>0</v>
      </c>
      <c r="G7" s="18">
        <f>[3]Julho!$K$10</f>
        <v>0</v>
      </c>
      <c r="H7" s="18">
        <f>[3]Julho!$K$11</f>
        <v>0.2</v>
      </c>
      <c r="I7" s="18">
        <f>[3]Julho!$K$12</f>
        <v>0.2</v>
      </c>
      <c r="J7" s="18">
        <f>[3]Julho!$K$13</f>
        <v>0</v>
      </c>
      <c r="K7" s="18">
        <f>[3]Julho!$K$14</f>
        <v>0</v>
      </c>
      <c r="L7" s="18">
        <f>[3]Julho!$K$15</f>
        <v>0</v>
      </c>
      <c r="M7" s="18">
        <f>[3]Julho!$K$16</f>
        <v>0</v>
      </c>
      <c r="N7" s="18">
        <f>[3]Julho!$K$17</f>
        <v>0</v>
      </c>
      <c r="O7" s="18">
        <f>[3]Julho!$K$18</f>
        <v>0</v>
      </c>
      <c r="P7" s="18">
        <f>[3]Julho!$K$19</f>
        <v>1</v>
      </c>
      <c r="Q7" s="18">
        <f>[3]Julho!$K$20</f>
        <v>0</v>
      </c>
      <c r="R7" s="18">
        <f>[3]Julho!$K$21</f>
        <v>0.2</v>
      </c>
      <c r="S7" s="18">
        <f>[3]Julho!$K$22</f>
        <v>0</v>
      </c>
      <c r="T7" s="18">
        <f>[3]Julho!$K$23</f>
        <v>0</v>
      </c>
      <c r="U7" s="18">
        <f>[3]Julho!$K$24</f>
        <v>0</v>
      </c>
      <c r="V7" s="18">
        <f>[3]Julho!$K$25</f>
        <v>2</v>
      </c>
      <c r="W7" s="18">
        <f>[3]Julho!$K$26</f>
        <v>0</v>
      </c>
      <c r="X7" s="18">
        <f>[3]Julho!$K$27</f>
        <v>0</v>
      </c>
      <c r="Y7" s="18">
        <f>[3]Julho!$K$28</f>
        <v>0</v>
      </c>
      <c r="Z7" s="18">
        <f>[3]Julho!$K$29</f>
        <v>0</v>
      </c>
      <c r="AA7" s="18">
        <f>[3]Julho!$K$30</f>
        <v>0</v>
      </c>
      <c r="AB7" s="18">
        <f>[3]Julho!$K$31</f>
        <v>0</v>
      </c>
      <c r="AC7" s="18">
        <f>[3]Julho!$K$32</f>
        <v>0</v>
      </c>
      <c r="AD7" s="18">
        <f>[3]Julho!$K$33</f>
        <v>0</v>
      </c>
      <c r="AE7" s="18">
        <f>[3]Julho!$K$34</f>
        <v>0.2</v>
      </c>
      <c r="AF7" s="18">
        <f>[3]Julho!$K$35</f>
        <v>0</v>
      </c>
      <c r="AG7" s="47">
        <f t="shared" si="1"/>
        <v>42.000000000000021</v>
      </c>
      <c r="AH7" s="49">
        <f t="shared" ref="AH7:AH17" si="3">MAX(B7:AF7)</f>
        <v>38.000000000000007</v>
      </c>
      <c r="AI7" s="37">
        <f t="shared" si="2"/>
        <v>23</v>
      </c>
    </row>
    <row r="8" spans="1:37" ht="17.100000000000001" customHeight="1" x14ac:dyDescent="0.2">
      <c r="A8" s="16" t="s">
        <v>58</v>
      </c>
      <c r="B8" s="18">
        <f>[4]Julho!$K$5</f>
        <v>10.200000000000001</v>
      </c>
      <c r="C8" s="18">
        <f>[4]Julho!$K$6</f>
        <v>0</v>
      </c>
      <c r="D8" s="18">
        <f>[4]Julho!$K$7</f>
        <v>0</v>
      </c>
      <c r="E8" s="18">
        <f>[4]Julho!$K$8</f>
        <v>0</v>
      </c>
      <c r="F8" s="18">
        <f>[4]Julho!$K$9</f>
        <v>0</v>
      </c>
      <c r="G8" s="18">
        <f>[4]Julho!$K$10</f>
        <v>0</v>
      </c>
      <c r="H8" s="18">
        <f>[4]Julho!$K$11</f>
        <v>0</v>
      </c>
      <c r="I8" s="18">
        <f>[4]Julho!$K$12</f>
        <v>0</v>
      </c>
      <c r="J8" s="18">
        <f>[4]Julho!$K$13</f>
        <v>0</v>
      </c>
      <c r="K8" s="18">
        <f>[4]Julho!$K$14</f>
        <v>0</v>
      </c>
      <c r="L8" s="18">
        <f>[4]Julho!$K$15</f>
        <v>0</v>
      </c>
      <c r="M8" s="18">
        <f>[4]Julho!$K$16</f>
        <v>0</v>
      </c>
      <c r="N8" s="18">
        <f>[4]Julho!$K$17</f>
        <v>0</v>
      </c>
      <c r="O8" s="18">
        <f>[4]Julho!$K$18</f>
        <v>0</v>
      </c>
      <c r="P8" s="18">
        <f>[4]Julho!$K$19</f>
        <v>0</v>
      </c>
      <c r="Q8" s="18">
        <f>[4]Julho!$K$20</f>
        <v>0</v>
      </c>
      <c r="R8" s="18">
        <f>[4]Julho!$K$21</f>
        <v>0</v>
      </c>
      <c r="S8" s="18">
        <f>[4]Julho!$K$22</f>
        <v>0</v>
      </c>
      <c r="T8" s="18">
        <f>[4]Julho!$K$23</f>
        <v>6.6</v>
      </c>
      <c r="U8" s="18">
        <f>[4]Julho!$K$24</f>
        <v>0.6</v>
      </c>
      <c r="V8" s="18">
        <f>[4]Julho!$K$25</f>
        <v>2.4</v>
      </c>
      <c r="W8" s="18">
        <f>[4]Julho!$K$26</f>
        <v>0</v>
      </c>
      <c r="X8" s="18">
        <f>[4]Julho!$K$27</f>
        <v>0</v>
      </c>
      <c r="Y8" s="18">
        <f>[4]Julho!$K$28</f>
        <v>0</v>
      </c>
      <c r="Z8" s="18">
        <f>[4]Julho!$K$29</f>
        <v>0</v>
      </c>
      <c r="AA8" s="18">
        <f>[4]Julho!$K$30</f>
        <v>0</v>
      </c>
      <c r="AB8" s="18">
        <f>[4]Julho!$K$31</f>
        <v>0</v>
      </c>
      <c r="AC8" s="18">
        <f>[4]Julho!$K$32</f>
        <v>0</v>
      </c>
      <c r="AD8" s="18">
        <f>[4]Julho!$K$33</f>
        <v>0</v>
      </c>
      <c r="AE8" s="18">
        <f>[4]Julho!$K$34</f>
        <v>0</v>
      </c>
      <c r="AF8" s="18">
        <f>[4]Julho!$K$35</f>
        <v>0</v>
      </c>
      <c r="AG8" s="47">
        <f t="shared" ref="AG8" si="4">SUM(B8:AF8)</f>
        <v>19.8</v>
      </c>
      <c r="AH8" s="49">
        <f t="shared" ref="AH8" si="5">MAX(B8:AF8)</f>
        <v>10.200000000000001</v>
      </c>
      <c r="AI8" s="37">
        <f t="shared" si="2"/>
        <v>27</v>
      </c>
    </row>
    <row r="9" spans="1:37" ht="17.100000000000001" customHeight="1" x14ac:dyDescent="0.2">
      <c r="A9" s="16" t="s">
        <v>48</v>
      </c>
      <c r="B9" s="18">
        <f>[5]Julho!$K$5</f>
        <v>0.8</v>
      </c>
      <c r="C9" s="18">
        <f>[5]Julho!$K$6</f>
        <v>0</v>
      </c>
      <c r="D9" s="18">
        <f>[5]Julho!$K$7</f>
        <v>0</v>
      </c>
      <c r="E9" s="18">
        <f>[5]Julho!$K$8</f>
        <v>0</v>
      </c>
      <c r="F9" s="18">
        <f>[5]Julho!$K$9</f>
        <v>0</v>
      </c>
      <c r="G9" s="18">
        <f>[5]Julho!$K$10</f>
        <v>0</v>
      </c>
      <c r="H9" s="18">
        <f>[5]Julho!$K$11</f>
        <v>0.2</v>
      </c>
      <c r="I9" s="18">
        <f>[5]Julho!$K$12</f>
        <v>26.2</v>
      </c>
      <c r="J9" s="18">
        <f>[5]Julho!$K$13</f>
        <v>0.2</v>
      </c>
      <c r="K9" s="18">
        <f>[5]Julho!$K$14</f>
        <v>0.2</v>
      </c>
      <c r="L9" s="18">
        <f>[5]Julho!$K$15</f>
        <v>0</v>
      </c>
      <c r="M9" s="18">
        <f>[5]Julho!$K$16</f>
        <v>0</v>
      </c>
      <c r="N9" s="18">
        <f>[5]Julho!$K$17</f>
        <v>0.2</v>
      </c>
      <c r="O9" s="18">
        <f>[5]Julho!$K$18</f>
        <v>0</v>
      </c>
      <c r="P9" s="18">
        <f>[5]Julho!$K$19</f>
        <v>0</v>
      </c>
      <c r="Q9" s="18">
        <f>[5]Julho!$K$20</f>
        <v>0.2</v>
      </c>
      <c r="R9" s="18">
        <f>[5]Julho!$K$21</f>
        <v>0.2</v>
      </c>
      <c r="S9" s="18">
        <f>[5]Julho!$K$22</f>
        <v>0</v>
      </c>
      <c r="T9" s="18">
        <f>[5]Julho!$K$23</f>
        <v>0</v>
      </c>
      <c r="U9" s="18">
        <f>[5]Julho!$K$24</f>
        <v>0</v>
      </c>
      <c r="V9" s="18">
        <f>[5]Julho!$K$25</f>
        <v>1.5999999999999999</v>
      </c>
      <c r="W9" s="18">
        <f>[5]Julho!$K$26</f>
        <v>0.60000000000000009</v>
      </c>
      <c r="X9" s="18">
        <f>[5]Julho!$K$27</f>
        <v>0.60000000000000009</v>
      </c>
      <c r="Y9" s="18">
        <f>[5]Julho!$K$28</f>
        <v>0.2</v>
      </c>
      <c r="Z9" s="18">
        <f>[5]Julho!$K$29</f>
        <v>0</v>
      </c>
      <c r="AA9" s="18">
        <f>[5]Julho!$K$30</f>
        <v>0.2</v>
      </c>
      <c r="AB9" s="18">
        <f>[5]Julho!$K$31</f>
        <v>0</v>
      </c>
      <c r="AC9" s="18">
        <f>[5]Julho!$K$32</f>
        <v>0</v>
      </c>
      <c r="AD9" s="18">
        <f>[5]Julho!$K$33</f>
        <v>0</v>
      </c>
      <c r="AE9" s="18">
        <f>[5]Julho!$K$34</f>
        <v>0</v>
      </c>
      <c r="AF9" s="18">
        <f>[5]Julho!$K$35</f>
        <v>0</v>
      </c>
      <c r="AG9" s="47">
        <f t="shared" ref="AG9" si="6">SUM(B9:AF9)</f>
        <v>31.4</v>
      </c>
      <c r="AH9" s="49">
        <f t="shared" ref="AH9" si="7">MAX(B9:AF9)</f>
        <v>26.2</v>
      </c>
      <c r="AI9" s="37">
        <f t="shared" si="2"/>
        <v>18</v>
      </c>
    </row>
    <row r="10" spans="1:37" ht="17.100000000000001" customHeight="1" x14ac:dyDescent="0.2">
      <c r="A10" s="16" t="s">
        <v>2</v>
      </c>
      <c r="B10" s="18">
        <f>[6]Julho!$K$5</f>
        <v>44.6</v>
      </c>
      <c r="C10" s="18">
        <f>[6]Julho!$K$6</f>
        <v>0</v>
      </c>
      <c r="D10" s="18">
        <f>[6]Julho!$K$7</f>
        <v>0</v>
      </c>
      <c r="E10" s="18">
        <f>[6]Julho!$K$8</f>
        <v>0</v>
      </c>
      <c r="F10" s="18">
        <f>[6]Julho!$K$9</f>
        <v>0</v>
      </c>
      <c r="G10" s="18">
        <f>[6]Julho!$K$10</f>
        <v>0</v>
      </c>
      <c r="H10" s="18">
        <f>[6]Julho!$K$11</f>
        <v>0</v>
      </c>
      <c r="I10" s="18">
        <f>[6]Julho!$K$12</f>
        <v>0</v>
      </c>
      <c r="J10" s="18">
        <f>[6]Julho!$K$13</f>
        <v>0</v>
      </c>
      <c r="K10" s="18">
        <f>[6]Julho!$K$14</f>
        <v>0</v>
      </c>
      <c r="L10" s="18">
        <f>[6]Julho!$K$15</f>
        <v>0</v>
      </c>
      <c r="M10" s="18">
        <f>[6]Julho!$K$16</f>
        <v>0</v>
      </c>
      <c r="N10" s="18">
        <f>[6]Julho!$K$17</f>
        <v>0</v>
      </c>
      <c r="O10" s="18">
        <f>[6]Julho!$K$18</f>
        <v>0</v>
      </c>
      <c r="P10" s="18">
        <f>[6]Julho!$K$19</f>
        <v>0</v>
      </c>
      <c r="Q10" s="18">
        <f>[6]Julho!$K$20</f>
        <v>0</v>
      </c>
      <c r="R10" s="18">
        <f>[6]Julho!$K$21</f>
        <v>0</v>
      </c>
      <c r="S10" s="18">
        <f>[6]Julho!$K$22</f>
        <v>0</v>
      </c>
      <c r="T10" s="18">
        <f>[6]Julho!$K$23</f>
        <v>0</v>
      </c>
      <c r="U10" s="18">
        <f>[6]Julho!$K$24</f>
        <v>0</v>
      </c>
      <c r="V10" s="18">
        <f>[6]Julho!$K$25</f>
        <v>6.2</v>
      </c>
      <c r="W10" s="18">
        <f>[6]Julho!$K$26</f>
        <v>0.2</v>
      </c>
      <c r="X10" s="18">
        <f>[6]Julho!$K$27</f>
        <v>0</v>
      </c>
      <c r="Y10" s="18">
        <f>[6]Julho!$K$28</f>
        <v>0</v>
      </c>
      <c r="Z10" s="18">
        <f>[6]Julho!$K$29</f>
        <v>0</v>
      </c>
      <c r="AA10" s="18">
        <f>[6]Julho!$K$30</f>
        <v>0</v>
      </c>
      <c r="AB10" s="18">
        <f>[6]Julho!$K$31</f>
        <v>0</v>
      </c>
      <c r="AC10" s="18">
        <f>[6]Julho!$K$32</f>
        <v>0</v>
      </c>
      <c r="AD10" s="18">
        <f>[6]Julho!$K$33</f>
        <v>0</v>
      </c>
      <c r="AE10" s="18">
        <f>[6]Julho!$K$34</f>
        <v>0</v>
      </c>
      <c r="AF10" s="18">
        <f>[6]Julho!$K$35</f>
        <v>0</v>
      </c>
      <c r="AG10" s="47">
        <f t="shared" si="1"/>
        <v>51.000000000000007</v>
      </c>
      <c r="AH10" s="49">
        <f t="shared" si="3"/>
        <v>44.6</v>
      </c>
      <c r="AI10" s="37">
        <f t="shared" si="2"/>
        <v>28</v>
      </c>
      <c r="AK10" t="s">
        <v>52</v>
      </c>
    </row>
    <row r="11" spans="1:37" ht="17.100000000000001" customHeight="1" x14ac:dyDescent="0.2">
      <c r="A11" s="16" t="s">
        <v>3</v>
      </c>
      <c r="B11" s="18">
        <f>[7]Julho!$K$5</f>
        <v>0.2</v>
      </c>
      <c r="C11" s="18">
        <f>[7]Julho!$K$6</f>
        <v>0</v>
      </c>
      <c r="D11" s="18">
        <f>[7]Julho!$K$7</f>
        <v>0</v>
      </c>
      <c r="E11" s="18">
        <f>[7]Julho!$K$8</f>
        <v>0</v>
      </c>
      <c r="F11" s="18">
        <f>[7]Julho!$K$9</f>
        <v>0</v>
      </c>
      <c r="G11" s="18">
        <f>[7]Julho!$K$10</f>
        <v>0</v>
      </c>
      <c r="H11" s="18">
        <f>[7]Julho!$K$11</f>
        <v>0</v>
      </c>
      <c r="I11" s="18">
        <f>[7]Julho!$K$12</f>
        <v>0</v>
      </c>
      <c r="J11" s="18">
        <f>[7]Julho!$K$13</f>
        <v>0</v>
      </c>
      <c r="K11" s="18">
        <f>[7]Julho!$K$14</f>
        <v>0</v>
      </c>
      <c r="L11" s="18">
        <f>[7]Julho!$K$15</f>
        <v>0</v>
      </c>
      <c r="M11" s="18">
        <f>[7]Julho!$K$16</f>
        <v>0</v>
      </c>
      <c r="N11" s="18">
        <f>[7]Julho!$K$17</f>
        <v>0</v>
      </c>
      <c r="O11" s="18">
        <f>[7]Julho!$K$18</f>
        <v>0</v>
      </c>
      <c r="P11" s="18">
        <f>[7]Julho!$K$19</f>
        <v>0</v>
      </c>
      <c r="Q11" s="18">
        <f>[7]Julho!$K$20</f>
        <v>0</v>
      </c>
      <c r="R11" s="18">
        <f>[7]Julho!$K$21</f>
        <v>0</v>
      </c>
      <c r="S11" s="18">
        <f>[7]Julho!$K$22</f>
        <v>0</v>
      </c>
      <c r="T11" s="18">
        <f>[7]Julho!$K$23</f>
        <v>3.4</v>
      </c>
      <c r="U11" s="18">
        <f>[7]Julho!$K$24</f>
        <v>0.2</v>
      </c>
      <c r="V11" s="18">
        <f>[7]Julho!$K$25</f>
        <v>3.6</v>
      </c>
      <c r="W11" s="18">
        <f>[7]Julho!$K$26</f>
        <v>0</v>
      </c>
      <c r="X11" s="18">
        <f>[7]Julho!$K$27</f>
        <v>1.4000000000000001</v>
      </c>
      <c r="Y11" s="18">
        <f>[7]Julho!$K$28</f>
        <v>1.4000000000000001</v>
      </c>
      <c r="Z11" s="18">
        <f>[7]Julho!$K$29</f>
        <v>0</v>
      </c>
      <c r="AA11" s="18">
        <f>[7]Julho!$K$30</f>
        <v>0</v>
      </c>
      <c r="AB11" s="18">
        <f>[7]Julho!$K$31</f>
        <v>0</v>
      </c>
      <c r="AC11" s="18">
        <f>[7]Julho!$K$32</f>
        <v>0</v>
      </c>
      <c r="AD11" s="18">
        <f>[7]Julho!$K$33</f>
        <v>0</v>
      </c>
      <c r="AE11" s="18">
        <f>[7]Julho!$K$34</f>
        <v>0</v>
      </c>
      <c r="AF11" s="18">
        <f>[7]Julho!$K$35</f>
        <v>0</v>
      </c>
      <c r="AG11" s="47">
        <f t="shared" si="1"/>
        <v>10.200000000000001</v>
      </c>
      <c r="AH11" s="49">
        <f t="shared" si="3"/>
        <v>3.6</v>
      </c>
      <c r="AI11" s="37">
        <f t="shared" si="2"/>
        <v>25</v>
      </c>
    </row>
    <row r="12" spans="1:37" ht="17.100000000000001" customHeight="1" x14ac:dyDescent="0.2">
      <c r="A12" s="16" t="s">
        <v>4</v>
      </c>
      <c r="B12" s="18">
        <f>[8]Julho!$K$5</f>
        <v>0</v>
      </c>
      <c r="C12" s="18">
        <f>[8]Julho!$K$6</f>
        <v>0</v>
      </c>
      <c r="D12" s="18">
        <f>[8]Julho!$K$7</f>
        <v>0</v>
      </c>
      <c r="E12" s="18">
        <f>[8]Julho!$K$8</f>
        <v>0</v>
      </c>
      <c r="F12" s="18">
        <f>[8]Julho!$K$9</f>
        <v>0</v>
      </c>
      <c r="G12" s="18">
        <f>[8]Julho!$K$10</f>
        <v>0</v>
      </c>
      <c r="H12" s="18">
        <f>[8]Julho!$K$11</f>
        <v>0</v>
      </c>
      <c r="I12" s="18">
        <f>[8]Julho!$K$12</f>
        <v>0</v>
      </c>
      <c r="J12" s="18">
        <f>[8]Julho!$K$13</f>
        <v>0</v>
      </c>
      <c r="K12" s="18">
        <f>[8]Julho!$K$14</f>
        <v>0</v>
      </c>
      <c r="L12" s="18">
        <f>[8]Julho!$K$15</f>
        <v>0</v>
      </c>
      <c r="M12" s="18">
        <f>[8]Julho!$K$16</f>
        <v>0</v>
      </c>
      <c r="N12" s="18">
        <f>[8]Julho!$K$17</f>
        <v>0</v>
      </c>
      <c r="O12" s="18">
        <f>[8]Julho!$K$18</f>
        <v>0</v>
      </c>
      <c r="P12" s="18">
        <f>[8]Julho!$K$19</f>
        <v>0</v>
      </c>
      <c r="Q12" s="18">
        <f>[8]Julho!$K$20</f>
        <v>0</v>
      </c>
      <c r="R12" s="18">
        <f>[8]Julho!$K$21</f>
        <v>0</v>
      </c>
      <c r="S12" s="18">
        <f>[8]Julho!$K$22</f>
        <v>0</v>
      </c>
      <c r="T12" s="18">
        <f>[8]Julho!$K$23</f>
        <v>2.2000000000000002</v>
      </c>
      <c r="U12" s="18">
        <f>[8]Julho!$K$24</f>
        <v>0</v>
      </c>
      <c r="V12" s="18">
        <f>[8]Julho!$K$25</f>
        <v>0</v>
      </c>
      <c r="W12" s="18">
        <f>[8]Julho!$K$26</f>
        <v>0</v>
      </c>
      <c r="X12" s="18">
        <f>[8]Julho!$K$27</f>
        <v>0</v>
      </c>
      <c r="Y12" s="18">
        <f>[8]Julho!$K$28</f>
        <v>0.4</v>
      </c>
      <c r="Z12" s="18">
        <f>[8]Julho!$K$29</f>
        <v>0</v>
      </c>
      <c r="AA12" s="18">
        <f>[8]Julho!$K$30</f>
        <v>0</v>
      </c>
      <c r="AB12" s="18">
        <f>[8]Julho!$K$31</f>
        <v>0</v>
      </c>
      <c r="AC12" s="18">
        <f>[8]Julho!$K$32</f>
        <v>0</v>
      </c>
      <c r="AD12" s="18">
        <f>[8]Julho!$K$33</f>
        <v>0</v>
      </c>
      <c r="AE12" s="18">
        <f>[8]Julho!$K$34</f>
        <v>0</v>
      </c>
      <c r="AF12" s="18">
        <f>[8]Julho!$K$35</f>
        <v>0.2</v>
      </c>
      <c r="AG12" s="47">
        <f t="shared" si="1"/>
        <v>2.8000000000000003</v>
      </c>
      <c r="AH12" s="49">
        <f t="shared" si="3"/>
        <v>2.2000000000000002</v>
      </c>
      <c r="AI12" s="37">
        <f t="shared" si="2"/>
        <v>28</v>
      </c>
    </row>
    <row r="13" spans="1:37" ht="17.100000000000001" customHeight="1" x14ac:dyDescent="0.2">
      <c r="A13" s="16" t="s">
        <v>5</v>
      </c>
      <c r="B13" s="20">
        <f>[9]Julho!$K$5</f>
        <v>11.000000000000002</v>
      </c>
      <c r="C13" s="20">
        <f>[9]Julho!$K$6</f>
        <v>0.8</v>
      </c>
      <c r="D13" s="20">
        <f>[9]Julho!$K$7</f>
        <v>0</v>
      </c>
      <c r="E13" s="20">
        <f>[9]Julho!$K$8</f>
        <v>0</v>
      </c>
      <c r="F13" s="20">
        <f>[9]Julho!$K$9</f>
        <v>0</v>
      </c>
      <c r="G13" s="20">
        <f>[9]Julho!$K$10</f>
        <v>0</v>
      </c>
      <c r="H13" s="20">
        <f>[9]Julho!$K$11</f>
        <v>0</v>
      </c>
      <c r="I13" s="20">
        <f>[9]Julho!$K$12</f>
        <v>0</v>
      </c>
      <c r="J13" s="20" t="str">
        <f>[9]Julho!$K$13</f>
        <v>**</v>
      </c>
      <c r="K13" s="20" t="str">
        <f>[9]Julho!$K$14</f>
        <v>**</v>
      </c>
      <c r="L13" s="20" t="str">
        <f>[9]Julho!$K$15</f>
        <v>**</v>
      </c>
      <c r="M13" s="20" t="str">
        <f>[9]Julho!$K$16</f>
        <v>**</v>
      </c>
      <c r="N13" s="20" t="str">
        <f>[9]Julho!$K$17</f>
        <v>**</v>
      </c>
      <c r="O13" s="20" t="str">
        <f>[9]Julho!$K$18</f>
        <v>**</v>
      </c>
      <c r="P13" s="20" t="str">
        <f>[9]Julho!$K$19</f>
        <v>**</v>
      </c>
      <c r="Q13" s="20">
        <f>[9]Julho!$K$20</f>
        <v>0</v>
      </c>
      <c r="R13" s="20">
        <f>[9]Julho!$K$21</f>
        <v>0</v>
      </c>
      <c r="S13" s="20">
        <f>[9]Julho!$K$22</f>
        <v>0</v>
      </c>
      <c r="T13" s="20">
        <f>[9]Julho!$K$23</f>
        <v>0</v>
      </c>
      <c r="U13" s="20">
        <f>[9]Julho!$K$24</f>
        <v>0</v>
      </c>
      <c r="V13" s="20">
        <f>[9]Julho!$K$25</f>
        <v>0</v>
      </c>
      <c r="W13" s="20">
        <f>[9]Julho!$K$26</f>
        <v>0</v>
      </c>
      <c r="X13" s="20">
        <f>[9]Julho!$K$27</f>
        <v>0</v>
      </c>
      <c r="Y13" s="20">
        <f>[9]Julho!$K$28</f>
        <v>0</v>
      </c>
      <c r="Z13" s="20">
        <f>[9]Julho!$K$29</f>
        <v>0</v>
      </c>
      <c r="AA13" s="20">
        <f>[9]Julho!$K$30</f>
        <v>0</v>
      </c>
      <c r="AB13" s="20">
        <f>[9]Julho!$K$31</f>
        <v>0</v>
      </c>
      <c r="AC13" s="20">
        <f>[9]Julho!$K$32</f>
        <v>0</v>
      </c>
      <c r="AD13" s="20">
        <f>[9]Julho!$K$33</f>
        <v>0</v>
      </c>
      <c r="AE13" s="20">
        <f>[9]Julho!$K$34</f>
        <v>0</v>
      </c>
      <c r="AF13" s="20">
        <f>[9]Julho!$K$35</f>
        <v>0</v>
      </c>
      <c r="AG13" s="47">
        <f t="shared" si="1"/>
        <v>11.800000000000002</v>
      </c>
      <c r="AH13" s="49">
        <f t="shared" si="3"/>
        <v>11.000000000000002</v>
      </c>
      <c r="AI13" s="37">
        <f t="shared" si="2"/>
        <v>22</v>
      </c>
    </row>
    <row r="14" spans="1:37" ht="17.100000000000001" customHeight="1" x14ac:dyDescent="0.2">
      <c r="A14" s="16" t="s">
        <v>50</v>
      </c>
      <c r="B14" s="20">
        <f>[10]Julho!$K$5</f>
        <v>0.2</v>
      </c>
      <c r="C14" s="20">
        <f>[10]Julho!$K$6</f>
        <v>2</v>
      </c>
      <c r="D14" s="20">
        <f>[10]Julho!$K$7</f>
        <v>0</v>
      </c>
      <c r="E14" s="20">
        <f>[10]Julho!$K$8</f>
        <v>0</v>
      </c>
      <c r="F14" s="20">
        <f>[10]Julho!$K$9</f>
        <v>0</v>
      </c>
      <c r="G14" s="20">
        <f>[10]Julho!$K$10</f>
        <v>0</v>
      </c>
      <c r="H14" s="20">
        <f>[10]Julho!$K$11</f>
        <v>0</v>
      </c>
      <c r="I14" s="20">
        <f>[10]Julho!$K$12</f>
        <v>0</v>
      </c>
      <c r="J14" s="20">
        <f>[10]Julho!$K$13</f>
        <v>0</v>
      </c>
      <c r="K14" s="20">
        <f>[10]Julho!$K$14</f>
        <v>0</v>
      </c>
      <c r="L14" s="20">
        <f>[10]Julho!$K$15</f>
        <v>0</v>
      </c>
      <c r="M14" s="20">
        <f>[10]Julho!$K$16</f>
        <v>0</v>
      </c>
      <c r="N14" s="20">
        <f>[10]Julho!$K$17</f>
        <v>0</v>
      </c>
      <c r="O14" s="20">
        <f>[10]Julho!$K$18</f>
        <v>0</v>
      </c>
      <c r="P14" s="20">
        <f>[10]Julho!$K$19</f>
        <v>0</v>
      </c>
      <c r="Q14" s="20">
        <f>[10]Julho!$K$20</f>
        <v>0</v>
      </c>
      <c r="R14" s="20">
        <f>[10]Julho!$K$21</f>
        <v>0</v>
      </c>
      <c r="S14" s="20">
        <f>[10]Julho!$K$22</f>
        <v>0</v>
      </c>
      <c r="T14" s="20">
        <f>[10]Julho!$K$23</f>
        <v>14.6</v>
      </c>
      <c r="U14" s="20">
        <f>[10]Julho!$K$24</f>
        <v>0.2</v>
      </c>
      <c r="V14" s="20">
        <f>[10]Julho!$K$25</f>
        <v>0.2</v>
      </c>
      <c r="W14" s="20">
        <f>[10]Julho!$K$26</f>
        <v>0.60000000000000009</v>
      </c>
      <c r="X14" s="20">
        <f>[10]Julho!$K$27</f>
        <v>0.60000000000000009</v>
      </c>
      <c r="Y14" s="20">
        <f>[10]Julho!$K$28</f>
        <v>0</v>
      </c>
      <c r="Z14" s="20">
        <f>[10]Julho!$K$29</f>
        <v>0</v>
      </c>
      <c r="AA14" s="20">
        <f>[10]Julho!$K$30</f>
        <v>0</v>
      </c>
      <c r="AB14" s="20">
        <f>[10]Julho!$K$31</f>
        <v>0</v>
      </c>
      <c r="AC14" s="20">
        <f>[10]Julho!$K$32</f>
        <v>0</v>
      </c>
      <c r="AD14" s="20">
        <f>[10]Julho!$K$33</f>
        <v>0</v>
      </c>
      <c r="AE14" s="20">
        <f>[10]Julho!$K$34</f>
        <v>0</v>
      </c>
      <c r="AF14" s="20">
        <f>[10]Julho!$K$35</f>
        <v>0</v>
      </c>
      <c r="AG14" s="47">
        <f t="shared" ref="AG14" si="8">SUM(B14:AF14)</f>
        <v>18.400000000000002</v>
      </c>
      <c r="AH14" s="49">
        <f t="shared" ref="AH14" si="9">MAX(B14:AF14)</f>
        <v>14.6</v>
      </c>
      <c r="AI14" s="37">
        <f t="shared" si="2"/>
        <v>24</v>
      </c>
    </row>
    <row r="15" spans="1:37" ht="17.100000000000001" customHeight="1" x14ac:dyDescent="0.2">
      <c r="A15" s="16" t="s">
        <v>6</v>
      </c>
      <c r="B15" s="20">
        <f>[11]Julho!$K$5</f>
        <v>25</v>
      </c>
      <c r="C15" s="20">
        <f>[11]Julho!$K$6</f>
        <v>13.200000000000001</v>
      </c>
      <c r="D15" s="20">
        <f>[11]Julho!$K$7</f>
        <v>0</v>
      </c>
      <c r="E15" s="20">
        <f>[11]Julho!$K$8</f>
        <v>0.2</v>
      </c>
      <c r="F15" s="20">
        <f>[11]Julho!$K$9</f>
        <v>0</v>
      </c>
      <c r="G15" s="20">
        <f>[11]Julho!$K$10</f>
        <v>0</v>
      </c>
      <c r="H15" s="20">
        <f>[11]Julho!$K$11</f>
        <v>0</v>
      </c>
      <c r="I15" s="20">
        <f>[11]Julho!$K$12</f>
        <v>0</v>
      </c>
      <c r="J15" s="20">
        <f>[11]Julho!$K$13</f>
        <v>0.2</v>
      </c>
      <c r="K15" s="20">
        <f>[11]Julho!$K$14</f>
        <v>0</v>
      </c>
      <c r="L15" s="20">
        <f>[11]Julho!$K$15</f>
        <v>0</v>
      </c>
      <c r="M15" s="20">
        <f>[11]Julho!$K$16</f>
        <v>0</v>
      </c>
      <c r="N15" s="20">
        <f>[11]Julho!$K$17</f>
        <v>0</v>
      </c>
      <c r="O15" s="20">
        <f>[11]Julho!$K$18</f>
        <v>0</v>
      </c>
      <c r="P15" s="20">
        <f>[11]Julho!$K$19</f>
        <v>0</v>
      </c>
      <c r="Q15" s="20">
        <f>[11]Julho!$K$20</f>
        <v>0.2</v>
      </c>
      <c r="R15" s="20">
        <f>[11]Julho!$K$21</f>
        <v>0</v>
      </c>
      <c r="S15" s="20">
        <f>[11]Julho!$K$22</f>
        <v>0</v>
      </c>
      <c r="T15" s="20">
        <f>[11]Julho!$K$23</f>
        <v>0.60000000000000009</v>
      </c>
      <c r="U15" s="20">
        <f>[11]Julho!$K$24</f>
        <v>0</v>
      </c>
      <c r="V15" s="20">
        <f>[11]Julho!$K$25</f>
        <v>0</v>
      </c>
      <c r="W15" s="20">
        <f>[11]Julho!$K$26</f>
        <v>0</v>
      </c>
      <c r="X15" s="20">
        <f>[11]Julho!$K$27</f>
        <v>0</v>
      </c>
      <c r="Y15" s="20">
        <f>[11]Julho!$K$28</f>
        <v>0</v>
      </c>
      <c r="Z15" s="20">
        <f>[11]Julho!$K$29</f>
        <v>0</v>
      </c>
      <c r="AA15" s="20">
        <f>[11]Julho!$K$30</f>
        <v>0</v>
      </c>
      <c r="AB15" s="20">
        <f>[11]Julho!$K$31</f>
        <v>0</v>
      </c>
      <c r="AC15" s="20">
        <f>[11]Julho!$K$32</f>
        <v>0</v>
      </c>
      <c r="AD15" s="20">
        <f>[11]Julho!$K$33</f>
        <v>0</v>
      </c>
      <c r="AE15" s="20">
        <f>[11]Julho!$K$34</f>
        <v>0</v>
      </c>
      <c r="AF15" s="20">
        <f>[11]Julho!$K$35</f>
        <v>0</v>
      </c>
      <c r="AG15" s="47">
        <f t="shared" si="1"/>
        <v>39.400000000000013</v>
      </c>
      <c r="AH15" s="49">
        <f t="shared" si="3"/>
        <v>25</v>
      </c>
      <c r="AI15" s="37">
        <f t="shared" si="2"/>
        <v>25</v>
      </c>
    </row>
    <row r="16" spans="1:37" ht="17.100000000000001" customHeight="1" x14ac:dyDescent="0.2">
      <c r="A16" s="16" t="s">
        <v>7</v>
      </c>
      <c r="B16" s="20">
        <f>[12]Julho!$K$5</f>
        <v>2</v>
      </c>
      <c r="C16" s="20">
        <f>[12]Julho!$K$6</f>
        <v>0.2</v>
      </c>
      <c r="D16" s="20">
        <f>[12]Julho!$K$7</f>
        <v>0.2</v>
      </c>
      <c r="E16" s="20">
        <f>[12]Julho!$K$8</f>
        <v>0</v>
      </c>
      <c r="F16" s="20">
        <f>[12]Julho!$K$9</f>
        <v>0</v>
      </c>
      <c r="G16" s="20">
        <f>[12]Julho!$K$10</f>
        <v>0</v>
      </c>
      <c r="H16" s="20">
        <f>[12]Julho!$K$11</f>
        <v>0</v>
      </c>
      <c r="I16" s="20">
        <f>[12]Julho!$K$12</f>
        <v>0</v>
      </c>
      <c r="J16" s="20">
        <f>[12]Julho!$K$13</f>
        <v>0</v>
      </c>
      <c r="K16" s="20">
        <f>[12]Julho!$K$14</f>
        <v>0</v>
      </c>
      <c r="L16" s="20">
        <f>[12]Julho!$K$15</f>
        <v>0</v>
      </c>
      <c r="M16" s="20">
        <f>[12]Julho!$K$16</f>
        <v>0</v>
      </c>
      <c r="N16" s="20">
        <f>[12]Julho!$K$17</f>
        <v>0</v>
      </c>
      <c r="O16" s="20">
        <f>[12]Julho!$K$18</f>
        <v>0</v>
      </c>
      <c r="P16" s="20">
        <f>[12]Julho!$K$19</f>
        <v>0</v>
      </c>
      <c r="Q16" s="20">
        <f>[12]Julho!$K$20</f>
        <v>0</v>
      </c>
      <c r="R16" s="20">
        <f>[12]Julho!$K$21</f>
        <v>0</v>
      </c>
      <c r="S16" s="20">
        <f>[12]Julho!$K$22</f>
        <v>0</v>
      </c>
      <c r="T16" s="20">
        <f>[12]Julho!$K$23</f>
        <v>0</v>
      </c>
      <c r="U16" s="20">
        <f>[12]Julho!$K$24</f>
        <v>0</v>
      </c>
      <c r="V16" s="20">
        <f>[12]Julho!$K$25</f>
        <v>11.4</v>
      </c>
      <c r="W16" s="20">
        <f>[12]Julho!$K$26</f>
        <v>5</v>
      </c>
      <c r="X16" s="20">
        <f>[12]Julho!$K$27</f>
        <v>1</v>
      </c>
      <c r="Y16" s="20">
        <f>[12]Julho!$K$28</f>
        <v>0</v>
      </c>
      <c r="Z16" s="20">
        <f>[12]Julho!$K$29</f>
        <v>0</v>
      </c>
      <c r="AA16" s="20">
        <f>[12]Julho!$K$30</f>
        <v>0</v>
      </c>
      <c r="AB16" s="20">
        <f>[12]Julho!$K$31</f>
        <v>0</v>
      </c>
      <c r="AC16" s="20">
        <f>[12]Julho!$K$32</f>
        <v>0</v>
      </c>
      <c r="AD16" s="20">
        <f>[12]Julho!$K$33</f>
        <v>0</v>
      </c>
      <c r="AE16" s="20">
        <f>[12]Julho!$K$34</f>
        <v>0</v>
      </c>
      <c r="AF16" s="20">
        <f>[12]Julho!$K$35</f>
        <v>0</v>
      </c>
      <c r="AG16" s="47">
        <f t="shared" si="1"/>
        <v>19.8</v>
      </c>
      <c r="AH16" s="49">
        <f t="shared" si="3"/>
        <v>11.4</v>
      </c>
      <c r="AI16" s="37">
        <f t="shared" si="2"/>
        <v>25</v>
      </c>
      <c r="AJ16" s="35" t="s">
        <v>52</v>
      </c>
    </row>
    <row r="17" spans="1:35" ht="17.100000000000001" customHeight="1" x14ac:dyDescent="0.2">
      <c r="A17" s="16" t="s">
        <v>8</v>
      </c>
      <c r="B17" s="18">
        <f>[13]Julho!$K$5</f>
        <v>0.2</v>
      </c>
      <c r="C17" s="18">
        <f>[13]Julho!$K$6</f>
        <v>0.2</v>
      </c>
      <c r="D17" s="18">
        <f>[13]Julho!$K$7</f>
        <v>0.2</v>
      </c>
      <c r="E17" s="18">
        <f>[13]Julho!$K$8</f>
        <v>0</v>
      </c>
      <c r="F17" s="18">
        <f>[13]Julho!$K$9</f>
        <v>0</v>
      </c>
      <c r="G17" s="18">
        <f>[13]Julho!$K$10</f>
        <v>0</v>
      </c>
      <c r="H17" s="18">
        <f>[13]Julho!$K$11</f>
        <v>0</v>
      </c>
      <c r="I17" s="18">
        <f>[13]Julho!$K$12</f>
        <v>0</v>
      </c>
      <c r="J17" s="18">
        <f>[13]Julho!$K$13</f>
        <v>0.2</v>
      </c>
      <c r="K17" s="18">
        <f>[13]Julho!$K$14</f>
        <v>0</v>
      </c>
      <c r="L17" s="18">
        <f>[13]Julho!$K$15</f>
        <v>0</v>
      </c>
      <c r="M17" s="18">
        <f>[13]Julho!$K$16</f>
        <v>0</v>
      </c>
      <c r="N17" s="18">
        <f>[13]Julho!$K$17</f>
        <v>0</v>
      </c>
      <c r="O17" s="18">
        <f>[13]Julho!$K$18</f>
        <v>0</v>
      </c>
      <c r="P17" s="18">
        <f>[13]Julho!$K$19</f>
        <v>0</v>
      </c>
      <c r="Q17" s="18">
        <f>[13]Julho!$K$20</f>
        <v>0</v>
      </c>
      <c r="R17" s="18">
        <f>[13]Julho!$K$21</f>
        <v>0</v>
      </c>
      <c r="S17" s="18">
        <f>[13]Julho!$K$22</f>
        <v>0</v>
      </c>
      <c r="T17" s="18">
        <f>[13]Julho!$K$23</f>
        <v>26</v>
      </c>
      <c r="U17" s="18">
        <f>[13]Julho!$K$24</f>
        <v>0.2</v>
      </c>
      <c r="V17" s="18">
        <f>[13]Julho!$K$25</f>
        <v>16.2</v>
      </c>
      <c r="W17" s="18">
        <f>[13]Julho!$K$26</f>
        <v>0.8</v>
      </c>
      <c r="X17" s="18">
        <f>[13]Julho!$K$27</f>
        <v>1.2</v>
      </c>
      <c r="Y17" s="18">
        <f>[13]Julho!$K$28</f>
        <v>0</v>
      </c>
      <c r="Z17" s="18">
        <f>[13]Julho!$K$29</f>
        <v>0</v>
      </c>
      <c r="AA17" s="18">
        <f>[13]Julho!$K$30</f>
        <v>0</v>
      </c>
      <c r="AB17" s="18">
        <f>[13]Julho!$K$31</f>
        <v>0</v>
      </c>
      <c r="AC17" s="18">
        <f>[13]Julho!$K$32</f>
        <v>0</v>
      </c>
      <c r="AD17" s="18">
        <f>[13]Julho!$K$33</f>
        <v>0</v>
      </c>
      <c r="AE17" s="18">
        <f>[13]Julho!$K$34</f>
        <v>0</v>
      </c>
      <c r="AF17" s="18">
        <f>[13]Julho!$K$35</f>
        <v>0</v>
      </c>
      <c r="AG17" s="47">
        <f t="shared" si="1"/>
        <v>45.2</v>
      </c>
      <c r="AH17" s="49">
        <f t="shared" si="3"/>
        <v>26</v>
      </c>
      <c r="AI17" s="37">
        <f t="shared" si="2"/>
        <v>22</v>
      </c>
    </row>
    <row r="18" spans="1:35" ht="17.100000000000001" customHeight="1" x14ac:dyDescent="0.2">
      <c r="A18" s="16" t="s">
        <v>9</v>
      </c>
      <c r="B18" s="20">
        <f>[14]Julho!$K$5</f>
        <v>2</v>
      </c>
      <c r="C18" s="20">
        <f>[14]Julho!$K$6</f>
        <v>0.2</v>
      </c>
      <c r="D18" s="20">
        <f>[14]Julho!$K$7</f>
        <v>0</v>
      </c>
      <c r="E18" s="20">
        <f>[14]Julho!$K$8</f>
        <v>0</v>
      </c>
      <c r="F18" s="20">
        <f>[14]Julho!$K$9</f>
        <v>0</v>
      </c>
      <c r="G18" s="20">
        <f>[14]Julho!$K$10</f>
        <v>0</v>
      </c>
      <c r="H18" s="20">
        <f>[14]Julho!$K$11</f>
        <v>0</v>
      </c>
      <c r="I18" s="20">
        <f>[14]Julho!$K$12</f>
        <v>0</v>
      </c>
      <c r="J18" s="20">
        <f>[14]Julho!$K$13</f>
        <v>0</v>
      </c>
      <c r="K18" s="20">
        <f>[14]Julho!$K$14</f>
        <v>0</v>
      </c>
      <c r="L18" s="20">
        <f>[14]Julho!$K$15</f>
        <v>0</v>
      </c>
      <c r="M18" s="20">
        <f>[14]Julho!$K$16</f>
        <v>0</v>
      </c>
      <c r="N18" s="20">
        <f>[14]Julho!$K$17</f>
        <v>0</v>
      </c>
      <c r="O18" s="20">
        <f>[14]Julho!$K$18</f>
        <v>0</v>
      </c>
      <c r="P18" s="20">
        <f>[14]Julho!$K$19</f>
        <v>0</v>
      </c>
      <c r="Q18" s="20">
        <f>[14]Julho!$K$20</f>
        <v>0</v>
      </c>
      <c r="R18" s="20">
        <f>[14]Julho!$K$21</f>
        <v>0</v>
      </c>
      <c r="S18" s="20">
        <f>[14]Julho!$K$22</f>
        <v>0</v>
      </c>
      <c r="T18" s="20">
        <f>[14]Julho!$K$23</f>
        <v>7.8</v>
      </c>
      <c r="U18" s="20">
        <f>[14]Julho!$K$24</f>
        <v>0.2</v>
      </c>
      <c r="V18" s="20">
        <f>[14]Julho!$K$25</f>
        <v>9</v>
      </c>
      <c r="W18" s="20">
        <f>[14]Julho!$K$26</f>
        <v>5</v>
      </c>
      <c r="X18" s="20">
        <f>[14]Julho!$K$27</f>
        <v>0.4</v>
      </c>
      <c r="Y18" s="20">
        <f>[14]Julho!$K$28</f>
        <v>0</v>
      </c>
      <c r="Z18" s="20">
        <f>[14]Julho!$K$29</f>
        <v>0</v>
      </c>
      <c r="AA18" s="20">
        <f>[14]Julho!$K$30</f>
        <v>0</v>
      </c>
      <c r="AB18" s="20">
        <f>[14]Julho!$K$31</f>
        <v>0</v>
      </c>
      <c r="AC18" s="20">
        <f>[14]Julho!$K$32</f>
        <v>0</v>
      </c>
      <c r="AD18" s="20">
        <f>[14]Julho!$K$33</f>
        <v>0</v>
      </c>
      <c r="AE18" s="20">
        <f>[14]Julho!$K$34</f>
        <v>0</v>
      </c>
      <c r="AF18" s="20">
        <f>[14]Julho!$K$35</f>
        <v>0</v>
      </c>
      <c r="AG18" s="47">
        <f t="shared" ref="AG18:AG32" si="10">SUM(B18:AF18)</f>
        <v>24.599999999999998</v>
      </c>
      <c r="AH18" s="49">
        <f t="shared" ref="AH18:AH32" si="11">MAX(B18:AF18)</f>
        <v>9</v>
      </c>
      <c r="AI18" s="37">
        <f t="shared" si="2"/>
        <v>24</v>
      </c>
    </row>
    <row r="19" spans="1:35" ht="17.100000000000001" customHeight="1" x14ac:dyDescent="0.2">
      <c r="A19" s="16" t="s">
        <v>49</v>
      </c>
      <c r="B19" s="20">
        <f>[15]Julho!$K$5</f>
        <v>2.4</v>
      </c>
      <c r="C19" s="20">
        <f>[15]Julho!$K$6</f>
        <v>0</v>
      </c>
      <c r="D19" s="20">
        <f>[15]Julho!$K$7</f>
        <v>0</v>
      </c>
      <c r="E19" s="20">
        <f>[15]Julho!$K$8</f>
        <v>0</v>
      </c>
      <c r="F19" s="20">
        <f>[15]Julho!$K$9</f>
        <v>0</v>
      </c>
      <c r="G19" s="20">
        <f>[15]Julho!$K$10</f>
        <v>0</v>
      </c>
      <c r="H19" s="20">
        <f>[15]Julho!$K$11</f>
        <v>0</v>
      </c>
      <c r="I19" s="20">
        <f>[15]Julho!$K$12</f>
        <v>0</v>
      </c>
      <c r="J19" s="20">
        <f>[15]Julho!$K$13</f>
        <v>0.2</v>
      </c>
      <c r="K19" s="20">
        <f>[15]Julho!$K$14</f>
        <v>0</v>
      </c>
      <c r="L19" s="20">
        <f>[15]Julho!$K$15</f>
        <v>0</v>
      </c>
      <c r="M19" s="20">
        <f>[15]Julho!$K$16</f>
        <v>0</v>
      </c>
      <c r="N19" s="20">
        <f>[15]Julho!$K$17</f>
        <v>0</v>
      </c>
      <c r="O19" s="20">
        <f>[15]Julho!$K$18</f>
        <v>1.2</v>
      </c>
      <c r="P19" s="20">
        <f>[15]Julho!$K$19</f>
        <v>0</v>
      </c>
      <c r="Q19" s="20">
        <f>[15]Julho!$K$20</f>
        <v>0</v>
      </c>
      <c r="R19" s="20">
        <f>[15]Julho!$K$21</f>
        <v>0</v>
      </c>
      <c r="S19" s="20">
        <f>[15]Julho!$K$22</f>
        <v>0</v>
      </c>
      <c r="T19" s="20">
        <f>[15]Julho!$K$23</f>
        <v>0</v>
      </c>
      <c r="U19" s="20">
        <f>[15]Julho!$K$24</f>
        <v>0</v>
      </c>
      <c r="V19" s="20">
        <f>[15]Julho!$K$25</f>
        <v>8.2000000000000011</v>
      </c>
      <c r="W19" s="20">
        <f>[15]Julho!$K$26</f>
        <v>3.0000000000000004</v>
      </c>
      <c r="X19" s="20">
        <f>[15]Julho!$K$27</f>
        <v>1.2</v>
      </c>
      <c r="Y19" s="20">
        <f>[15]Julho!$K$28</f>
        <v>0</v>
      </c>
      <c r="Z19" s="20">
        <f>[15]Julho!$K$29</f>
        <v>0</v>
      </c>
      <c r="AA19" s="20">
        <f>[15]Julho!$K$30</f>
        <v>0</v>
      </c>
      <c r="AB19" s="20">
        <f>[15]Julho!$K$31</f>
        <v>0</v>
      </c>
      <c r="AC19" s="20">
        <f>[15]Julho!$K$32</f>
        <v>0</v>
      </c>
      <c r="AD19" s="20">
        <f>[15]Julho!$K$33</f>
        <v>0</v>
      </c>
      <c r="AE19" s="20">
        <f>[15]Julho!$K$34</f>
        <v>0</v>
      </c>
      <c r="AF19" s="20">
        <f>[15]Julho!$K$35</f>
        <v>0</v>
      </c>
      <c r="AG19" s="47">
        <f t="shared" ref="AG19:AG20" si="12">SUM(B19:AF19)</f>
        <v>16.2</v>
      </c>
      <c r="AH19" s="49">
        <f t="shared" ref="AH19:AH20" si="13">MAX(B19:AF19)</f>
        <v>8.2000000000000011</v>
      </c>
      <c r="AI19" s="37">
        <f t="shared" si="2"/>
        <v>25</v>
      </c>
    </row>
    <row r="20" spans="1:35" ht="17.100000000000001" customHeight="1" x14ac:dyDescent="0.2">
      <c r="A20" s="16" t="s">
        <v>10</v>
      </c>
      <c r="B20" s="20">
        <f>[16]Julho!$K$5</f>
        <v>0</v>
      </c>
      <c r="C20" s="20">
        <f>[16]Julho!$K$6</f>
        <v>0.4</v>
      </c>
      <c r="D20" s="20">
        <f>[16]Julho!$K$7</f>
        <v>0.2</v>
      </c>
      <c r="E20" s="20">
        <f>[16]Julho!$K$8</f>
        <v>0</v>
      </c>
      <c r="F20" s="20">
        <f>[16]Julho!$K$9</f>
        <v>0</v>
      </c>
      <c r="G20" s="20">
        <f>[16]Julho!$K$10</f>
        <v>0</v>
      </c>
      <c r="H20" s="20">
        <f>[16]Julho!$K$11</f>
        <v>0</v>
      </c>
      <c r="I20" s="20">
        <f>[16]Julho!$K$12</f>
        <v>0</v>
      </c>
      <c r="J20" s="20">
        <f>[16]Julho!$K$13</f>
        <v>0</v>
      </c>
      <c r="K20" s="20">
        <f>[16]Julho!$K$14</f>
        <v>0</v>
      </c>
      <c r="L20" s="20">
        <f>[16]Julho!$K$15</f>
        <v>0</v>
      </c>
      <c r="M20" s="20">
        <f>[16]Julho!$K$16</f>
        <v>0</v>
      </c>
      <c r="N20" s="20">
        <f>[16]Julho!$K$17</f>
        <v>0</v>
      </c>
      <c r="O20" s="20">
        <f>[16]Julho!$K$18</f>
        <v>0</v>
      </c>
      <c r="P20" s="20">
        <f>[16]Julho!$K$19</f>
        <v>0</v>
      </c>
      <c r="Q20" s="20">
        <f>[16]Julho!$K$20</f>
        <v>0</v>
      </c>
      <c r="R20" s="20">
        <f>[16]Julho!$K$21</f>
        <v>0</v>
      </c>
      <c r="S20" s="20">
        <f>[16]Julho!$K$22</f>
        <v>0</v>
      </c>
      <c r="T20" s="20">
        <f>[16]Julho!$K$23</f>
        <v>0.4</v>
      </c>
      <c r="U20" s="20">
        <f>[16]Julho!$K$24</f>
        <v>0</v>
      </c>
      <c r="V20" s="20">
        <f>[16]Julho!$K$25</f>
        <v>3</v>
      </c>
      <c r="W20" s="20">
        <f>[16]Julho!$K$26</f>
        <v>1</v>
      </c>
      <c r="X20" s="20">
        <f>[16]Julho!$K$27</f>
        <v>1</v>
      </c>
      <c r="Y20" s="20">
        <f>[16]Julho!$K$28</f>
        <v>0</v>
      </c>
      <c r="Z20" s="20">
        <f>[16]Julho!$K$29</f>
        <v>0</v>
      </c>
      <c r="AA20" s="20">
        <f>[16]Julho!$K$30</f>
        <v>0</v>
      </c>
      <c r="AB20" s="20">
        <f>[16]Julho!$K$31</f>
        <v>0</v>
      </c>
      <c r="AC20" s="20">
        <f>[16]Julho!$K$32</f>
        <v>0</v>
      </c>
      <c r="AD20" s="20">
        <f>[16]Julho!$K$33</f>
        <v>0</v>
      </c>
      <c r="AE20" s="20">
        <f>[16]Julho!$K$34</f>
        <v>0</v>
      </c>
      <c r="AF20" s="20">
        <f>[16]Julho!$K$35</f>
        <v>0</v>
      </c>
      <c r="AG20" s="47">
        <f t="shared" si="12"/>
        <v>6</v>
      </c>
      <c r="AH20" s="49">
        <f t="shared" si="13"/>
        <v>3</v>
      </c>
      <c r="AI20" s="37">
        <f t="shared" si="2"/>
        <v>25</v>
      </c>
    </row>
    <row r="21" spans="1:35" ht="17.100000000000001" customHeight="1" x14ac:dyDescent="0.2">
      <c r="A21" s="16" t="s">
        <v>11</v>
      </c>
      <c r="B21" s="20">
        <f>[17]Julho!$K$5</f>
        <v>14.8</v>
      </c>
      <c r="C21" s="20">
        <f>[17]Julho!$K$6</f>
        <v>0</v>
      </c>
      <c r="D21" s="20">
        <f>[17]Julho!$K$7</f>
        <v>0</v>
      </c>
      <c r="E21" s="20">
        <f>[17]Julho!$K$8</f>
        <v>0</v>
      </c>
      <c r="F21" s="20">
        <f>[17]Julho!$K$9</f>
        <v>0</v>
      </c>
      <c r="G21" s="20">
        <f>[17]Julho!$K$10</f>
        <v>0</v>
      </c>
      <c r="H21" s="20">
        <f>[17]Julho!$K$11</f>
        <v>0</v>
      </c>
      <c r="I21" s="20">
        <f>[17]Julho!$K$12</f>
        <v>0</v>
      </c>
      <c r="J21" s="20">
        <f>[17]Julho!$K$13</f>
        <v>0.2</v>
      </c>
      <c r="K21" s="20">
        <f>[17]Julho!$K$14</f>
        <v>0</v>
      </c>
      <c r="L21" s="20">
        <f>[17]Julho!$K$15</f>
        <v>0</v>
      </c>
      <c r="M21" s="20">
        <f>[17]Julho!$K$16</f>
        <v>0</v>
      </c>
      <c r="N21" s="20">
        <f>[17]Julho!$K$17</f>
        <v>0</v>
      </c>
      <c r="O21" s="20">
        <f>[17]Julho!$K$18</f>
        <v>0</v>
      </c>
      <c r="P21" s="20">
        <f>[17]Julho!$K$19</f>
        <v>0</v>
      </c>
      <c r="Q21" s="20">
        <f>[17]Julho!$K$20</f>
        <v>0</v>
      </c>
      <c r="R21" s="20">
        <f>[17]Julho!$K$21</f>
        <v>0</v>
      </c>
      <c r="S21" s="20">
        <f>[17]Julho!$K$22</f>
        <v>0</v>
      </c>
      <c r="T21" s="20">
        <f>[17]Julho!$K$23</f>
        <v>0</v>
      </c>
      <c r="U21" s="20">
        <f>[17]Julho!$K$24</f>
        <v>0</v>
      </c>
      <c r="V21" s="20">
        <f>[17]Julho!$K$25</f>
        <v>11</v>
      </c>
      <c r="W21" s="20">
        <f>[17]Julho!$K$26</f>
        <v>2.8</v>
      </c>
      <c r="X21" s="20">
        <f>[17]Julho!$K$27</f>
        <v>1.8</v>
      </c>
      <c r="Y21" s="20">
        <f>[17]Julho!$K$28</f>
        <v>0</v>
      </c>
      <c r="Z21" s="20">
        <f>[17]Julho!$K$29</f>
        <v>0</v>
      </c>
      <c r="AA21" s="20">
        <f>[17]Julho!$K$30</f>
        <v>0</v>
      </c>
      <c r="AB21" s="20">
        <f>[17]Julho!$K$31</f>
        <v>0</v>
      </c>
      <c r="AC21" s="20">
        <f>[17]Julho!$K$32</f>
        <v>0</v>
      </c>
      <c r="AD21" s="20">
        <f>[17]Julho!$K$33</f>
        <v>0</v>
      </c>
      <c r="AE21" s="20">
        <f>[17]Julho!$K$34</f>
        <v>0</v>
      </c>
      <c r="AF21" s="20">
        <f>[17]Julho!$K$35</f>
        <v>0</v>
      </c>
      <c r="AG21" s="47">
        <f t="shared" si="10"/>
        <v>30.6</v>
      </c>
      <c r="AH21" s="49">
        <f t="shared" si="11"/>
        <v>14.8</v>
      </c>
      <c r="AI21" s="37">
        <f t="shared" si="2"/>
        <v>26</v>
      </c>
    </row>
    <row r="22" spans="1:35" ht="17.100000000000001" customHeight="1" x14ac:dyDescent="0.2">
      <c r="A22" s="16" t="s">
        <v>12</v>
      </c>
      <c r="B22" s="20">
        <f>[18]Julho!$K$5</f>
        <v>33</v>
      </c>
      <c r="C22" s="20">
        <f>[18]Julho!$K$6</f>
        <v>0.2</v>
      </c>
      <c r="D22" s="20">
        <f>[18]Julho!$K$7</f>
        <v>0</v>
      </c>
      <c r="E22" s="20">
        <f>[18]Julho!$K$8</f>
        <v>0</v>
      </c>
      <c r="F22" s="20">
        <f>[18]Julho!$K$9</f>
        <v>0</v>
      </c>
      <c r="G22" s="20">
        <f>[18]Julho!$K$10</f>
        <v>0</v>
      </c>
      <c r="H22" s="20">
        <f>[18]Julho!$K$11</f>
        <v>0.2</v>
      </c>
      <c r="I22" s="20">
        <f>[18]Julho!$K$12</f>
        <v>0</v>
      </c>
      <c r="J22" s="20">
        <f>[18]Julho!$K$13</f>
        <v>0</v>
      </c>
      <c r="K22" s="20">
        <f>[18]Julho!$K$14</f>
        <v>0.2</v>
      </c>
      <c r="L22" s="20">
        <f>[18]Julho!$K$15</f>
        <v>0</v>
      </c>
      <c r="M22" s="20">
        <f>[18]Julho!$K$16</f>
        <v>0</v>
      </c>
      <c r="N22" s="20">
        <f>[18]Julho!$K$17</f>
        <v>0</v>
      </c>
      <c r="O22" s="20">
        <f>[18]Julho!$K$18</f>
        <v>0</v>
      </c>
      <c r="P22" s="20">
        <f>[18]Julho!$K$19</f>
        <v>0</v>
      </c>
      <c r="Q22" s="20">
        <f>[18]Julho!$K$20</f>
        <v>0</v>
      </c>
      <c r="R22" s="20">
        <f>[18]Julho!$K$21</f>
        <v>0</v>
      </c>
      <c r="S22" s="20">
        <f>[18]Julho!$K$22</f>
        <v>0</v>
      </c>
      <c r="T22" s="20">
        <f>[18]Julho!$K$23</f>
        <v>0</v>
      </c>
      <c r="U22" s="20">
        <f>[18]Julho!$K$24</f>
        <v>0</v>
      </c>
      <c r="V22" s="20">
        <f>[18]Julho!$K$25</f>
        <v>7.4</v>
      </c>
      <c r="W22" s="20">
        <f>[18]Julho!$K$26</f>
        <v>0</v>
      </c>
      <c r="X22" s="20">
        <f>[18]Julho!$K$27</f>
        <v>0.6</v>
      </c>
      <c r="Y22" s="20">
        <f>[18]Julho!$K$28</f>
        <v>0</v>
      </c>
      <c r="Z22" s="20">
        <f>[18]Julho!$K$29</f>
        <v>0</v>
      </c>
      <c r="AA22" s="20">
        <f>[18]Julho!$K$30</f>
        <v>0</v>
      </c>
      <c r="AB22" s="20">
        <f>[18]Julho!$K$31</f>
        <v>0</v>
      </c>
      <c r="AC22" s="20">
        <f>[18]Julho!$K$32</f>
        <v>0</v>
      </c>
      <c r="AD22" s="20">
        <f>[18]Julho!$K$33</f>
        <v>0</v>
      </c>
      <c r="AE22" s="20">
        <f>[18]Julho!$K$34</f>
        <v>0</v>
      </c>
      <c r="AF22" s="20">
        <f>[18]Julho!$K$35</f>
        <v>0</v>
      </c>
      <c r="AG22" s="47">
        <f t="shared" si="10"/>
        <v>41.600000000000009</v>
      </c>
      <c r="AH22" s="49">
        <f t="shared" si="11"/>
        <v>33</v>
      </c>
      <c r="AI22" s="37">
        <f t="shared" si="2"/>
        <v>25</v>
      </c>
    </row>
    <row r="23" spans="1:35" ht="17.100000000000001" customHeight="1" x14ac:dyDescent="0.2">
      <c r="A23" s="16" t="s">
        <v>13</v>
      </c>
      <c r="B23" s="20" t="str">
        <f>[19]Julho!$K$5</f>
        <v>**</v>
      </c>
      <c r="C23" s="20" t="str">
        <f>[19]Julho!$K$6</f>
        <v>**</v>
      </c>
      <c r="D23" s="20" t="str">
        <f>[19]Julho!$K$7</f>
        <v>**</v>
      </c>
      <c r="E23" s="20" t="str">
        <f>[19]Julho!$K$8</f>
        <v>**</v>
      </c>
      <c r="F23" s="20" t="str">
        <f>[19]Julho!$K$9</f>
        <v>**</v>
      </c>
      <c r="G23" s="20" t="str">
        <f>[19]Julho!$K$10</f>
        <v>**</v>
      </c>
      <c r="H23" s="20" t="str">
        <f>[19]Julho!$K$11</f>
        <v>**</v>
      </c>
      <c r="I23" s="20" t="str">
        <f>[19]Julho!$K$12</f>
        <v>**</v>
      </c>
      <c r="J23" s="20" t="str">
        <f>[19]Julho!$K$13</f>
        <v>**</v>
      </c>
      <c r="K23" s="20">
        <f>[19]Julho!$K$14</f>
        <v>0</v>
      </c>
      <c r="L23" s="20">
        <f>[19]Julho!$K$15</f>
        <v>0</v>
      </c>
      <c r="M23" s="20" t="str">
        <f>[19]Julho!$K$16</f>
        <v>**</v>
      </c>
      <c r="N23" s="20" t="str">
        <f>[19]Julho!$K$17</f>
        <v>**</v>
      </c>
      <c r="O23" s="20" t="str">
        <f>[19]Julho!$K$18</f>
        <v>**</v>
      </c>
      <c r="P23" s="20" t="str">
        <f>[19]Julho!$K$19</f>
        <v>**</v>
      </c>
      <c r="Q23" s="20" t="str">
        <f>[19]Julho!$K$20</f>
        <v>**</v>
      </c>
      <c r="R23" s="20">
        <f>[19]Julho!$K$21</f>
        <v>0</v>
      </c>
      <c r="S23" s="20">
        <f>[19]Julho!$K$22</f>
        <v>0</v>
      </c>
      <c r="T23" s="20">
        <f>[19]Julho!$K$23</f>
        <v>0</v>
      </c>
      <c r="U23" s="20">
        <f>[19]Julho!$K$24</f>
        <v>0</v>
      </c>
      <c r="V23" s="20">
        <f>[19]Julho!$K$25</f>
        <v>0</v>
      </c>
      <c r="W23" s="20">
        <f>[19]Julho!$K$26</f>
        <v>0</v>
      </c>
      <c r="X23" s="20">
        <f>[19]Julho!$K$27</f>
        <v>0.2</v>
      </c>
      <c r="Y23" s="20">
        <f>[19]Julho!$K$28</f>
        <v>0</v>
      </c>
      <c r="Z23" s="20">
        <f>[19]Julho!$K$29</f>
        <v>0</v>
      </c>
      <c r="AA23" s="20">
        <f>[19]Julho!$K$30</f>
        <v>0</v>
      </c>
      <c r="AB23" s="20">
        <f>[19]Julho!$K$31</f>
        <v>0</v>
      </c>
      <c r="AC23" s="20">
        <f>[19]Julho!$K$32</f>
        <v>0</v>
      </c>
      <c r="AD23" s="20">
        <f>[19]Julho!$K$33</f>
        <v>0</v>
      </c>
      <c r="AE23" s="20">
        <f>[19]Julho!$K$34</f>
        <v>0</v>
      </c>
      <c r="AF23" s="20">
        <f>[19]Julho!$K$35</f>
        <v>0</v>
      </c>
      <c r="AG23" s="47">
        <f t="shared" si="10"/>
        <v>0.2</v>
      </c>
      <c r="AH23" s="49">
        <f t="shared" si="11"/>
        <v>0.2</v>
      </c>
      <c r="AI23" s="37">
        <f t="shared" si="2"/>
        <v>16</v>
      </c>
    </row>
    <row r="24" spans="1:35" ht="17.100000000000001" customHeight="1" x14ac:dyDescent="0.2">
      <c r="A24" s="16" t="s">
        <v>14</v>
      </c>
      <c r="B24" s="20">
        <f>[20]Julho!$K$5</f>
        <v>11.2</v>
      </c>
      <c r="C24" s="20">
        <f>[20]Julho!$K$6</f>
        <v>0.2</v>
      </c>
      <c r="D24" s="20">
        <f>[20]Julho!$K$7</f>
        <v>0</v>
      </c>
      <c r="E24" s="20">
        <f>[20]Julho!$K$8</f>
        <v>0</v>
      </c>
      <c r="F24" s="20">
        <f>[20]Julho!$K$9</f>
        <v>0</v>
      </c>
      <c r="G24" s="20">
        <f>[20]Julho!$K$10</f>
        <v>0</v>
      </c>
      <c r="H24" s="20">
        <f>[20]Julho!$K$11</f>
        <v>0</v>
      </c>
      <c r="I24" s="20">
        <f>[20]Julho!$K$12</f>
        <v>0</v>
      </c>
      <c r="J24" s="20">
        <f>[20]Julho!$K$13</f>
        <v>0</v>
      </c>
      <c r="K24" s="20">
        <f>[20]Julho!$K$14</f>
        <v>0</v>
      </c>
      <c r="L24" s="20">
        <f>[20]Julho!$K$15</f>
        <v>0</v>
      </c>
      <c r="M24" s="20">
        <f>[20]Julho!$K$16</f>
        <v>0</v>
      </c>
      <c r="N24" s="20">
        <f>[20]Julho!$K$17</f>
        <v>0</v>
      </c>
      <c r="O24" s="20">
        <f>[20]Julho!$K$18</f>
        <v>0</v>
      </c>
      <c r="P24" s="20">
        <f>[20]Julho!$K$19</f>
        <v>0</v>
      </c>
      <c r="Q24" s="20">
        <f>[20]Julho!$K$20</f>
        <v>0</v>
      </c>
      <c r="R24" s="20">
        <f>[20]Julho!$K$21</f>
        <v>0</v>
      </c>
      <c r="S24" s="20">
        <f>[20]Julho!$K$22</f>
        <v>0</v>
      </c>
      <c r="T24" s="20">
        <f>[20]Julho!$K$23</f>
        <v>0</v>
      </c>
      <c r="U24" s="20">
        <f>[20]Julho!$K$24</f>
        <v>0</v>
      </c>
      <c r="V24" s="20">
        <f>[20]Julho!$K$25</f>
        <v>9.6</v>
      </c>
      <c r="W24" s="20">
        <f>[20]Julho!$K$26</f>
        <v>0</v>
      </c>
      <c r="X24" s="20">
        <f>[20]Julho!$K$27</f>
        <v>0</v>
      </c>
      <c r="Y24" s="20">
        <f>[20]Julho!$K$28</f>
        <v>3.4000000000000004</v>
      </c>
      <c r="Z24" s="20">
        <f>[20]Julho!$K$29</f>
        <v>0</v>
      </c>
      <c r="AA24" s="20">
        <f>[20]Julho!$K$30</f>
        <v>0</v>
      </c>
      <c r="AB24" s="20">
        <f>[20]Julho!$K$31</f>
        <v>0</v>
      </c>
      <c r="AC24" s="20">
        <f>[20]Julho!$K$32</f>
        <v>0</v>
      </c>
      <c r="AD24" s="20">
        <f>[20]Julho!$K$33</f>
        <v>0</v>
      </c>
      <c r="AE24" s="20">
        <f>[20]Julho!$K$34</f>
        <v>0</v>
      </c>
      <c r="AF24" s="20">
        <f>[20]Julho!$K$35</f>
        <v>0</v>
      </c>
      <c r="AG24" s="47">
        <f t="shared" si="10"/>
        <v>24.4</v>
      </c>
      <c r="AH24" s="49">
        <f t="shared" si="11"/>
        <v>11.2</v>
      </c>
      <c r="AI24" s="37">
        <f t="shared" si="2"/>
        <v>27</v>
      </c>
    </row>
    <row r="25" spans="1:35" ht="17.100000000000001" customHeight="1" x14ac:dyDescent="0.2">
      <c r="A25" s="16" t="s">
        <v>15</v>
      </c>
      <c r="B25" s="20">
        <f>[21]Julho!$K$5</f>
        <v>0.2</v>
      </c>
      <c r="C25" s="20">
        <f>[21]Julho!$K$6</f>
        <v>0.4</v>
      </c>
      <c r="D25" s="20">
        <f>[21]Julho!$K$7</f>
        <v>0</v>
      </c>
      <c r="E25" s="20">
        <f>[21]Julho!$K$8</f>
        <v>0.2</v>
      </c>
      <c r="F25" s="20">
        <f>[21]Julho!$K$9</f>
        <v>0</v>
      </c>
      <c r="G25" s="20">
        <f>[21]Julho!$K$10</f>
        <v>0.2</v>
      </c>
      <c r="H25" s="20">
        <f>[21]Julho!$K$11</f>
        <v>0</v>
      </c>
      <c r="I25" s="20">
        <f>[21]Julho!$K$12</f>
        <v>0</v>
      </c>
      <c r="J25" s="20">
        <f>[21]Julho!$K$13</f>
        <v>0.2</v>
      </c>
      <c r="K25" s="20">
        <f>[21]Julho!$K$14</f>
        <v>0.2</v>
      </c>
      <c r="L25" s="20">
        <f>[21]Julho!$K$15</f>
        <v>0.2</v>
      </c>
      <c r="M25" s="20">
        <f>[21]Julho!$K$16</f>
        <v>0</v>
      </c>
      <c r="N25" s="20">
        <f>[21]Julho!$K$17</f>
        <v>0</v>
      </c>
      <c r="O25" s="20">
        <f>[21]Julho!$K$18</f>
        <v>0</v>
      </c>
      <c r="P25" s="20">
        <f>[21]Julho!$K$19</f>
        <v>0</v>
      </c>
      <c r="Q25" s="20">
        <f>[21]Julho!$K$20</f>
        <v>0</v>
      </c>
      <c r="R25" s="20">
        <f>[21]Julho!$K$21</f>
        <v>0</v>
      </c>
      <c r="S25" s="20">
        <f>[21]Julho!$K$22</f>
        <v>0</v>
      </c>
      <c r="T25" s="20">
        <f>[21]Julho!$K$23</f>
        <v>0.2</v>
      </c>
      <c r="U25" s="20">
        <f>[21]Julho!$K$24</f>
        <v>0.2</v>
      </c>
      <c r="V25" s="20">
        <f>[21]Julho!$K$25</f>
        <v>3.0000000000000009</v>
      </c>
      <c r="W25" s="20">
        <f>[21]Julho!$K$26</f>
        <v>3.6000000000000005</v>
      </c>
      <c r="X25" s="20">
        <f>[21]Julho!$K$27</f>
        <v>1.8</v>
      </c>
      <c r="Y25" s="20">
        <f>[21]Julho!$K$28</f>
        <v>0</v>
      </c>
      <c r="Z25" s="20">
        <f>[21]Julho!$K$29</f>
        <v>0</v>
      </c>
      <c r="AA25" s="20">
        <f>[21]Julho!$K$30</f>
        <v>0</v>
      </c>
      <c r="AB25" s="20">
        <f>[21]Julho!$K$31</f>
        <v>0</v>
      </c>
      <c r="AC25" s="20">
        <f>[21]Julho!$K$32</f>
        <v>0</v>
      </c>
      <c r="AD25" s="20">
        <f>[21]Julho!$K$33</f>
        <v>0</v>
      </c>
      <c r="AE25" s="20">
        <f>[21]Julho!$K$34</f>
        <v>0</v>
      </c>
      <c r="AF25" s="20">
        <f>[21]Julho!$K$35</f>
        <v>0</v>
      </c>
      <c r="AG25" s="47">
        <f t="shared" si="10"/>
        <v>10.400000000000002</v>
      </c>
      <c r="AH25" s="49">
        <f t="shared" si="11"/>
        <v>3.6000000000000005</v>
      </c>
      <c r="AI25" s="37">
        <f t="shared" si="2"/>
        <v>19</v>
      </c>
    </row>
    <row r="26" spans="1:35" ht="17.100000000000001" customHeight="1" x14ac:dyDescent="0.2">
      <c r="A26" s="16" t="s">
        <v>16</v>
      </c>
      <c r="B26" s="20">
        <f>[22]Julho!$K$5</f>
        <v>0.2</v>
      </c>
      <c r="C26" s="20">
        <f>[22]Julho!$K$6</f>
        <v>0.4</v>
      </c>
      <c r="D26" s="20">
        <f>[22]Julho!$K$7</f>
        <v>1</v>
      </c>
      <c r="E26" s="20">
        <f>[22]Julho!$K$8</f>
        <v>0</v>
      </c>
      <c r="F26" s="20">
        <f>[22]Julho!$K$9</f>
        <v>0</v>
      </c>
      <c r="G26" s="20">
        <f>[22]Julho!$K$10</f>
        <v>0</v>
      </c>
      <c r="H26" s="20">
        <f>[22]Julho!$K$11</f>
        <v>0</v>
      </c>
      <c r="I26" s="20">
        <f>[22]Julho!$K$12</f>
        <v>0.2</v>
      </c>
      <c r="J26" s="20">
        <f>[22]Julho!$K$13</f>
        <v>0.2</v>
      </c>
      <c r="K26" s="20">
        <f>[22]Julho!$K$14</f>
        <v>0</v>
      </c>
      <c r="L26" s="20">
        <f>[22]Julho!$K$15</f>
        <v>0</v>
      </c>
      <c r="M26" s="20">
        <f>[22]Julho!$K$16</f>
        <v>0</v>
      </c>
      <c r="N26" s="20">
        <f>[22]Julho!$K$17</f>
        <v>0</v>
      </c>
      <c r="O26" s="20">
        <f>[22]Julho!$K$18</f>
        <v>0</v>
      </c>
      <c r="P26" s="20">
        <f>[22]Julho!$K$19</f>
        <v>0</v>
      </c>
      <c r="Q26" s="20">
        <f>[22]Julho!$K$20</f>
        <v>0</v>
      </c>
      <c r="R26" s="20">
        <f>[22]Julho!$K$21</f>
        <v>0.2</v>
      </c>
      <c r="S26" s="20">
        <f>[22]Julho!$K$22</f>
        <v>0</v>
      </c>
      <c r="T26" s="20">
        <f>[22]Julho!$K$23</f>
        <v>0</v>
      </c>
      <c r="U26" s="20">
        <f>[22]Julho!$K$24</f>
        <v>0</v>
      </c>
      <c r="V26" s="20">
        <f>[22]Julho!$K$25</f>
        <v>0</v>
      </c>
      <c r="W26" s="20">
        <f>[22]Julho!$K$26</f>
        <v>0</v>
      </c>
      <c r="X26" s="20">
        <f>[22]Julho!$K$27</f>
        <v>0</v>
      </c>
      <c r="Y26" s="20">
        <f>[22]Julho!$K$28</f>
        <v>0</v>
      </c>
      <c r="Z26" s="20">
        <f>[22]Julho!$K$29</f>
        <v>0</v>
      </c>
      <c r="AA26" s="20">
        <f>[22]Julho!$K$30</f>
        <v>0</v>
      </c>
      <c r="AB26" s="20">
        <f>[22]Julho!$K$31</f>
        <v>0</v>
      </c>
      <c r="AC26" s="20">
        <f>[22]Julho!$K$32</f>
        <v>0</v>
      </c>
      <c r="AD26" s="20">
        <f>[22]Julho!$K$33</f>
        <v>0</v>
      </c>
      <c r="AE26" s="20">
        <f>[22]Julho!$K$34</f>
        <v>0</v>
      </c>
      <c r="AF26" s="20">
        <f>[22]Julho!$K$35</f>
        <v>0</v>
      </c>
      <c r="AG26" s="47">
        <f t="shared" si="10"/>
        <v>2.2000000000000002</v>
      </c>
      <c r="AH26" s="49">
        <f t="shared" si="11"/>
        <v>1</v>
      </c>
      <c r="AI26" s="37">
        <f t="shared" si="2"/>
        <v>25</v>
      </c>
    </row>
    <row r="27" spans="1:35" ht="17.100000000000001" customHeight="1" x14ac:dyDescent="0.2">
      <c r="A27" s="16" t="s">
        <v>17</v>
      </c>
      <c r="B27" s="20">
        <f>[23]Julho!$K$5</f>
        <v>0.2</v>
      </c>
      <c r="C27" s="20">
        <f>[23]Julho!$K$6</f>
        <v>0</v>
      </c>
      <c r="D27" s="20">
        <f>[23]Julho!$K$7</f>
        <v>0</v>
      </c>
      <c r="E27" s="20">
        <f>[23]Julho!$K$8</f>
        <v>0</v>
      </c>
      <c r="F27" s="20">
        <f>[23]Julho!$K$9</f>
        <v>0</v>
      </c>
      <c r="G27" s="20">
        <f>[23]Julho!$K$10</f>
        <v>0</v>
      </c>
      <c r="H27" s="20">
        <f>[23]Julho!$K$11</f>
        <v>0</v>
      </c>
      <c r="I27" s="20">
        <f>[23]Julho!$K$12</f>
        <v>0</v>
      </c>
      <c r="J27" s="20">
        <f>[23]Julho!$K$13</f>
        <v>0.2</v>
      </c>
      <c r="K27" s="20">
        <f>[23]Julho!$K$14</f>
        <v>0</v>
      </c>
      <c r="L27" s="20">
        <f>[23]Julho!$K$15</f>
        <v>0</v>
      </c>
      <c r="M27" s="20">
        <f>[23]Julho!$K$16</f>
        <v>0</v>
      </c>
      <c r="N27" s="20">
        <f>[23]Julho!$K$17</f>
        <v>0</v>
      </c>
      <c r="O27" s="20">
        <f>[23]Julho!$K$18</f>
        <v>0.2</v>
      </c>
      <c r="P27" s="20">
        <f>[23]Julho!$K$19</f>
        <v>0</v>
      </c>
      <c r="Q27" s="20">
        <f>[23]Julho!$K$20</f>
        <v>0</v>
      </c>
      <c r="R27" s="20">
        <f>[23]Julho!$K$21</f>
        <v>0.2</v>
      </c>
      <c r="S27" s="20">
        <f>[23]Julho!$K$22</f>
        <v>0</v>
      </c>
      <c r="T27" s="20">
        <f>[23]Julho!$K$23</f>
        <v>0</v>
      </c>
      <c r="U27" s="20">
        <f>[23]Julho!$K$24</f>
        <v>0</v>
      </c>
      <c r="V27" s="20">
        <f>[23]Julho!$K$25</f>
        <v>11.8</v>
      </c>
      <c r="W27" s="20">
        <f>[23]Julho!$K$26</f>
        <v>0.8</v>
      </c>
      <c r="X27" s="20">
        <f>[23]Julho!$K$27</f>
        <v>1.4000000000000001</v>
      </c>
      <c r="Y27" s="20">
        <f>[23]Julho!$K$28</f>
        <v>0</v>
      </c>
      <c r="Z27" s="20">
        <f>[23]Julho!$K$29</f>
        <v>0</v>
      </c>
      <c r="AA27" s="20">
        <f>[23]Julho!$K$30</f>
        <v>0</v>
      </c>
      <c r="AB27" s="20">
        <f>[23]Julho!$K$31</f>
        <v>0.2</v>
      </c>
      <c r="AC27" s="20">
        <f>[23]Julho!$K$32</f>
        <v>0</v>
      </c>
      <c r="AD27" s="20">
        <f>[23]Julho!$K$33</f>
        <v>0</v>
      </c>
      <c r="AE27" s="20">
        <f>[23]Julho!$K$34</f>
        <v>0</v>
      </c>
      <c r="AF27" s="20">
        <f>[23]Julho!$K$35</f>
        <v>0</v>
      </c>
      <c r="AG27" s="47">
        <f t="shared" si="10"/>
        <v>15.000000000000002</v>
      </c>
      <c r="AH27" s="49">
        <f t="shared" si="11"/>
        <v>11.8</v>
      </c>
      <c r="AI27" s="37">
        <f t="shared" si="2"/>
        <v>23</v>
      </c>
    </row>
    <row r="28" spans="1:35" ht="17.100000000000001" customHeight="1" x14ac:dyDescent="0.2">
      <c r="A28" s="16" t="s">
        <v>18</v>
      </c>
      <c r="B28" s="20">
        <f>[24]Julho!$K$5</f>
        <v>50.6</v>
      </c>
      <c r="C28" s="20">
        <f>[24]Julho!$K$6</f>
        <v>1.5999999999999999</v>
      </c>
      <c r="D28" s="20">
        <f>[24]Julho!$K$7</f>
        <v>0</v>
      </c>
      <c r="E28" s="20">
        <f>[24]Julho!$K$8</f>
        <v>0</v>
      </c>
      <c r="F28" s="20">
        <f>[24]Julho!$K$9</f>
        <v>0</v>
      </c>
      <c r="G28" s="20">
        <f>[24]Julho!$K$10</f>
        <v>0</v>
      </c>
      <c r="H28" s="20">
        <f>[24]Julho!$K$11</f>
        <v>0</v>
      </c>
      <c r="I28" s="20">
        <f>[24]Julho!$K$12</f>
        <v>0</v>
      </c>
      <c r="J28" s="20">
        <f>[24]Julho!$K$13</f>
        <v>0</v>
      </c>
      <c r="K28" s="20">
        <f>[24]Julho!$K$14</f>
        <v>0</v>
      </c>
      <c r="L28" s="20">
        <f>[24]Julho!$K$15</f>
        <v>0</v>
      </c>
      <c r="M28" s="20">
        <f>[24]Julho!$K$16</f>
        <v>0</v>
      </c>
      <c r="N28" s="20">
        <f>[24]Julho!$K$17</f>
        <v>0</v>
      </c>
      <c r="O28" s="20">
        <f>[24]Julho!$K$18</f>
        <v>0</v>
      </c>
      <c r="P28" s="20">
        <f>[24]Julho!$K$19</f>
        <v>0</v>
      </c>
      <c r="Q28" s="20">
        <f>[24]Julho!$K$20</f>
        <v>0</v>
      </c>
      <c r="R28" s="20">
        <f>[24]Julho!$K$21</f>
        <v>0</v>
      </c>
      <c r="S28" s="20">
        <f>[24]Julho!$K$22</f>
        <v>0</v>
      </c>
      <c r="T28" s="20">
        <f>[24]Julho!$K$23</f>
        <v>0</v>
      </c>
      <c r="U28" s="20">
        <f>[24]Julho!$K$24</f>
        <v>0</v>
      </c>
      <c r="V28" s="20">
        <f>[24]Julho!$K$25</f>
        <v>0</v>
      </c>
      <c r="W28" s="20">
        <f>[24]Julho!$K$26</f>
        <v>0.4</v>
      </c>
      <c r="X28" s="20">
        <f>[24]Julho!$K$27</f>
        <v>0</v>
      </c>
      <c r="Y28" s="20">
        <f>[24]Julho!$K$28</f>
        <v>0.2</v>
      </c>
      <c r="Z28" s="20">
        <f>[24]Julho!$K$29</f>
        <v>0</v>
      </c>
      <c r="AA28" s="20">
        <f>[24]Julho!$K$30</f>
        <v>0</v>
      </c>
      <c r="AB28" s="20">
        <f>[24]Julho!$K$31</f>
        <v>0</v>
      </c>
      <c r="AC28" s="20">
        <f>[24]Julho!$K$32</f>
        <v>0</v>
      </c>
      <c r="AD28" s="20">
        <f>[24]Julho!$K$33</f>
        <v>0</v>
      </c>
      <c r="AE28" s="20">
        <f>[24]Julho!$K$34</f>
        <v>0</v>
      </c>
      <c r="AF28" s="20">
        <f>[24]Julho!$K$35</f>
        <v>0</v>
      </c>
      <c r="AG28" s="47">
        <f t="shared" si="10"/>
        <v>52.800000000000004</v>
      </c>
      <c r="AH28" s="49">
        <f t="shared" si="11"/>
        <v>50.6</v>
      </c>
      <c r="AI28" s="37">
        <f t="shared" si="2"/>
        <v>27</v>
      </c>
    </row>
    <row r="29" spans="1:35" ht="17.100000000000001" customHeight="1" x14ac:dyDescent="0.2">
      <c r="A29" s="16" t="s">
        <v>19</v>
      </c>
      <c r="B29" s="20">
        <f>[25]Julho!$K$5</f>
        <v>0.4</v>
      </c>
      <c r="C29" s="20">
        <f>[25]Julho!$K$6</f>
        <v>0.2</v>
      </c>
      <c r="D29" s="20">
        <f>[25]Julho!$K$7</f>
        <v>0</v>
      </c>
      <c r="E29" s="20">
        <f>[25]Julho!$K$8</f>
        <v>1</v>
      </c>
      <c r="F29" s="20">
        <f>[25]Julho!$K$9</f>
        <v>0</v>
      </c>
      <c r="G29" s="20">
        <f>[25]Julho!$K$10</f>
        <v>0</v>
      </c>
      <c r="H29" s="20">
        <f>[25]Julho!$K$11</f>
        <v>0</v>
      </c>
      <c r="I29" s="20">
        <f>[25]Julho!$K$12</f>
        <v>0</v>
      </c>
      <c r="J29" s="20">
        <f>[25]Julho!$K$13</f>
        <v>0</v>
      </c>
      <c r="K29" s="20">
        <f>[25]Julho!$K$14</f>
        <v>0</v>
      </c>
      <c r="L29" s="20">
        <f>[25]Julho!$K$15</f>
        <v>0</v>
      </c>
      <c r="M29" s="20">
        <f>[25]Julho!$K$16</f>
        <v>0</v>
      </c>
      <c r="N29" s="20">
        <f>[25]Julho!$K$17</f>
        <v>0</v>
      </c>
      <c r="O29" s="20">
        <f>[25]Julho!$K$18</f>
        <v>0</v>
      </c>
      <c r="P29" s="20">
        <f>[25]Julho!$K$19</f>
        <v>0</v>
      </c>
      <c r="Q29" s="20">
        <f>[25]Julho!$K$20</f>
        <v>0</v>
      </c>
      <c r="R29" s="20">
        <f>[25]Julho!$K$21</f>
        <v>0</v>
      </c>
      <c r="S29" s="20">
        <f>[25]Julho!$K$22</f>
        <v>0</v>
      </c>
      <c r="T29" s="20">
        <f>[25]Julho!$K$23</f>
        <v>5.8</v>
      </c>
      <c r="U29" s="20">
        <f>[25]Julho!$K$24</f>
        <v>0</v>
      </c>
      <c r="V29" s="20">
        <f>[25]Julho!$K$25</f>
        <v>0</v>
      </c>
      <c r="W29" s="20">
        <f>[25]Julho!$K$26</f>
        <v>0</v>
      </c>
      <c r="X29" s="20">
        <f>[25]Julho!$K$27</f>
        <v>0</v>
      </c>
      <c r="Y29" s="20">
        <f>[25]Julho!$K$28</f>
        <v>0</v>
      </c>
      <c r="Z29" s="20">
        <f>[25]Julho!$K$29</f>
        <v>0</v>
      </c>
      <c r="AA29" s="20">
        <f>[25]Julho!$K$30</f>
        <v>0</v>
      </c>
      <c r="AB29" s="20">
        <f>[25]Julho!$K$31</f>
        <v>0</v>
      </c>
      <c r="AC29" s="20">
        <f>[25]Julho!$K$32</f>
        <v>0</v>
      </c>
      <c r="AD29" s="20">
        <f>[25]Julho!$K$33</f>
        <v>0</v>
      </c>
      <c r="AE29" s="20">
        <f>[25]Julho!$K$34</f>
        <v>0</v>
      </c>
      <c r="AF29" s="20">
        <f>[25]Julho!$K$35</f>
        <v>0</v>
      </c>
      <c r="AG29" s="47">
        <f t="shared" si="10"/>
        <v>7.4</v>
      </c>
      <c r="AH29" s="49">
        <f t="shared" si="11"/>
        <v>5.8</v>
      </c>
      <c r="AI29" s="37">
        <f t="shared" si="2"/>
        <v>27</v>
      </c>
    </row>
    <row r="30" spans="1:35" ht="17.100000000000001" customHeight="1" x14ac:dyDescent="0.2">
      <c r="A30" s="16" t="s">
        <v>31</v>
      </c>
      <c r="B30" s="20">
        <f>[26]Julho!$K$5</f>
        <v>39.799999999999997</v>
      </c>
      <c r="C30" s="20">
        <f>[26]Julho!$K$6</f>
        <v>0</v>
      </c>
      <c r="D30" s="20">
        <f>[26]Julho!$K$7</f>
        <v>0</v>
      </c>
      <c r="E30" s="20">
        <f>[26]Julho!$K$8</f>
        <v>0</v>
      </c>
      <c r="F30" s="20">
        <f>[26]Julho!$K$9</f>
        <v>0</v>
      </c>
      <c r="G30" s="20">
        <f>[26]Julho!$K$10</f>
        <v>0</v>
      </c>
      <c r="H30" s="20">
        <f>[26]Julho!$K$11</f>
        <v>0</v>
      </c>
      <c r="I30" s="20">
        <f>[26]Julho!$K$12</f>
        <v>0</v>
      </c>
      <c r="J30" s="20">
        <f>[26]Julho!$K$13</f>
        <v>0</v>
      </c>
      <c r="K30" s="20">
        <f>[26]Julho!$K$14</f>
        <v>0</v>
      </c>
      <c r="L30" s="20">
        <f>[26]Julho!$K$15</f>
        <v>0</v>
      </c>
      <c r="M30" s="20">
        <f>[26]Julho!$K$16</f>
        <v>0</v>
      </c>
      <c r="N30" s="20">
        <f>[26]Julho!$K$17</f>
        <v>0</v>
      </c>
      <c r="O30" s="20">
        <f>[26]Julho!$K$18</f>
        <v>0</v>
      </c>
      <c r="P30" s="20">
        <f>[26]Julho!$K$19</f>
        <v>0</v>
      </c>
      <c r="Q30" s="20">
        <f>[26]Julho!$K$20</f>
        <v>0</v>
      </c>
      <c r="R30" s="20">
        <f>[26]Julho!$K$21</f>
        <v>0</v>
      </c>
      <c r="S30" s="20">
        <f>[26]Julho!$K$22</f>
        <v>0</v>
      </c>
      <c r="T30" s="20">
        <f>[26]Julho!$K$23</f>
        <v>0</v>
      </c>
      <c r="U30" s="20">
        <f>[26]Julho!$K$24</f>
        <v>0</v>
      </c>
      <c r="V30" s="20">
        <f>[26]Julho!$K$25</f>
        <v>5</v>
      </c>
      <c r="W30" s="20">
        <f>[26]Julho!$K$26</f>
        <v>0</v>
      </c>
      <c r="X30" s="20">
        <f>[26]Julho!$K$27</f>
        <v>0.4</v>
      </c>
      <c r="Y30" s="20">
        <f>[26]Julho!$K$28</f>
        <v>0</v>
      </c>
      <c r="Z30" s="20">
        <f>[26]Julho!$K$29</f>
        <v>0</v>
      </c>
      <c r="AA30" s="20">
        <f>[26]Julho!$K$30</f>
        <v>0</v>
      </c>
      <c r="AB30" s="20">
        <f>[26]Julho!$K$31</f>
        <v>0</v>
      </c>
      <c r="AC30" s="20">
        <f>[26]Julho!$K$32</f>
        <v>0</v>
      </c>
      <c r="AD30" s="20">
        <f>[26]Julho!$K$33</f>
        <v>0</v>
      </c>
      <c r="AE30" s="20">
        <f>[26]Julho!$K$34</f>
        <v>0</v>
      </c>
      <c r="AF30" s="20">
        <f>[26]Julho!$K$35</f>
        <v>0</v>
      </c>
      <c r="AG30" s="47">
        <f>SUM(B30:AF30)</f>
        <v>45.199999999999996</v>
      </c>
      <c r="AH30" s="49">
        <f t="shared" ref="AH30" si="14">MAX(B30:AF30)</f>
        <v>39.799999999999997</v>
      </c>
      <c r="AI30" s="37">
        <f t="shared" si="2"/>
        <v>28</v>
      </c>
    </row>
    <row r="31" spans="1:35" ht="17.100000000000001" customHeight="1" x14ac:dyDescent="0.2">
      <c r="A31" s="16" t="s">
        <v>51</v>
      </c>
      <c r="B31" s="20">
        <f>[27]Julho!$K$5</f>
        <v>2.2000000000000002</v>
      </c>
      <c r="C31" s="20">
        <f>[27]Julho!$K$6</f>
        <v>2.4000000000000004</v>
      </c>
      <c r="D31" s="20">
        <f>[27]Julho!$K$7</f>
        <v>0</v>
      </c>
      <c r="E31" s="20">
        <f>[27]Julho!$K$8</f>
        <v>0</v>
      </c>
      <c r="F31" s="20">
        <f>[27]Julho!$K$9</f>
        <v>0</v>
      </c>
      <c r="G31" s="20">
        <f>[27]Julho!$K$10</f>
        <v>0</v>
      </c>
      <c r="H31" s="20">
        <f>[27]Julho!$K$11</f>
        <v>0</v>
      </c>
      <c r="I31" s="20">
        <f>[27]Julho!$K$12</f>
        <v>0</v>
      </c>
      <c r="J31" s="20">
        <f>[27]Julho!$K$13</f>
        <v>0.2</v>
      </c>
      <c r="K31" s="20">
        <f>[27]Julho!$K$14</f>
        <v>0</v>
      </c>
      <c r="L31" s="20">
        <f>[27]Julho!$K$15</f>
        <v>0</v>
      </c>
      <c r="M31" s="20">
        <f>[27]Julho!$K$16</f>
        <v>0</v>
      </c>
      <c r="N31" s="20">
        <f>[27]Julho!$K$17</f>
        <v>0</v>
      </c>
      <c r="O31" s="20">
        <f>[27]Julho!$K$18</f>
        <v>0</v>
      </c>
      <c r="P31" s="20">
        <f>[27]Julho!$K$19</f>
        <v>0</v>
      </c>
      <c r="Q31" s="20">
        <f>[27]Julho!$K$20</f>
        <v>0</v>
      </c>
      <c r="R31" s="20">
        <f>[27]Julho!$K$21</f>
        <v>0</v>
      </c>
      <c r="S31" s="20">
        <f>[27]Julho!$K$22</f>
        <v>0</v>
      </c>
      <c r="T31" s="20">
        <f>[27]Julho!$K$23</f>
        <v>19.399999999999999</v>
      </c>
      <c r="U31" s="20">
        <f>[27]Julho!$K$24</f>
        <v>0</v>
      </c>
      <c r="V31" s="20">
        <f>[27]Julho!$K$25</f>
        <v>0</v>
      </c>
      <c r="W31" s="20">
        <f>[27]Julho!$K$26</f>
        <v>0.2</v>
      </c>
      <c r="X31" s="20">
        <f>[27]Julho!$K$27</f>
        <v>1</v>
      </c>
      <c r="Y31" s="20">
        <f>[27]Julho!$K$28</f>
        <v>0</v>
      </c>
      <c r="Z31" s="20">
        <f>[27]Julho!$K$29</f>
        <v>0</v>
      </c>
      <c r="AA31" s="20">
        <f>[27]Julho!$K$30</f>
        <v>0</v>
      </c>
      <c r="AB31" s="20">
        <f>[27]Julho!$K$31</f>
        <v>0</v>
      </c>
      <c r="AC31" s="20">
        <f>[27]Julho!$K$32</f>
        <v>0</v>
      </c>
      <c r="AD31" s="20">
        <f>[27]Julho!$K$33</f>
        <v>0</v>
      </c>
      <c r="AE31" s="20">
        <f>[27]Julho!$K$34</f>
        <v>0</v>
      </c>
      <c r="AF31" s="20">
        <f>[27]Julho!$K$35</f>
        <v>0</v>
      </c>
      <c r="AG31" s="47">
        <f t="shared" ref="AG31" si="15">SUM(B31:AF31)</f>
        <v>25.4</v>
      </c>
      <c r="AH31" s="49">
        <f>MAX(B31:AF31)</f>
        <v>19.399999999999999</v>
      </c>
      <c r="AI31" s="37">
        <f t="shared" si="2"/>
        <v>25</v>
      </c>
    </row>
    <row r="32" spans="1:35" ht="17.100000000000001" customHeight="1" x14ac:dyDescent="0.2">
      <c r="A32" s="16" t="s">
        <v>20</v>
      </c>
      <c r="B32" s="18">
        <f>[28]Julho!$K$5</f>
        <v>4.6000000000000005</v>
      </c>
      <c r="C32" s="18">
        <f>[28]Julho!$K$6</f>
        <v>3.6000000000000005</v>
      </c>
      <c r="D32" s="18">
        <f>[28]Julho!$K$7</f>
        <v>0.2</v>
      </c>
      <c r="E32" s="18">
        <f>[28]Julho!$K$8</f>
        <v>0</v>
      </c>
      <c r="F32" s="18">
        <f>[28]Julho!$K$9</f>
        <v>0</v>
      </c>
      <c r="G32" s="18">
        <f>[28]Julho!$K$10</f>
        <v>0</v>
      </c>
      <c r="H32" s="18">
        <f>[28]Julho!$K$11</f>
        <v>0</v>
      </c>
      <c r="I32" s="18">
        <f>[28]Julho!$K$12</f>
        <v>0</v>
      </c>
      <c r="J32" s="18">
        <f>[28]Julho!$K$13</f>
        <v>0</v>
      </c>
      <c r="K32" s="18">
        <f>[28]Julho!$K$14</f>
        <v>0</v>
      </c>
      <c r="L32" s="18">
        <f>[28]Julho!$K$15</f>
        <v>0</v>
      </c>
      <c r="M32" s="18">
        <f>[28]Julho!$K$16</f>
        <v>0</v>
      </c>
      <c r="N32" s="18">
        <f>[28]Julho!$K$17</f>
        <v>0</v>
      </c>
      <c r="O32" s="18">
        <f>[28]Julho!$K$18</f>
        <v>0</v>
      </c>
      <c r="P32" s="18">
        <f>[28]Julho!$K$19</f>
        <v>0</v>
      </c>
      <c r="Q32" s="18">
        <f>[28]Julho!$K$20</f>
        <v>0</v>
      </c>
      <c r="R32" s="18">
        <f>[28]Julho!$K$21</f>
        <v>0</v>
      </c>
      <c r="S32" s="18">
        <f>[28]Julho!$K$22</f>
        <v>0</v>
      </c>
      <c r="T32" s="18">
        <f>[28]Julho!$K$23</f>
        <v>3.0000000000000004</v>
      </c>
      <c r="U32" s="18">
        <f>[28]Julho!$K$24</f>
        <v>0.4</v>
      </c>
      <c r="V32" s="18">
        <f>[28]Julho!$K$25</f>
        <v>0</v>
      </c>
      <c r="W32" s="18">
        <f>[28]Julho!$K$26</f>
        <v>0</v>
      </c>
      <c r="X32" s="18">
        <f>[28]Julho!$K$27</f>
        <v>0.4</v>
      </c>
      <c r="Y32" s="18">
        <f>[28]Julho!$K$28</f>
        <v>0</v>
      </c>
      <c r="Z32" s="18">
        <f>[28]Julho!$K$29</f>
        <v>0</v>
      </c>
      <c r="AA32" s="18">
        <f>[28]Julho!$K$30</f>
        <v>0</v>
      </c>
      <c r="AB32" s="18">
        <f>[28]Julho!$K$31</f>
        <v>0</v>
      </c>
      <c r="AC32" s="18">
        <f>[28]Julho!$K$32</f>
        <v>0</v>
      </c>
      <c r="AD32" s="18">
        <f>[28]Julho!$K$33</f>
        <v>0</v>
      </c>
      <c r="AE32" s="18">
        <f>[28]Julho!$K$34</f>
        <v>0</v>
      </c>
      <c r="AF32" s="18">
        <f>[28]Julho!$K$35</f>
        <v>0</v>
      </c>
      <c r="AG32" s="47">
        <f t="shared" si="10"/>
        <v>12.200000000000001</v>
      </c>
      <c r="AH32" s="49">
        <f t="shared" si="11"/>
        <v>4.6000000000000005</v>
      </c>
      <c r="AI32" s="37">
        <f>COUNTIF(B32:AF32,"=0,0")</f>
        <v>25</v>
      </c>
    </row>
    <row r="33" spans="1:35" s="5" customFormat="1" ht="17.100000000000001" customHeight="1" x14ac:dyDescent="0.2">
      <c r="A33" s="43" t="s">
        <v>33</v>
      </c>
      <c r="B33" s="44">
        <f t="shared" ref="B33:AH33" si="16">MAX(B5:B32)</f>
        <v>50.800000000000004</v>
      </c>
      <c r="C33" s="44">
        <f t="shared" si="16"/>
        <v>13.200000000000001</v>
      </c>
      <c r="D33" s="44">
        <f t="shared" si="16"/>
        <v>1</v>
      </c>
      <c r="E33" s="44">
        <f t="shared" si="16"/>
        <v>1</v>
      </c>
      <c r="F33" s="44">
        <f t="shared" si="16"/>
        <v>0</v>
      </c>
      <c r="G33" s="44">
        <f t="shared" si="16"/>
        <v>0.2</v>
      </c>
      <c r="H33" s="44">
        <f t="shared" si="16"/>
        <v>0.2</v>
      </c>
      <c r="I33" s="44">
        <f t="shared" si="16"/>
        <v>26.2</v>
      </c>
      <c r="J33" s="44">
        <f t="shared" si="16"/>
        <v>0.2</v>
      </c>
      <c r="K33" s="44">
        <f t="shared" si="16"/>
        <v>0.2</v>
      </c>
      <c r="L33" s="44">
        <f t="shared" si="16"/>
        <v>0.2</v>
      </c>
      <c r="M33" s="44">
        <f t="shared" si="16"/>
        <v>0</v>
      </c>
      <c r="N33" s="44">
        <f t="shared" si="16"/>
        <v>0.2</v>
      </c>
      <c r="O33" s="44">
        <f t="shared" si="16"/>
        <v>1.2</v>
      </c>
      <c r="P33" s="44">
        <f t="shared" si="16"/>
        <v>1</v>
      </c>
      <c r="Q33" s="44">
        <f t="shared" si="16"/>
        <v>0.2</v>
      </c>
      <c r="R33" s="44">
        <f t="shared" si="16"/>
        <v>0.2</v>
      </c>
      <c r="S33" s="44">
        <f t="shared" si="16"/>
        <v>0.2</v>
      </c>
      <c r="T33" s="44">
        <f t="shared" si="16"/>
        <v>26</v>
      </c>
      <c r="U33" s="44">
        <f t="shared" si="16"/>
        <v>0.6</v>
      </c>
      <c r="V33" s="44">
        <f t="shared" si="16"/>
        <v>16.2</v>
      </c>
      <c r="W33" s="44">
        <f t="shared" si="16"/>
        <v>5</v>
      </c>
      <c r="X33" s="44">
        <f t="shared" si="16"/>
        <v>1.8</v>
      </c>
      <c r="Y33" s="44">
        <f t="shared" si="16"/>
        <v>3.4000000000000004</v>
      </c>
      <c r="Z33" s="44">
        <f t="shared" si="16"/>
        <v>0</v>
      </c>
      <c r="AA33" s="44">
        <f t="shared" si="16"/>
        <v>0.2</v>
      </c>
      <c r="AB33" s="44">
        <f t="shared" si="16"/>
        <v>0.2</v>
      </c>
      <c r="AC33" s="44">
        <f t="shared" si="16"/>
        <v>0.2</v>
      </c>
      <c r="AD33" s="44">
        <f t="shared" si="16"/>
        <v>0</v>
      </c>
      <c r="AE33" s="44">
        <f t="shared" si="16"/>
        <v>0.2</v>
      </c>
      <c r="AF33" s="44">
        <f t="shared" si="16"/>
        <v>0.2</v>
      </c>
      <c r="AG33" s="46">
        <f t="shared" si="16"/>
        <v>52.800000000000004</v>
      </c>
      <c r="AH33" s="48">
        <f t="shared" si="16"/>
        <v>50.800000000000004</v>
      </c>
      <c r="AI33" s="28"/>
    </row>
    <row r="34" spans="1:35" s="12" customFormat="1" x14ac:dyDescent="0.2">
      <c r="A34" s="41" t="s">
        <v>36</v>
      </c>
      <c r="B34" s="42">
        <f t="shared" ref="B34:AG34" si="17">SUM(B5:B32)</f>
        <v>344.79999999999995</v>
      </c>
      <c r="C34" s="42">
        <f t="shared" si="17"/>
        <v>26.4</v>
      </c>
      <c r="D34" s="42">
        <f t="shared" si="17"/>
        <v>2</v>
      </c>
      <c r="E34" s="42">
        <f t="shared" si="17"/>
        <v>2.2000000000000002</v>
      </c>
      <c r="F34" s="42">
        <f t="shared" si="17"/>
        <v>0</v>
      </c>
      <c r="G34" s="42">
        <f t="shared" si="17"/>
        <v>0.2</v>
      </c>
      <c r="H34" s="42">
        <f t="shared" si="17"/>
        <v>0.8</v>
      </c>
      <c r="I34" s="42">
        <f t="shared" si="17"/>
        <v>26.599999999999998</v>
      </c>
      <c r="J34" s="42">
        <f t="shared" si="17"/>
        <v>1.9999999999999998</v>
      </c>
      <c r="K34" s="42">
        <f t="shared" si="17"/>
        <v>0.8</v>
      </c>
      <c r="L34" s="42">
        <f t="shared" si="17"/>
        <v>0.60000000000000009</v>
      </c>
      <c r="M34" s="42">
        <f t="shared" si="17"/>
        <v>0</v>
      </c>
      <c r="N34" s="42">
        <f t="shared" si="17"/>
        <v>0.2</v>
      </c>
      <c r="O34" s="42">
        <f t="shared" si="17"/>
        <v>1.4</v>
      </c>
      <c r="P34" s="42">
        <f t="shared" si="17"/>
        <v>1</v>
      </c>
      <c r="Q34" s="42">
        <f t="shared" si="17"/>
        <v>0.60000000000000009</v>
      </c>
      <c r="R34" s="42">
        <f t="shared" si="17"/>
        <v>0.8</v>
      </c>
      <c r="S34" s="42">
        <f t="shared" si="17"/>
        <v>0.2</v>
      </c>
      <c r="T34" s="42">
        <f t="shared" si="17"/>
        <v>101.19999999999999</v>
      </c>
      <c r="U34" s="42">
        <f t="shared" si="17"/>
        <v>2</v>
      </c>
      <c r="V34" s="42">
        <f t="shared" si="17"/>
        <v>126.2</v>
      </c>
      <c r="W34" s="42">
        <f t="shared" si="17"/>
        <v>28.000000000000004</v>
      </c>
      <c r="X34" s="42">
        <f t="shared" si="17"/>
        <v>16.200000000000003</v>
      </c>
      <c r="Y34" s="42">
        <f t="shared" si="17"/>
        <v>5.6000000000000005</v>
      </c>
      <c r="Z34" s="42">
        <f t="shared" si="17"/>
        <v>0</v>
      </c>
      <c r="AA34" s="42">
        <f t="shared" si="17"/>
        <v>0.2</v>
      </c>
      <c r="AB34" s="42">
        <f t="shared" si="17"/>
        <v>0.2</v>
      </c>
      <c r="AC34" s="42">
        <f t="shared" si="17"/>
        <v>0.2</v>
      </c>
      <c r="AD34" s="42">
        <f t="shared" si="17"/>
        <v>0</v>
      </c>
      <c r="AE34" s="42">
        <f t="shared" si="17"/>
        <v>0.2</v>
      </c>
      <c r="AF34" s="42">
        <f t="shared" si="17"/>
        <v>0.2</v>
      </c>
      <c r="AG34" s="47">
        <f t="shared" si="17"/>
        <v>690.80000000000018</v>
      </c>
      <c r="AH34" s="29"/>
      <c r="AI34" s="27"/>
    </row>
    <row r="36" spans="1:35" x14ac:dyDescent="0.2">
      <c r="C36" s="31"/>
      <c r="D36" s="31" t="s">
        <v>53</v>
      </c>
      <c r="E36" s="31"/>
      <c r="F36" s="31"/>
      <c r="G36" s="31"/>
      <c r="N36" s="2" t="s">
        <v>54</v>
      </c>
      <c r="W36" s="2" t="s">
        <v>52</v>
      </c>
      <c r="X36" s="56" t="s">
        <v>56</v>
      </c>
    </row>
    <row r="37" spans="1:35" x14ac:dyDescent="0.2">
      <c r="K37" s="9"/>
      <c r="L37" s="9"/>
      <c r="M37" s="9"/>
      <c r="N37" s="9" t="s">
        <v>55</v>
      </c>
      <c r="O37" s="9"/>
      <c r="P37" s="9"/>
      <c r="Q37" s="9"/>
      <c r="W37" s="9"/>
      <c r="X37" s="9"/>
      <c r="Y37" s="9" t="s">
        <v>57</v>
      </c>
      <c r="Z37" s="9"/>
      <c r="AA37" s="9"/>
    </row>
    <row r="38" spans="1:35" x14ac:dyDescent="0.2">
      <c r="AH38" s="30" t="s">
        <v>52</v>
      </c>
    </row>
    <row r="40" spans="1:35" x14ac:dyDescent="0.2">
      <c r="I40" s="2" t="s">
        <v>52</v>
      </c>
      <c r="X40" s="2" t="s">
        <v>52</v>
      </c>
    </row>
    <row r="41" spans="1:35" x14ac:dyDescent="0.2">
      <c r="E41" s="2" t="s">
        <v>52</v>
      </c>
      <c r="G41" s="2" t="s">
        <v>52</v>
      </c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90" zoomScaleNormal="90" workbookViewId="0">
      <selection activeCell="AH33" sqref="AH33"/>
    </sheetView>
  </sheetViews>
  <sheetFormatPr defaultRowHeight="12.75" x14ac:dyDescent="0.2"/>
  <cols>
    <col min="1" max="1" width="17.5703125" style="2" customWidth="1"/>
    <col min="2" max="13" width="5.28515625" style="2" customWidth="1"/>
    <col min="14" max="14" width="5.85546875" style="2" customWidth="1"/>
    <col min="15" max="15" width="5.5703125" style="2" customWidth="1"/>
    <col min="16" max="18" width="5.140625" style="2" customWidth="1"/>
    <col min="19" max="19" width="5.28515625" style="2" customWidth="1"/>
    <col min="20" max="20" width="5.5703125" style="2" customWidth="1"/>
    <col min="21" max="21" width="5.28515625" style="2" customWidth="1"/>
    <col min="22" max="22" width="5" style="2" customWidth="1"/>
    <col min="23" max="23" width="5.140625" style="2" customWidth="1"/>
    <col min="24" max="24" width="5" style="2" customWidth="1"/>
    <col min="25" max="25" width="5.140625" style="2" customWidth="1"/>
    <col min="26" max="26" width="5.42578125" style="2" customWidth="1"/>
    <col min="27" max="27" width="5" style="2" customWidth="1"/>
    <col min="28" max="28" width="5.42578125" style="2" customWidth="1"/>
    <col min="29" max="29" width="5.28515625" style="2" customWidth="1"/>
    <col min="30" max="32" width="5" style="2" customWidth="1"/>
    <col min="33" max="33" width="7.28515625" style="9" customWidth="1"/>
    <col min="34" max="34" width="6.85546875" style="13" customWidth="1"/>
  </cols>
  <sheetData>
    <row r="1" spans="1:34" ht="20.100000000000001" customHeight="1" x14ac:dyDescent="0.2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4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45" t="s">
        <v>41</v>
      </c>
      <c r="AH3" s="50" t="s">
        <v>40</v>
      </c>
    </row>
    <row r="4" spans="1:34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[1]Julho!$C$5</f>
        <v>24.1</v>
      </c>
      <c r="C5" s="17">
        <f>[1]Julho!$C$6</f>
        <v>24.5</v>
      </c>
      <c r="D5" s="17">
        <f>[1]Julho!$C$7</f>
        <v>28.8</v>
      </c>
      <c r="E5" s="17">
        <f>[1]Julho!$C$8</f>
        <v>30.3</v>
      </c>
      <c r="F5" s="17">
        <f>[1]Julho!$C$9</f>
        <v>30</v>
      </c>
      <c r="G5" s="17">
        <f>[1]Julho!$C$10</f>
        <v>31.2</v>
      </c>
      <c r="H5" s="17">
        <f>[1]Julho!$C$11</f>
        <v>32.1</v>
      </c>
      <c r="I5" s="17">
        <f>[1]Julho!$C$12</f>
        <v>30.3</v>
      </c>
      <c r="J5" s="17">
        <f>[1]Julho!$C$13</f>
        <v>28.4</v>
      </c>
      <c r="K5" s="17">
        <f>[1]Julho!$C$14</f>
        <v>29.6</v>
      </c>
      <c r="L5" s="17">
        <f>[1]Julho!$C$15</f>
        <v>29.6</v>
      </c>
      <c r="M5" s="17">
        <f>[1]Julho!$C$16</f>
        <v>29.2</v>
      </c>
      <c r="N5" s="17">
        <f>[1]Julho!$C$17</f>
        <v>31.2</v>
      </c>
      <c r="O5" s="17">
        <f>[1]Julho!$C$18</f>
        <v>31.2</v>
      </c>
      <c r="P5" s="17">
        <f>[1]Julho!$C$19</f>
        <v>30.8</v>
      </c>
      <c r="Q5" s="17">
        <f>[1]Julho!$C$20</f>
        <v>29.3</v>
      </c>
      <c r="R5" s="17">
        <f>[1]Julho!$C$21</f>
        <v>31.7</v>
      </c>
      <c r="S5" s="17">
        <f>[1]Julho!$C$22</f>
        <v>33.6</v>
      </c>
      <c r="T5" s="17">
        <f>[1]Julho!$C$23</f>
        <v>32.299999999999997</v>
      </c>
      <c r="U5" s="17">
        <f>[1]Julho!$C$24</f>
        <v>32.700000000000003</v>
      </c>
      <c r="V5" s="17">
        <f>[1]Julho!$C$25</f>
        <v>32.799999999999997</v>
      </c>
      <c r="W5" s="17">
        <f>[1]Julho!$C$26</f>
        <v>19.2</v>
      </c>
      <c r="X5" s="17">
        <f>[1]Julho!$C$27</f>
        <v>14.2</v>
      </c>
      <c r="Y5" s="17">
        <f>[1]Julho!$C$28</f>
        <v>15.5</v>
      </c>
      <c r="Z5" s="17">
        <f>[1]Julho!$C$29</f>
        <v>20.399999999999999</v>
      </c>
      <c r="AA5" s="17">
        <f>[1]Julho!$C$30</f>
        <v>23.8</v>
      </c>
      <c r="AB5" s="17">
        <f>[1]Julho!$C$31</f>
        <v>27.8</v>
      </c>
      <c r="AC5" s="17">
        <f>[1]Julho!$C$32</f>
        <v>28.8</v>
      </c>
      <c r="AD5" s="17">
        <f>[1]Julho!$C$33</f>
        <v>30.1</v>
      </c>
      <c r="AE5" s="17">
        <f>[1]Julho!$C$34</f>
        <v>31.6</v>
      </c>
      <c r="AF5" s="17">
        <f>[1]Julho!$C$35</f>
        <v>34.200000000000003</v>
      </c>
      <c r="AG5" s="46">
        <f>MAX(B5:AF5)</f>
        <v>34.200000000000003</v>
      </c>
      <c r="AH5" s="51">
        <f>AVERAGE(B5:AF5)</f>
        <v>28.364516129032257</v>
      </c>
    </row>
    <row r="6" spans="1:34" ht="17.100000000000001" customHeight="1" x14ac:dyDescent="0.2">
      <c r="A6" s="16" t="s">
        <v>0</v>
      </c>
      <c r="B6" s="18">
        <f>[2]Julho!$C$5</f>
        <v>24</v>
      </c>
      <c r="C6" s="18">
        <f>[2]Julho!$C$6</f>
        <v>19.2</v>
      </c>
      <c r="D6" s="18">
        <f>[2]Julho!$C$7</f>
        <v>26</v>
      </c>
      <c r="E6" s="18">
        <f>[2]Julho!$C$8</f>
        <v>28.4</v>
      </c>
      <c r="F6" s="18">
        <f>[2]Julho!$C$9</f>
        <v>29</v>
      </c>
      <c r="G6" s="18">
        <f>[2]Julho!$C$10</f>
        <v>27.8</v>
      </c>
      <c r="H6" s="18">
        <f>[2]Julho!$C$11</f>
        <v>30.2</v>
      </c>
      <c r="I6" s="18">
        <f>[2]Julho!$C$12</f>
        <v>26</v>
      </c>
      <c r="J6" s="18">
        <f>[2]Julho!$C$13</f>
        <v>26</v>
      </c>
      <c r="K6" s="18">
        <f>[2]Julho!$C$14</f>
        <v>27.8</v>
      </c>
      <c r="L6" s="18">
        <f>[2]Julho!$C$15</f>
        <v>27.5</v>
      </c>
      <c r="M6" s="18">
        <f>[2]Julho!$C$16</f>
        <v>28.5</v>
      </c>
      <c r="N6" s="18">
        <f>[2]Julho!$C$17</f>
        <v>28.4</v>
      </c>
      <c r="O6" s="18">
        <f>[2]Julho!$C$18</f>
        <v>28.2</v>
      </c>
      <c r="P6" s="18">
        <f>[2]Julho!$C$19</f>
        <v>27.1</v>
      </c>
      <c r="Q6" s="18">
        <f>[2]Julho!$C$20</f>
        <v>26.4</v>
      </c>
      <c r="R6" s="18">
        <f>[2]Julho!$C$21</f>
        <v>28.2</v>
      </c>
      <c r="S6" s="18">
        <f>[2]Julho!$C$22</f>
        <v>30.9</v>
      </c>
      <c r="T6" s="18">
        <f>[2]Julho!$C$23</f>
        <v>24</v>
      </c>
      <c r="U6" s="18">
        <f>[2]Julho!$C$24</f>
        <v>24</v>
      </c>
      <c r="V6" s="18">
        <f>[2]Julho!$C$25</f>
        <v>21.8</v>
      </c>
      <c r="W6" s="18">
        <f>[2]Julho!$C$26</f>
        <v>10.4</v>
      </c>
      <c r="X6" s="18">
        <f>[2]Julho!$C$27</f>
        <v>12</v>
      </c>
      <c r="Y6" s="18">
        <f>[2]Julho!$C$28</f>
        <v>14.4</v>
      </c>
      <c r="Z6" s="18">
        <f>[2]Julho!$C$29</f>
        <v>17.3</v>
      </c>
      <c r="AA6" s="18">
        <f>[2]Julho!$C$30</f>
        <v>20.3</v>
      </c>
      <c r="AB6" s="18">
        <f>[2]Julho!$C$31</f>
        <v>24.9</v>
      </c>
      <c r="AC6" s="18">
        <f>[2]Julho!$C$32</f>
        <v>29.8</v>
      </c>
      <c r="AD6" s="18">
        <f>[2]Julho!$C$33</f>
        <v>29.5</v>
      </c>
      <c r="AE6" s="18">
        <f>[2]Julho!$C$34</f>
        <v>28.4</v>
      </c>
      <c r="AF6" s="18">
        <f>[2]Julho!$C$35</f>
        <v>31.5</v>
      </c>
      <c r="AG6" s="47">
        <f t="shared" ref="AG6:AG16" si="1">MAX(B6:AF6)</f>
        <v>31.5</v>
      </c>
      <c r="AH6" s="49">
        <f t="shared" ref="AH6:AH16" si="2">AVERAGE(B6:AF6)</f>
        <v>25.093548387096764</v>
      </c>
    </row>
    <row r="7" spans="1:34" ht="17.100000000000001" customHeight="1" x14ac:dyDescent="0.2">
      <c r="A7" s="16" t="s">
        <v>1</v>
      </c>
      <c r="B7" s="18">
        <f>[3]Julho!$C$5</f>
        <v>22.8</v>
      </c>
      <c r="C7" s="18">
        <f>[3]Julho!$C$6</f>
        <v>24.2</v>
      </c>
      <c r="D7" s="18">
        <f>[3]Julho!$C$7</f>
        <v>30.8</v>
      </c>
      <c r="E7" s="18">
        <f>[3]Julho!$C$8</f>
        <v>32</v>
      </c>
      <c r="F7" s="18">
        <f>[3]Julho!$C$9</f>
        <v>32.1</v>
      </c>
      <c r="G7" s="18">
        <f>[3]Julho!$C$10</f>
        <v>31.9</v>
      </c>
      <c r="H7" s="18">
        <f>[3]Julho!$C$11</f>
        <v>32.5</v>
      </c>
      <c r="I7" s="18">
        <f>[3]Julho!$C$12</f>
        <v>31.1</v>
      </c>
      <c r="J7" s="18">
        <f>[3]Julho!$C$13</f>
        <v>30.1</v>
      </c>
      <c r="K7" s="18">
        <f>[3]Julho!$C$14</f>
        <v>30.9</v>
      </c>
      <c r="L7" s="18">
        <f>[3]Julho!$C$15</f>
        <v>30.9</v>
      </c>
      <c r="M7" s="18">
        <f>[3]Julho!$C$16</f>
        <v>30.8</v>
      </c>
      <c r="N7" s="18">
        <f>[3]Julho!$C$17</f>
        <v>30.4</v>
      </c>
      <c r="O7" s="18">
        <f>[3]Julho!$C$18</f>
        <v>29.4</v>
      </c>
      <c r="P7" s="18">
        <f>[3]Julho!$C$19</f>
        <v>30</v>
      </c>
      <c r="Q7" s="18">
        <f>[3]Julho!$C$20</f>
        <v>30</v>
      </c>
      <c r="R7" s="18">
        <f>[3]Julho!$C$21</f>
        <v>32.1</v>
      </c>
      <c r="S7" s="18">
        <f>[3]Julho!$C$22</f>
        <v>32.6</v>
      </c>
      <c r="T7" s="18">
        <f>[3]Julho!$C$23</f>
        <v>31.5</v>
      </c>
      <c r="U7" s="18">
        <f>[3]Julho!$C$24</f>
        <v>29.9</v>
      </c>
      <c r="V7" s="18">
        <f>[3]Julho!$C$25</f>
        <v>27.9</v>
      </c>
      <c r="W7" s="18">
        <f>[3]Julho!$C$26</f>
        <v>13.8</v>
      </c>
      <c r="X7" s="18">
        <f>[3]Julho!$C$27</f>
        <v>12.8</v>
      </c>
      <c r="Y7" s="18">
        <f>[3]Julho!$C$28</f>
        <v>16.3</v>
      </c>
      <c r="Z7" s="18">
        <f>[3]Julho!$C$29</f>
        <v>21.3</v>
      </c>
      <c r="AA7" s="18">
        <f>[3]Julho!$C$30</f>
        <v>24.7</v>
      </c>
      <c r="AB7" s="18">
        <f>[3]Julho!$C$31</f>
        <v>30.5</v>
      </c>
      <c r="AC7" s="18">
        <f>[3]Julho!$C$32</f>
        <v>32</v>
      </c>
      <c r="AD7" s="18">
        <f>[3]Julho!$C$33</f>
        <v>31.2</v>
      </c>
      <c r="AE7" s="18">
        <f>[3]Julho!$C$34</f>
        <v>31.7</v>
      </c>
      <c r="AF7" s="18">
        <f>[3]Julho!$C$35</f>
        <v>34.5</v>
      </c>
      <c r="AG7" s="47">
        <f t="shared" si="1"/>
        <v>34.5</v>
      </c>
      <c r="AH7" s="49">
        <f t="shared" si="2"/>
        <v>28.474193548387092</v>
      </c>
    </row>
    <row r="8" spans="1:34" ht="17.100000000000001" customHeight="1" x14ac:dyDescent="0.2">
      <c r="A8" s="16" t="s">
        <v>58</v>
      </c>
      <c r="B8" s="18">
        <f>[4]Julho!$C$5</f>
        <v>23.1</v>
      </c>
      <c r="C8" s="18">
        <f>[4]Julho!$C$6</f>
        <v>21.4</v>
      </c>
      <c r="D8" s="18">
        <f>[4]Julho!$C$7</f>
        <v>25.6</v>
      </c>
      <c r="E8" s="18">
        <f>[4]Julho!$C$8</f>
        <v>27.3</v>
      </c>
      <c r="F8" s="18">
        <f>[4]Julho!$C$9</f>
        <v>27.1</v>
      </c>
      <c r="G8" s="18">
        <f>[4]Julho!$C$10</f>
        <v>29</v>
      </c>
      <c r="H8" s="18">
        <f>[4]Julho!$C$11</f>
        <v>30.1</v>
      </c>
      <c r="I8" s="18">
        <f>[4]Julho!$C$12</f>
        <v>28.9</v>
      </c>
      <c r="J8" s="18">
        <f>[4]Julho!$C$13</f>
        <v>25.5</v>
      </c>
      <c r="K8" s="18">
        <f>[4]Julho!$C$14</f>
        <v>25.9</v>
      </c>
      <c r="L8" s="18">
        <f>[4]Julho!$C$15</f>
        <v>26.1</v>
      </c>
      <c r="M8" s="18">
        <f>[4]Julho!$C$16</f>
        <v>27.7</v>
      </c>
      <c r="N8" s="18">
        <f>[4]Julho!$C$17</f>
        <v>28.9</v>
      </c>
      <c r="O8" s="18">
        <f>[4]Julho!$C$18</f>
        <v>29.6</v>
      </c>
      <c r="P8" s="18">
        <f>[4]Julho!$C$19</f>
        <v>29.4</v>
      </c>
      <c r="Q8" s="18">
        <f>[4]Julho!$C$20</f>
        <v>27.8</v>
      </c>
      <c r="R8" s="18">
        <f>[4]Julho!$C$21</f>
        <v>28.1</v>
      </c>
      <c r="S8" s="18">
        <f>[4]Julho!$C$22</f>
        <v>30.4</v>
      </c>
      <c r="T8" s="18">
        <f>[4]Julho!$C$23</f>
        <v>25.9</v>
      </c>
      <c r="U8" s="18">
        <f>[4]Julho!$C$24</f>
        <v>29.3</v>
      </c>
      <c r="V8" s="18">
        <f>[4]Julho!$C$25</f>
        <v>29.8</v>
      </c>
      <c r="W8" s="18">
        <f>[4]Julho!$C$26</f>
        <v>14.2</v>
      </c>
      <c r="X8" s="18">
        <f>[4]Julho!$C$27</f>
        <v>11.2</v>
      </c>
      <c r="Y8" s="18">
        <f>[4]Julho!$C$28</f>
        <v>13</v>
      </c>
      <c r="Z8" s="18">
        <f>[4]Julho!$C$29</f>
        <v>17.600000000000001</v>
      </c>
      <c r="AA8" s="18">
        <f>[4]Julho!$C$30</f>
        <v>20.6</v>
      </c>
      <c r="AB8" s="18">
        <f>[4]Julho!$C$31</f>
        <v>23.2</v>
      </c>
      <c r="AC8" s="18">
        <f>[4]Julho!$C$32</f>
        <v>25.2</v>
      </c>
      <c r="AD8" s="18">
        <f>[4]Julho!$C$33</f>
        <v>27.1</v>
      </c>
      <c r="AE8" s="18">
        <f>[4]Julho!$C$34</f>
        <v>26.7</v>
      </c>
      <c r="AF8" s="18">
        <f>[4]Julho!$C$35</f>
        <v>30.2</v>
      </c>
      <c r="AG8" s="47">
        <f t="shared" ref="AG8" si="3">MAX(B8:AF8)</f>
        <v>30.4</v>
      </c>
      <c r="AH8" s="49">
        <f t="shared" ref="AH8" si="4">AVERAGE(B8:AF8)</f>
        <v>25.351612903225814</v>
      </c>
    </row>
    <row r="9" spans="1:34" ht="17.100000000000001" customHeight="1" x14ac:dyDescent="0.2">
      <c r="A9" s="16" t="s">
        <v>48</v>
      </c>
      <c r="B9" s="18">
        <f>[5]Julho!$C$5</f>
        <v>23.5</v>
      </c>
      <c r="C9" s="18">
        <f>[5]Julho!$C$6</f>
        <v>26.1</v>
      </c>
      <c r="D9" s="18">
        <f>[5]Julho!$C$7</f>
        <v>28.9</v>
      </c>
      <c r="E9" s="18">
        <f>[5]Julho!$C$8</f>
        <v>31</v>
      </c>
      <c r="F9" s="18">
        <f>[5]Julho!$C$9</f>
        <v>31</v>
      </c>
      <c r="G9" s="18">
        <f>[5]Julho!$C$10</f>
        <v>30.8</v>
      </c>
      <c r="H9" s="18">
        <f>[5]Julho!$C$11</f>
        <v>31.9</v>
      </c>
      <c r="I9" s="18">
        <f>[5]Julho!$C$12</f>
        <v>25.1</v>
      </c>
      <c r="J9" s="18">
        <f>[5]Julho!$C$13</f>
        <v>29.1</v>
      </c>
      <c r="K9" s="18">
        <f>[5]Julho!$C$14</f>
        <v>30.2</v>
      </c>
      <c r="L9" s="18">
        <f>[5]Julho!$C$15</f>
        <v>30.2</v>
      </c>
      <c r="M9" s="18">
        <f>[5]Julho!$C$16</f>
        <v>29.7</v>
      </c>
      <c r="N9" s="18">
        <f>[5]Julho!$C$17</f>
        <v>30.4</v>
      </c>
      <c r="O9" s="18">
        <f>[5]Julho!$C$18</f>
        <v>28.3</v>
      </c>
      <c r="P9" s="18">
        <f>[5]Julho!$C$19</f>
        <v>28.1</v>
      </c>
      <c r="Q9" s="18">
        <f>[5]Julho!$C$20</f>
        <v>29.5</v>
      </c>
      <c r="R9" s="18">
        <f>[5]Julho!$C$21</f>
        <v>30.5</v>
      </c>
      <c r="S9" s="18">
        <f>[5]Julho!$C$22</f>
        <v>31.3</v>
      </c>
      <c r="T9" s="18">
        <f>[5]Julho!$C$23</f>
        <v>25.5</v>
      </c>
      <c r="U9" s="18">
        <f>[5]Julho!$C$24</f>
        <v>25.4</v>
      </c>
      <c r="V9" s="18">
        <f>[5]Julho!$C$25</f>
        <v>20.100000000000001</v>
      </c>
      <c r="W9" s="18">
        <f>[5]Julho!$C$26</f>
        <v>11.5</v>
      </c>
      <c r="X9" s="18">
        <f>[5]Julho!$C$27</f>
        <v>14.3</v>
      </c>
      <c r="Y9" s="18">
        <f>[5]Julho!$C$28</f>
        <v>16.899999999999999</v>
      </c>
      <c r="Z9" s="18">
        <f>[5]Julho!$C$29</f>
        <v>19.5</v>
      </c>
      <c r="AA9" s="18">
        <f>[5]Julho!$C$30</f>
        <v>24.2</v>
      </c>
      <c r="AB9" s="18">
        <f>[5]Julho!$C$31</f>
        <v>30.2</v>
      </c>
      <c r="AC9" s="18">
        <f>[5]Julho!$C$32</f>
        <v>33.4</v>
      </c>
      <c r="AD9" s="18">
        <f>[5]Julho!$C$33</f>
        <v>33.200000000000003</v>
      </c>
      <c r="AE9" s="18">
        <f>[5]Julho!$C$34</f>
        <v>32.4</v>
      </c>
      <c r="AF9" s="18">
        <f>[5]Julho!$C$35</f>
        <v>33.6</v>
      </c>
      <c r="AG9" s="47">
        <f t="shared" ref="AG9" si="5">MAX(B9:AF9)</f>
        <v>33.6</v>
      </c>
      <c r="AH9" s="49">
        <f t="shared" ref="AH9" si="6">AVERAGE(B9:AF9)</f>
        <v>27.283870967741937</v>
      </c>
    </row>
    <row r="10" spans="1:34" ht="17.100000000000001" customHeight="1" x14ac:dyDescent="0.2">
      <c r="A10" s="16" t="s">
        <v>2</v>
      </c>
      <c r="B10" s="18">
        <f>[6]Julho!$C$5</f>
        <v>21.2</v>
      </c>
      <c r="C10" s="18">
        <f>[6]Julho!$C$6</f>
        <v>23.1</v>
      </c>
      <c r="D10" s="18">
        <f>[6]Julho!$C$7</f>
        <v>29.3</v>
      </c>
      <c r="E10" s="18">
        <f>[6]Julho!$C$8</f>
        <v>30</v>
      </c>
      <c r="F10" s="18">
        <f>[6]Julho!$C$9</f>
        <v>29.6</v>
      </c>
      <c r="G10" s="18">
        <f>[6]Julho!$C$10</f>
        <v>29.3</v>
      </c>
      <c r="H10" s="18">
        <f>[6]Julho!$C$11</f>
        <v>30.1</v>
      </c>
      <c r="I10" s="18">
        <f>[6]Julho!$C$12</f>
        <v>29.7</v>
      </c>
      <c r="J10" s="18">
        <f>[6]Julho!$C$13</f>
        <v>27.6</v>
      </c>
      <c r="K10" s="18">
        <f>[6]Julho!$C$14</f>
        <v>29</v>
      </c>
      <c r="L10" s="18">
        <f>[6]Julho!$C$15</f>
        <v>28.8</v>
      </c>
      <c r="M10" s="18">
        <f>[6]Julho!$C$16</f>
        <v>29</v>
      </c>
      <c r="N10" s="18">
        <f>[6]Julho!$C$17</f>
        <v>28.1</v>
      </c>
      <c r="O10" s="18">
        <f>[6]Julho!$C$18</f>
        <v>29.6</v>
      </c>
      <c r="P10" s="18">
        <f>[6]Julho!$C$19</f>
        <v>29.3</v>
      </c>
      <c r="Q10" s="18">
        <f>[6]Julho!$C$20</f>
        <v>28.6</v>
      </c>
      <c r="R10" s="18">
        <f>[6]Julho!$C$21</f>
        <v>30</v>
      </c>
      <c r="S10" s="18">
        <f>[6]Julho!$C$22</f>
        <v>30.8</v>
      </c>
      <c r="T10" s="18">
        <f>[6]Julho!$C$23</f>
        <v>28.7</v>
      </c>
      <c r="U10" s="18">
        <f>[6]Julho!$C$24</f>
        <v>28.5</v>
      </c>
      <c r="V10" s="18">
        <f>[6]Julho!$C$25</f>
        <v>26.1</v>
      </c>
      <c r="W10" s="18">
        <f>[6]Julho!$C$26</f>
        <v>13.8</v>
      </c>
      <c r="X10" s="18">
        <f>[6]Julho!$C$27</f>
        <v>11</v>
      </c>
      <c r="Y10" s="18">
        <f>[6]Julho!$C$28</f>
        <v>14.4</v>
      </c>
      <c r="Z10" s="18">
        <f>[6]Julho!$C$29</f>
        <v>19.600000000000001</v>
      </c>
      <c r="AA10" s="18">
        <f>[6]Julho!$C$30</f>
        <v>23.6</v>
      </c>
      <c r="AB10" s="18">
        <f>[6]Julho!$C$31</f>
        <v>28.7</v>
      </c>
      <c r="AC10" s="18">
        <f>[6]Julho!$C$32</f>
        <v>29.8</v>
      </c>
      <c r="AD10" s="18">
        <f>[6]Julho!$C$33</f>
        <v>29.3</v>
      </c>
      <c r="AE10" s="18">
        <f>[6]Julho!$C$34</f>
        <v>30.4</v>
      </c>
      <c r="AF10" s="18">
        <f>[6]Julho!$C$35</f>
        <v>32.200000000000003</v>
      </c>
      <c r="AG10" s="47">
        <f t="shared" si="1"/>
        <v>32.200000000000003</v>
      </c>
      <c r="AH10" s="49">
        <f t="shared" si="2"/>
        <v>26.748387096774195</v>
      </c>
    </row>
    <row r="11" spans="1:34" ht="17.100000000000001" customHeight="1" x14ac:dyDescent="0.2">
      <c r="A11" s="16" t="s">
        <v>3</v>
      </c>
      <c r="B11" s="18">
        <f>[7]Julho!$C$5</f>
        <v>30.7</v>
      </c>
      <c r="C11" s="18">
        <f>[7]Julho!$C$6</f>
        <v>26.1</v>
      </c>
      <c r="D11" s="18">
        <f>[7]Julho!$C$7</f>
        <v>30.3</v>
      </c>
      <c r="E11" s="18">
        <f>[7]Julho!$C$8</f>
        <v>29.7</v>
      </c>
      <c r="F11" s="18">
        <f>[7]Julho!$C$9</f>
        <v>28.8</v>
      </c>
      <c r="G11" s="18">
        <f>[7]Julho!$C$10</f>
        <v>31</v>
      </c>
      <c r="H11" s="18">
        <f>[7]Julho!$C$11</f>
        <v>31.2</v>
      </c>
      <c r="I11" s="18">
        <f>[7]Julho!$C$12</f>
        <v>30.2</v>
      </c>
      <c r="J11" s="18">
        <f>[7]Julho!$C$13</f>
        <v>29.5</v>
      </c>
      <c r="K11" s="18">
        <f>[7]Julho!$C$14</f>
        <v>30.3</v>
      </c>
      <c r="L11" s="18">
        <f>[7]Julho!$C$15</f>
        <v>29.1</v>
      </c>
      <c r="M11" s="18">
        <f>[7]Julho!$C$16</f>
        <v>28.8</v>
      </c>
      <c r="N11" s="18">
        <f>[7]Julho!$C$17</f>
        <v>30.3</v>
      </c>
      <c r="O11" s="18">
        <f>[7]Julho!$C$18</f>
        <v>32</v>
      </c>
      <c r="P11" s="18">
        <f>[7]Julho!$C$19</f>
        <v>28.5</v>
      </c>
      <c r="Q11" s="18">
        <f>[7]Julho!$C$20</f>
        <v>30.2</v>
      </c>
      <c r="R11" s="18">
        <f>[7]Julho!$C$21</f>
        <v>30.6</v>
      </c>
      <c r="S11" s="18">
        <f>[7]Julho!$C$22</f>
        <v>34</v>
      </c>
      <c r="T11" s="18">
        <f>[7]Julho!$C$23</f>
        <v>33.200000000000003</v>
      </c>
      <c r="U11" s="18">
        <f>[7]Julho!$C$24</f>
        <v>32.9</v>
      </c>
      <c r="V11" s="18">
        <f>[7]Julho!$C$25</f>
        <v>32.9</v>
      </c>
      <c r="W11" s="18">
        <f>[7]Julho!$C$26</f>
        <v>22.5</v>
      </c>
      <c r="X11" s="18">
        <f>[7]Julho!$C$27</f>
        <v>13</v>
      </c>
      <c r="Y11" s="18">
        <f>[7]Julho!$C$28</f>
        <v>13</v>
      </c>
      <c r="Z11" s="18">
        <f>[7]Julho!$C$29</f>
        <v>20</v>
      </c>
      <c r="AA11" s="18">
        <f>[7]Julho!$C$30</f>
        <v>23.2</v>
      </c>
      <c r="AB11" s="18">
        <f>[7]Julho!$C$31</f>
        <v>30.1</v>
      </c>
      <c r="AC11" s="18">
        <f>[7]Julho!$C$32</f>
        <v>29.2</v>
      </c>
      <c r="AD11" s="18">
        <f>[7]Julho!$C$33</f>
        <v>28.5</v>
      </c>
      <c r="AE11" s="18">
        <f>[7]Julho!$C$34</f>
        <v>31.5</v>
      </c>
      <c r="AF11" s="18">
        <f>[7]Julho!$C$35</f>
        <v>32.5</v>
      </c>
      <c r="AG11" s="47">
        <f t="shared" si="1"/>
        <v>34</v>
      </c>
      <c r="AH11" s="49">
        <f t="shared" si="2"/>
        <v>28.509677419354844</v>
      </c>
    </row>
    <row r="12" spans="1:34" ht="17.100000000000001" customHeight="1" x14ac:dyDescent="0.2">
      <c r="A12" s="16" t="s">
        <v>4</v>
      </c>
      <c r="B12" s="18">
        <f>[8]Julho!$C$5</f>
        <v>28</v>
      </c>
      <c r="C12" s="18">
        <f>[8]Julho!$C$6</f>
        <v>22.5</v>
      </c>
      <c r="D12" s="18">
        <f>[8]Julho!$C$7</f>
        <v>28.3</v>
      </c>
      <c r="E12" s="18">
        <f>[8]Julho!$C$8</f>
        <v>28.2</v>
      </c>
      <c r="F12" s="18">
        <f>[8]Julho!$C$9</f>
        <v>27.6</v>
      </c>
      <c r="G12" s="18">
        <f>[8]Julho!$C$10</f>
        <v>27.9</v>
      </c>
      <c r="H12" s="18">
        <f>[8]Julho!$C$11</f>
        <v>28.7</v>
      </c>
      <c r="I12" s="18">
        <f>[8]Julho!$C$12</f>
        <v>27.2</v>
      </c>
      <c r="J12" s="18">
        <f>[8]Julho!$C$13</f>
        <v>26.8</v>
      </c>
      <c r="K12" s="18">
        <f>[8]Julho!$C$14</f>
        <v>27.8</v>
      </c>
      <c r="L12" s="18">
        <f>[8]Julho!$C$15</f>
        <v>26.2</v>
      </c>
      <c r="M12" s="18">
        <f>[8]Julho!$C$16</f>
        <v>27.1</v>
      </c>
      <c r="N12" s="18">
        <f>[8]Julho!$C$17</f>
        <v>27.8</v>
      </c>
      <c r="O12" s="18">
        <f>[8]Julho!$C$18</f>
        <v>29.3</v>
      </c>
      <c r="P12" s="18">
        <f>[8]Julho!$C$19</f>
        <v>28.5</v>
      </c>
      <c r="Q12" s="18">
        <f>[8]Julho!$C$20</f>
        <v>26.6</v>
      </c>
      <c r="R12" s="18">
        <f>[8]Julho!$C$21</f>
        <v>28.6</v>
      </c>
      <c r="S12" s="18">
        <f>[8]Julho!$C$22</f>
        <v>30.6</v>
      </c>
      <c r="T12" s="18">
        <f>[8]Julho!$C$23</f>
        <v>29.6</v>
      </c>
      <c r="U12" s="18">
        <f>[8]Julho!$C$24</f>
        <v>29.2</v>
      </c>
      <c r="V12" s="18">
        <f>[8]Julho!$C$25</f>
        <v>29.5</v>
      </c>
      <c r="W12" s="18">
        <f>[8]Julho!$C$26</f>
        <v>23.2</v>
      </c>
      <c r="X12" s="18">
        <f>[8]Julho!$C$27</f>
        <v>11.7</v>
      </c>
      <c r="Y12" s="18">
        <f>[8]Julho!$C$28</f>
        <v>10.6</v>
      </c>
      <c r="Z12" s="18">
        <f>[8]Julho!$C$29</f>
        <v>17.8</v>
      </c>
      <c r="AA12" s="18">
        <f>[8]Julho!$C$30</f>
        <v>23.6</v>
      </c>
      <c r="AB12" s="18">
        <f>[8]Julho!$C$31</f>
        <v>28.9</v>
      </c>
      <c r="AC12" s="18">
        <f>[8]Julho!$C$32</f>
        <v>27.2</v>
      </c>
      <c r="AD12" s="18">
        <f>[8]Julho!$C$33</f>
        <v>27.6</v>
      </c>
      <c r="AE12" s="18">
        <f>[8]Julho!$C$34</f>
        <v>29.5</v>
      </c>
      <c r="AF12" s="18">
        <f>[8]Julho!$C$35</f>
        <v>32.200000000000003</v>
      </c>
      <c r="AG12" s="47">
        <f t="shared" si="1"/>
        <v>32.200000000000003</v>
      </c>
      <c r="AH12" s="49">
        <f t="shared" si="2"/>
        <v>26.396774193548396</v>
      </c>
    </row>
    <row r="13" spans="1:34" ht="17.100000000000001" customHeight="1" x14ac:dyDescent="0.2">
      <c r="A13" s="16" t="s">
        <v>5</v>
      </c>
      <c r="B13" s="18">
        <f>[9]Julho!$C$5</f>
        <v>24.5</v>
      </c>
      <c r="C13" s="18">
        <f>[9]Julho!$C$6</f>
        <v>23.7</v>
      </c>
      <c r="D13" s="18">
        <f>[9]Julho!$C$7</f>
        <v>29.9</v>
      </c>
      <c r="E13" s="18">
        <f>[9]Julho!$C$8</f>
        <v>30.5</v>
      </c>
      <c r="F13" s="18">
        <f>[9]Julho!$C$9</f>
        <v>30.4</v>
      </c>
      <c r="G13" s="18">
        <f>[9]Julho!$C$10</f>
        <v>30.5</v>
      </c>
      <c r="H13" s="18">
        <f>[9]Julho!$C$11</f>
        <v>31.2</v>
      </c>
      <c r="I13" s="18">
        <f>[9]Julho!$C$12</f>
        <v>27.3</v>
      </c>
      <c r="J13" s="18" t="str">
        <f>[9]Julho!$C$13</f>
        <v>**</v>
      </c>
      <c r="K13" s="18" t="str">
        <f>[9]Julho!$C$14</f>
        <v>**</v>
      </c>
      <c r="L13" s="18" t="str">
        <f>[9]Julho!$C$15</f>
        <v>**</v>
      </c>
      <c r="M13" s="18" t="str">
        <f>[9]Julho!$C$16</f>
        <v>**</v>
      </c>
      <c r="N13" s="18" t="str">
        <f>[9]Julho!$C$17</f>
        <v>**</v>
      </c>
      <c r="O13" s="18" t="str">
        <f>[9]Julho!$C$18</f>
        <v>**</v>
      </c>
      <c r="P13" s="18" t="str">
        <f>[9]Julho!$C$19</f>
        <v>**</v>
      </c>
      <c r="Q13" s="18">
        <f>[9]Julho!$C$20</f>
        <v>28.3</v>
      </c>
      <c r="R13" s="18">
        <f>[9]Julho!$C$21</f>
        <v>30</v>
      </c>
      <c r="S13" s="18">
        <f>[9]Julho!$C$22</f>
        <v>32.6</v>
      </c>
      <c r="T13" s="18">
        <f>[9]Julho!$C$23</f>
        <v>28.1</v>
      </c>
      <c r="U13" s="18">
        <f>[9]Julho!$C$24</f>
        <v>31.8</v>
      </c>
      <c r="V13" s="18">
        <f>[9]Julho!$C$25</f>
        <v>27.4</v>
      </c>
      <c r="W13" s="18">
        <f>[9]Julho!$C$26</f>
        <v>14.7</v>
      </c>
      <c r="X13" s="18">
        <f>[9]Julho!$C$27</f>
        <v>13.8</v>
      </c>
      <c r="Y13" s="18">
        <f>[9]Julho!$C$28</f>
        <v>17.100000000000001</v>
      </c>
      <c r="Z13" s="18">
        <f>[9]Julho!$C$29</f>
        <v>20.3</v>
      </c>
      <c r="AA13" s="18">
        <f>[9]Julho!$C$30</f>
        <v>23.6</v>
      </c>
      <c r="AB13" s="18">
        <f>[9]Julho!$C$31</f>
        <v>27.3</v>
      </c>
      <c r="AC13" s="18">
        <f>[9]Julho!$C$32</f>
        <v>28.3</v>
      </c>
      <c r="AD13" s="18">
        <f>[9]Julho!$C$33</f>
        <v>29.6</v>
      </c>
      <c r="AE13" s="18">
        <f>[9]Julho!$C$34</f>
        <v>29</v>
      </c>
      <c r="AF13" s="18">
        <f>[9]Julho!$C$35</f>
        <v>30.8</v>
      </c>
      <c r="AG13" s="47">
        <f t="shared" si="1"/>
        <v>32.6</v>
      </c>
      <c r="AH13" s="49">
        <f t="shared" si="2"/>
        <v>26.695833333333336</v>
      </c>
    </row>
    <row r="14" spans="1:34" ht="17.100000000000001" customHeight="1" x14ac:dyDescent="0.2">
      <c r="A14" s="16" t="s">
        <v>50</v>
      </c>
      <c r="B14" s="18">
        <f>[10]Julho!$C$5</f>
        <v>29.7</v>
      </c>
      <c r="C14" s="18">
        <f>[10]Julho!$C$6</f>
        <v>26</v>
      </c>
      <c r="D14" s="18">
        <f>[10]Julho!$C$7</f>
        <v>31.8</v>
      </c>
      <c r="E14" s="18">
        <f>[10]Julho!$C$8</f>
        <v>29.1</v>
      </c>
      <c r="F14" s="18">
        <f>[10]Julho!$C$9</f>
        <v>29.1</v>
      </c>
      <c r="G14" s="18">
        <f>[10]Julho!$C$10</f>
        <v>29.7</v>
      </c>
      <c r="H14" s="18">
        <f>[10]Julho!$C$11</f>
        <v>29.3</v>
      </c>
      <c r="I14" s="18">
        <f>[10]Julho!$C$12</f>
        <v>28.9</v>
      </c>
      <c r="J14" s="18">
        <f>[10]Julho!$C$13</f>
        <v>28.5</v>
      </c>
      <c r="K14" s="18">
        <f>[10]Julho!$C$14</f>
        <v>29.2</v>
      </c>
      <c r="L14" s="18">
        <f>[10]Julho!$C$15</f>
        <v>28</v>
      </c>
      <c r="M14" s="18">
        <f>[10]Julho!$C$16</f>
        <v>28.7</v>
      </c>
      <c r="N14" s="18">
        <f>[10]Julho!$C$17</f>
        <v>29.4</v>
      </c>
      <c r="O14" s="18">
        <f>[10]Julho!$C$18</f>
        <v>30</v>
      </c>
      <c r="P14" s="18">
        <f>[10]Julho!$C$19</f>
        <v>30.1</v>
      </c>
      <c r="Q14" s="18">
        <f>[10]Julho!$C$20</f>
        <v>28.8</v>
      </c>
      <c r="R14" s="18">
        <f>[10]Julho!$C$21</f>
        <v>30.2</v>
      </c>
      <c r="S14" s="18">
        <f>[10]Julho!$C$22</f>
        <v>32</v>
      </c>
      <c r="T14" s="18">
        <f>[10]Julho!$C$23</f>
        <v>29.8</v>
      </c>
      <c r="U14" s="18">
        <f>[10]Julho!$C$24</f>
        <v>30</v>
      </c>
      <c r="V14" s="18">
        <f>[10]Julho!$C$25</f>
        <v>29.9</v>
      </c>
      <c r="W14" s="18">
        <f>[10]Julho!$C$26</f>
        <v>22.6</v>
      </c>
      <c r="X14" s="18">
        <f>[10]Julho!$C$27</f>
        <v>13.9</v>
      </c>
      <c r="Y14" s="18">
        <f>[10]Julho!$C$28</f>
        <v>12.7</v>
      </c>
      <c r="Z14" s="18">
        <f>[10]Julho!$C$29</f>
        <v>20.8</v>
      </c>
      <c r="AA14" s="18">
        <f>[10]Julho!$C$30</f>
        <v>27.4</v>
      </c>
      <c r="AB14" s="18">
        <f>[10]Julho!$C$31</f>
        <v>29.9</v>
      </c>
      <c r="AC14" s="18">
        <f>[10]Julho!$C$32</f>
        <v>29.3</v>
      </c>
      <c r="AD14" s="18">
        <f>[10]Julho!$C$33</f>
        <v>29.5</v>
      </c>
      <c r="AE14" s="18">
        <f>[10]Julho!$C$34</f>
        <v>30.7</v>
      </c>
      <c r="AF14" s="18">
        <f>[10]Julho!$C$35</f>
        <v>31.8</v>
      </c>
      <c r="AG14" s="47">
        <f>MAX(B14:AF14)</f>
        <v>32</v>
      </c>
      <c r="AH14" s="49">
        <f>AVERAGE(B14:AF14)</f>
        <v>27.961290322580641</v>
      </c>
    </row>
    <row r="15" spans="1:34" ht="17.100000000000001" customHeight="1" x14ac:dyDescent="0.2">
      <c r="A15" s="16" t="s">
        <v>6</v>
      </c>
      <c r="B15" s="18">
        <f>[11]Julho!$C$5</f>
        <v>24.2</v>
      </c>
      <c r="C15" s="18">
        <f>[11]Julho!$C$6</f>
        <v>27</v>
      </c>
      <c r="D15" s="18">
        <f>[11]Julho!$C$7</f>
        <v>31.8</v>
      </c>
      <c r="E15" s="18">
        <f>[11]Julho!$C$8</f>
        <v>32.4</v>
      </c>
      <c r="F15" s="18">
        <f>[11]Julho!$C$9</f>
        <v>32</v>
      </c>
      <c r="G15" s="18">
        <f>[11]Julho!$C$10</f>
        <v>31.5</v>
      </c>
      <c r="H15" s="18">
        <f>[11]Julho!$C$11</f>
        <v>31.4</v>
      </c>
      <c r="I15" s="18">
        <f>[11]Julho!$C$12</f>
        <v>31.8</v>
      </c>
      <c r="J15" s="18">
        <f>[11]Julho!$C$13</f>
        <v>30.7</v>
      </c>
      <c r="K15" s="18">
        <f>[11]Julho!$C$14</f>
        <v>31.6</v>
      </c>
      <c r="L15" s="18">
        <f>[11]Julho!$C$15</f>
        <v>31</v>
      </c>
      <c r="M15" s="18">
        <f>[11]Julho!$C$16</f>
        <v>30.7</v>
      </c>
      <c r="N15" s="18">
        <f>[11]Julho!$C$17</f>
        <v>31.7</v>
      </c>
      <c r="O15" s="18">
        <f>[11]Julho!$C$18</f>
        <v>31.9</v>
      </c>
      <c r="P15" s="18">
        <f>[11]Julho!$C$19</f>
        <v>31.6</v>
      </c>
      <c r="Q15" s="18">
        <f>[11]Julho!$C$20</f>
        <v>31.5</v>
      </c>
      <c r="R15" s="18">
        <f>[11]Julho!$C$21</f>
        <v>32</v>
      </c>
      <c r="S15" s="18">
        <f>[11]Julho!$C$22</f>
        <v>34.1</v>
      </c>
      <c r="T15" s="18">
        <f>[11]Julho!$C$23</f>
        <v>31.3</v>
      </c>
      <c r="U15" s="18">
        <f>[11]Julho!$C$24</f>
        <v>32.5</v>
      </c>
      <c r="V15" s="18">
        <f>[11]Julho!$C$25</f>
        <v>33.1</v>
      </c>
      <c r="W15" s="18">
        <f>[11]Julho!$C$26</f>
        <v>20.8</v>
      </c>
      <c r="X15" s="18">
        <f>[11]Julho!$C$27</f>
        <v>15.2</v>
      </c>
      <c r="Y15" s="18">
        <f>[11]Julho!$C$28</f>
        <v>16.5</v>
      </c>
      <c r="Z15" s="18">
        <f>[11]Julho!$C$29</f>
        <v>22.1</v>
      </c>
      <c r="AA15" s="18">
        <f>[11]Julho!$C$30</f>
        <v>27</v>
      </c>
      <c r="AB15" s="18">
        <f>[11]Julho!$C$31</f>
        <v>32.1</v>
      </c>
      <c r="AC15" s="18">
        <f>[11]Julho!$C$32</f>
        <v>31.6</v>
      </c>
      <c r="AD15" s="18">
        <f>[11]Julho!$C$33</f>
        <v>31.2</v>
      </c>
      <c r="AE15" s="18">
        <f>[11]Julho!$C$34</f>
        <v>33.6</v>
      </c>
      <c r="AF15" s="18">
        <f>[11]Julho!$C$35</f>
        <v>34.9</v>
      </c>
      <c r="AG15" s="47">
        <f t="shared" si="1"/>
        <v>34.9</v>
      </c>
      <c r="AH15" s="49">
        <f t="shared" si="2"/>
        <v>29.703225806451616</v>
      </c>
    </row>
    <row r="16" spans="1:34" ht="17.100000000000001" customHeight="1" x14ac:dyDescent="0.2">
      <c r="A16" s="16" t="s">
        <v>7</v>
      </c>
      <c r="B16" s="18">
        <f>[12]Julho!$C$5</f>
        <v>22.7</v>
      </c>
      <c r="C16" s="18">
        <f>[12]Julho!$C$6</f>
        <v>19.399999999999999</v>
      </c>
      <c r="D16" s="18">
        <f>[12]Julho!$C$7</f>
        <v>25.7</v>
      </c>
      <c r="E16" s="18">
        <f>[12]Julho!$C$8</f>
        <v>28.4</v>
      </c>
      <c r="F16" s="18">
        <f>[12]Julho!$C$9</f>
        <v>28.5</v>
      </c>
      <c r="G16" s="18">
        <f>[12]Julho!$C$10</f>
        <v>28</v>
      </c>
      <c r="H16" s="18">
        <f>[12]Julho!$C$11</f>
        <v>29.5</v>
      </c>
      <c r="I16" s="18">
        <f>[12]Julho!$C$12</f>
        <v>29.4</v>
      </c>
      <c r="J16" s="18">
        <f>[12]Julho!$C$13</f>
        <v>26</v>
      </c>
      <c r="K16" s="18">
        <f>[12]Julho!$C$14</f>
        <v>27.8</v>
      </c>
      <c r="L16" s="18">
        <f>[12]Julho!$C$15</f>
        <v>27.3</v>
      </c>
      <c r="M16" s="18">
        <f>[12]Julho!$C$16</f>
        <v>27.8</v>
      </c>
      <c r="N16" s="18">
        <f>[12]Julho!$C$17</f>
        <v>27.4</v>
      </c>
      <c r="O16" s="18">
        <f>[12]Julho!$C$18</f>
        <v>28.2</v>
      </c>
      <c r="P16" s="18">
        <f>[12]Julho!$C$19</f>
        <v>27</v>
      </c>
      <c r="Q16" s="18">
        <f>[12]Julho!$C$20</f>
        <v>26.5</v>
      </c>
      <c r="R16" s="18">
        <f>[12]Julho!$C$21</f>
        <v>27.8</v>
      </c>
      <c r="S16" s="18">
        <f>[12]Julho!$C$22</f>
        <v>31.7</v>
      </c>
      <c r="T16" s="18">
        <f>[12]Julho!$C$23</f>
        <v>28.4</v>
      </c>
      <c r="U16" s="18">
        <f>[12]Julho!$C$24</f>
        <v>27.3</v>
      </c>
      <c r="V16" s="18">
        <f>[12]Julho!$C$25</f>
        <v>22.1</v>
      </c>
      <c r="W16" s="18">
        <f>[12]Julho!$C$26</f>
        <v>10.6</v>
      </c>
      <c r="X16" s="18">
        <f>[12]Julho!$C$27</f>
        <v>10.5</v>
      </c>
      <c r="Y16" s="18">
        <f>[12]Julho!$C$28</f>
        <v>13.9</v>
      </c>
      <c r="Z16" s="18">
        <f>[12]Julho!$C$29</f>
        <v>17.399999999999999</v>
      </c>
      <c r="AA16" s="18">
        <f>[12]Julho!$C$30</f>
        <v>20</v>
      </c>
      <c r="AB16" s="18">
        <f>[12]Julho!$C$31</f>
        <v>24.5</v>
      </c>
      <c r="AC16" s="18">
        <f>[12]Julho!$C$32</f>
        <v>28.3</v>
      </c>
      <c r="AD16" s="18">
        <f>[12]Julho!$C$33</f>
        <v>28.1</v>
      </c>
      <c r="AE16" s="18">
        <f>[12]Julho!$C$34</f>
        <v>28.1</v>
      </c>
      <c r="AF16" s="18">
        <f>[12]Julho!$C$35</f>
        <v>32.299999999999997</v>
      </c>
      <c r="AG16" s="47">
        <f t="shared" si="1"/>
        <v>32.299999999999997</v>
      </c>
      <c r="AH16" s="49">
        <f t="shared" si="2"/>
        <v>25.180645161290318</v>
      </c>
    </row>
    <row r="17" spans="1:34" ht="17.100000000000001" customHeight="1" x14ac:dyDescent="0.2">
      <c r="A17" s="16" t="s">
        <v>8</v>
      </c>
      <c r="B17" s="18">
        <f>[13]Julho!$C$5</f>
        <v>19.8</v>
      </c>
      <c r="C17" s="18">
        <f>[13]Julho!$C$6</f>
        <v>18.600000000000001</v>
      </c>
      <c r="D17" s="18">
        <f>[13]Julho!$C$7</f>
        <v>24.5</v>
      </c>
      <c r="E17" s="18">
        <f>[13]Julho!$C$8</f>
        <v>27.1</v>
      </c>
      <c r="F17" s="18">
        <f>[13]Julho!$C$9</f>
        <v>27.4</v>
      </c>
      <c r="G17" s="18">
        <f>[13]Julho!$C$10</f>
        <v>27.2</v>
      </c>
      <c r="H17" s="18">
        <f>[13]Julho!$C$11</f>
        <v>29.9</v>
      </c>
      <c r="I17" s="18">
        <f>[13]Julho!$C$12</f>
        <v>29.6</v>
      </c>
      <c r="J17" s="18">
        <f>[13]Julho!$C$13</f>
        <v>25.4</v>
      </c>
      <c r="K17" s="18">
        <f>[13]Julho!$C$14</f>
        <v>25.9</v>
      </c>
      <c r="L17" s="18">
        <f>[13]Julho!$C$15</f>
        <v>26.5</v>
      </c>
      <c r="M17" s="18">
        <f>[13]Julho!$C$16</f>
        <v>27.7</v>
      </c>
      <c r="N17" s="18">
        <f>[13]Julho!$C$17</f>
        <v>27.5</v>
      </c>
      <c r="O17" s="18">
        <f>[13]Julho!$C$18</f>
        <v>28.7</v>
      </c>
      <c r="P17" s="18">
        <f>[13]Julho!$C$19</f>
        <v>26.3</v>
      </c>
      <c r="Q17" s="18">
        <f>[13]Julho!$C$20</f>
        <v>24.5</v>
      </c>
      <c r="R17" s="18">
        <f>[13]Julho!$C$21</f>
        <v>27.3</v>
      </c>
      <c r="S17" s="18">
        <f>[13]Julho!$C$22</f>
        <v>31.6</v>
      </c>
      <c r="T17" s="18">
        <f>[13]Julho!$C$23</f>
        <v>24.8</v>
      </c>
      <c r="U17" s="18">
        <f>[13]Julho!$C$24</f>
        <v>23.4</v>
      </c>
      <c r="V17" s="18">
        <f>[13]Julho!$C$25</f>
        <v>21.8</v>
      </c>
      <c r="W17" s="18">
        <f>[13]Julho!$C$26</f>
        <v>11.4</v>
      </c>
      <c r="X17" s="18">
        <f>[13]Julho!$C$27</f>
        <v>12</v>
      </c>
      <c r="Y17" s="18">
        <f>[13]Julho!$C$28</f>
        <v>14.7</v>
      </c>
      <c r="Z17" s="18">
        <f>[13]Julho!$C$29</f>
        <v>17.100000000000001</v>
      </c>
      <c r="AA17" s="18">
        <f>[13]Julho!$C$30</f>
        <v>20</v>
      </c>
      <c r="AB17" s="18">
        <f>[13]Julho!$C$31</f>
        <v>23.6</v>
      </c>
      <c r="AC17" s="18">
        <f>[13]Julho!$C$32</f>
        <v>26.8</v>
      </c>
      <c r="AD17" s="18">
        <f>[13]Julho!$C$33</f>
        <v>27.7</v>
      </c>
      <c r="AE17" s="18">
        <f>[13]Julho!$C$34</f>
        <v>27.1</v>
      </c>
      <c r="AF17" s="18">
        <f>[13]Julho!$C$35</f>
        <v>30.2</v>
      </c>
      <c r="AG17" s="47">
        <f>MAX(B17:AF17)</f>
        <v>31.6</v>
      </c>
      <c r="AH17" s="49">
        <f>AVERAGE(B17:AF17)</f>
        <v>24.390322580645165</v>
      </c>
    </row>
    <row r="18" spans="1:34" ht="17.100000000000001" customHeight="1" x14ac:dyDescent="0.2">
      <c r="A18" s="16" t="s">
        <v>9</v>
      </c>
      <c r="B18" s="18">
        <f>[14]Julho!$C$5</f>
        <v>22.9</v>
      </c>
      <c r="C18" s="18">
        <f>[14]Julho!$C$6</f>
        <v>18.5</v>
      </c>
      <c r="D18" s="18">
        <f>[14]Julho!$C$7</f>
        <v>27.1</v>
      </c>
      <c r="E18" s="18">
        <f>[14]Julho!$C$8</f>
        <v>28.3</v>
      </c>
      <c r="F18" s="18">
        <f>[14]Julho!$C$9</f>
        <v>28.1</v>
      </c>
      <c r="G18" s="18">
        <f>[14]Julho!$C$10</f>
        <v>28.7</v>
      </c>
      <c r="H18" s="18">
        <f>[14]Julho!$C$11</f>
        <v>30.2</v>
      </c>
      <c r="I18" s="18">
        <f>[14]Julho!$C$12</f>
        <v>29.5</v>
      </c>
      <c r="J18" s="18">
        <f>[14]Julho!$C$13</f>
        <v>26.4</v>
      </c>
      <c r="K18" s="18">
        <f>[14]Julho!$C$14</f>
        <v>27.7</v>
      </c>
      <c r="L18" s="18">
        <f>[14]Julho!$C$15</f>
        <v>27.7</v>
      </c>
      <c r="M18" s="18">
        <f>[14]Julho!$C$16</f>
        <v>28.4</v>
      </c>
      <c r="N18" s="18">
        <f>[14]Julho!$C$17</f>
        <v>28.3</v>
      </c>
      <c r="O18" s="18">
        <f>[14]Julho!$C$18</f>
        <v>29.3</v>
      </c>
      <c r="P18" s="18">
        <f>[14]Julho!$C$19</f>
        <v>27.5</v>
      </c>
      <c r="Q18" s="18">
        <f>[14]Julho!$C$20</f>
        <v>27.3</v>
      </c>
      <c r="R18" s="18">
        <f>[14]Julho!$C$21</f>
        <v>28.1</v>
      </c>
      <c r="S18" s="18">
        <f>[14]Julho!$C$22</f>
        <v>30.9</v>
      </c>
      <c r="T18" s="18">
        <f>[14]Julho!$C$23</f>
        <v>27.5</v>
      </c>
      <c r="U18" s="18">
        <f>[14]Julho!$C$24</f>
        <v>27.4</v>
      </c>
      <c r="V18" s="18">
        <f>[14]Julho!$C$25</f>
        <v>24.4</v>
      </c>
      <c r="W18" s="18">
        <f>[14]Julho!$C$26</f>
        <v>11.9</v>
      </c>
      <c r="X18" s="18">
        <f>[14]Julho!$C$27</f>
        <v>11.2</v>
      </c>
      <c r="Y18" s="18">
        <f>[14]Julho!$C$28</f>
        <v>13.9</v>
      </c>
      <c r="Z18" s="18">
        <f>[14]Julho!$C$29</f>
        <v>17.399999999999999</v>
      </c>
      <c r="AA18" s="18">
        <f>[14]Julho!$C$30</f>
        <v>21</v>
      </c>
      <c r="AB18" s="18">
        <f>[14]Julho!$C$31</f>
        <v>25.2</v>
      </c>
      <c r="AC18" s="18">
        <f>[14]Julho!$C$32</f>
        <v>27.5</v>
      </c>
      <c r="AD18" s="18">
        <f>[14]Julho!$C$33</f>
        <v>28.6</v>
      </c>
      <c r="AE18" s="18">
        <f>[14]Julho!$C$34</f>
        <v>27.4</v>
      </c>
      <c r="AF18" s="18">
        <f>[14]Julho!$C$35</f>
        <v>32.299999999999997</v>
      </c>
      <c r="AG18" s="47">
        <f>MAX(B18:AF18)</f>
        <v>32.299999999999997</v>
      </c>
      <c r="AH18" s="49">
        <f>AVERAGE(B18:AF18)</f>
        <v>25.50322580645161</v>
      </c>
    </row>
    <row r="19" spans="1:34" ht="17.100000000000001" customHeight="1" x14ac:dyDescent="0.2">
      <c r="A19" s="16" t="s">
        <v>49</v>
      </c>
      <c r="B19" s="18">
        <f>[15]Julho!$C$5</f>
        <v>23.8</v>
      </c>
      <c r="C19" s="18">
        <f>[15]Julho!$C$6</f>
        <v>22.9</v>
      </c>
      <c r="D19" s="18">
        <f>[15]Julho!$C$7</f>
        <v>28.8</v>
      </c>
      <c r="E19" s="18">
        <f>[15]Julho!$C$8</f>
        <v>30.6</v>
      </c>
      <c r="F19" s="18">
        <f>[15]Julho!$C$9</f>
        <v>30.2</v>
      </c>
      <c r="G19" s="18">
        <f>[15]Julho!$C$10</f>
        <v>30.5</v>
      </c>
      <c r="H19" s="18">
        <f>[15]Julho!$C$11</f>
        <v>30.9</v>
      </c>
      <c r="I19" s="18">
        <f>[15]Julho!$C$12</f>
        <v>26.7</v>
      </c>
      <c r="J19" s="18">
        <f>[15]Julho!$C$13</f>
        <v>28.9</v>
      </c>
      <c r="K19" s="18">
        <f>[15]Julho!$C$14</f>
        <v>30.2</v>
      </c>
      <c r="L19" s="18">
        <f>[15]Julho!$C$15</f>
        <v>29.7</v>
      </c>
      <c r="M19" s="18">
        <f>[15]Julho!$C$16</f>
        <v>29.5</v>
      </c>
      <c r="N19" s="18">
        <f>[15]Julho!$C$17</f>
        <v>29.7</v>
      </c>
      <c r="O19" s="18">
        <f>[15]Julho!$C$18</f>
        <v>24.3</v>
      </c>
      <c r="P19" s="18">
        <f>[15]Julho!$C$19</f>
        <v>29.7</v>
      </c>
      <c r="Q19" s="18">
        <f>[15]Julho!$C$20</f>
        <v>28.9</v>
      </c>
      <c r="R19" s="18">
        <f>[15]Julho!$C$21</f>
        <v>30.1</v>
      </c>
      <c r="S19" s="18">
        <f>[15]Julho!$C$22</f>
        <v>31</v>
      </c>
      <c r="T19" s="18">
        <f>[15]Julho!$C$23</f>
        <v>25.6</v>
      </c>
      <c r="U19" s="18">
        <f>[15]Julho!$C$24</f>
        <v>25.3</v>
      </c>
      <c r="V19" s="18">
        <f>[15]Julho!$C$25</f>
        <v>24.5</v>
      </c>
      <c r="W19" s="18">
        <f>[15]Julho!$C$26</f>
        <v>11.8</v>
      </c>
      <c r="X19" s="18">
        <f>[15]Julho!$C$27</f>
        <v>14.6</v>
      </c>
      <c r="Y19" s="18">
        <f>[15]Julho!$C$28</f>
        <v>16.8</v>
      </c>
      <c r="Z19" s="18">
        <f>[15]Julho!$C$29</f>
        <v>20.5</v>
      </c>
      <c r="AA19" s="18">
        <f>[15]Julho!$C$30</f>
        <v>24.1</v>
      </c>
      <c r="AB19" s="18">
        <f>[15]Julho!$C$31</f>
        <v>28.6</v>
      </c>
      <c r="AC19" s="18">
        <f>[15]Julho!$C$32</f>
        <v>31.3</v>
      </c>
      <c r="AD19" s="18">
        <f>[15]Julho!$C$33</f>
        <v>31.3</v>
      </c>
      <c r="AE19" s="18">
        <f>[15]Julho!$C$34</f>
        <v>31.2</v>
      </c>
      <c r="AF19" s="18">
        <f>[15]Julho!$C$35</f>
        <v>32.6</v>
      </c>
      <c r="AG19" s="47">
        <f>MAX(B19:AF19)</f>
        <v>32.6</v>
      </c>
      <c r="AH19" s="49">
        <f>AVERAGE(B19:AF19)</f>
        <v>26.922580645161286</v>
      </c>
    </row>
    <row r="20" spans="1:34" ht="17.100000000000001" customHeight="1" x14ac:dyDescent="0.2">
      <c r="A20" s="16" t="s">
        <v>10</v>
      </c>
      <c r="B20" s="18">
        <f>[16]Julho!$C$5</f>
        <v>22.4</v>
      </c>
      <c r="C20" s="18">
        <f>[16]Julho!$C$6</f>
        <v>19.100000000000001</v>
      </c>
      <c r="D20" s="18">
        <f>[16]Julho!$C$7</f>
        <v>26.4</v>
      </c>
      <c r="E20" s="18">
        <f>[16]Julho!$C$8</f>
        <v>28.9</v>
      </c>
      <c r="F20" s="18">
        <f>[16]Julho!$C$9</f>
        <v>28.6</v>
      </c>
      <c r="G20" s="18">
        <f>[16]Julho!$C$10</f>
        <v>28.8</v>
      </c>
      <c r="H20" s="18">
        <f>[16]Julho!$C$11</f>
        <v>30.6</v>
      </c>
      <c r="I20" s="18">
        <f>[16]Julho!$C$12</f>
        <v>29.4</v>
      </c>
      <c r="J20" s="18">
        <f>[16]Julho!$C$13</f>
        <v>26.4</v>
      </c>
      <c r="K20" s="18">
        <f>[16]Julho!$C$14</f>
        <v>27.5</v>
      </c>
      <c r="L20" s="18">
        <f>[16]Julho!$C$15</f>
        <v>27.8</v>
      </c>
      <c r="M20" s="18">
        <f>[16]Julho!$C$16</f>
        <v>28.7</v>
      </c>
      <c r="N20" s="18">
        <f>[16]Julho!$C$17</f>
        <v>28.1</v>
      </c>
      <c r="O20" s="18">
        <f>[16]Julho!$C$18</f>
        <v>28.9</v>
      </c>
      <c r="P20" s="18">
        <f>[16]Julho!$C$19</f>
        <v>27.6</v>
      </c>
      <c r="Q20" s="18">
        <f>[16]Julho!$C$20</f>
        <v>26.2</v>
      </c>
      <c r="R20" s="18">
        <f>[16]Julho!$C$21</f>
        <v>28.8</v>
      </c>
      <c r="S20" s="18">
        <f>[16]Julho!$C$22</f>
        <v>30.8</v>
      </c>
      <c r="T20" s="18">
        <f>[16]Julho!$C$23</f>
        <v>26.5</v>
      </c>
      <c r="U20" s="18">
        <f>[16]Julho!$C$24</f>
        <v>25.8</v>
      </c>
      <c r="V20" s="18">
        <f>[16]Julho!$C$25</f>
        <v>22.6</v>
      </c>
      <c r="W20" s="18">
        <f>[16]Julho!$C$26</f>
        <v>11.2</v>
      </c>
      <c r="X20" s="18">
        <f>[16]Julho!$C$27</f>
        <v>12.4</v>
      </c>
      <c r="Y20" s="18">
        <f>[16]Julho!$C$28</f>
        <v>14.5</v>
      </c>
      <c r="Z20" s="18">
        <f>[16]Julho!$C$29</f>
        <v>18.399999999999999</v>
      </c>
      <c r="AA20" s="18">
        <f>[16]Julho!$C$30</f>
        <v>20.9</v>
      </c>
      <c r="AB20" s="18">
        <f>[16]Julho!$C$31</f>
        <v>25.3</v>
      </c>
      <c r="AC20" s="18">
        <f>[16]Julho!$C$32</f>
        <v>29.3</v>
      </c>
      <c r="AD20" s="18">
        <f>[16]Julho!$C$33</f>
        <v>31.3</v>
      </c>
      <c r="AE20" s="18">
        <f>[16]Julho!$C$34</f>
        <v>31.2</v>
      </c>
      <c r="AF20" s="18">
        <f>[16]Julho!$C$35</f>
        <v>32.6</v>
      </c>
      <c r="AG20" s="47">
        <f t="shared" ref="AG20:AG30" si="7">MAX(B20:AF20)</f>
        <v>32.6</v>
      </c>
      <c r="AH20" s="49">
        <f t="shared" ref="AH20:AH30" si="8">AVERAGE(B20:AF20)</f>
        <v>25.709677419354836</v>
      </c>
    </row>
    <row r="21" spans="1:34" ht="17.100000000000001" customHeight="1" x14ac:dyDescent="0.2">
      <c r="A21" s="16" t="s">
        <v>11</v>
      </c>
      <c r="B21" s="18">
        <f>[17]Julho!$C$5</f>
        <v>21.8</v>
      </c>
      <c r="C21" s="18">
        <f>[17]Julho!$C$6</f>
        <v>19.899999999999999</v>
      </c>
      <c r="D21" s="18">
        <f>[17]Julho!$C$7</f>
        <v>27.9</v>
      </c>
      <c r="E21" s="18">
        <f>[17]Julho!$C$8</f>
        <v>30.3</v>
      </c>
      <c r="F21" s="18">
        <f>[17]Julho!$C$9</f>
        <v>30.3</v>
      </c>
      <c r="G21" s="18">
        <f>[17]Julho!$C$10</f>
        <v>30.3</v>
      </c>
      <c r="H21" s="18">
        <f>[17]Julho!$C$11</f>
        <v>31.2</v>
      </c>
      <c r="I21" s="18">
        <f>[17]Julho!$C$12</f>
        <v>30</v>
      </c>
      <c r="J21" s="18">
        <f>[17]Julho!$C$13</f>
        <v>27.4</v>
      </c>
      <c r="K21" s="18">
        <f>[17]Julho!$C$14</f>
        <v>29</v>
      </c>
      <c r="L21" s="18">
        <f>[17]Julho!$C$15</f>
        <v>28.6</v>
      </c>
      <c r="M21" s="18">
        <f>[17]Julho!$C$16</f>
        <v>28.7</v>
      </c>
      <c r="N21" s="18">
        <f>[17]Julho!$C$17</f>
        <v>28.1</v>
      </c>
      <c r="O21" s="18">
        <f>[17]Julho!$C$18</f>
        <v>28.9</v>
      </c>
      <c r="P21" s="18">
        <f>[17]Julho!$C$19</f>
        <v>28.4</v>
      </c>
      <c r="Q21" s="18">
        <f>[17]Julho!$C$20</f>
        <v>28.1</v>
      </c>
      <c r="R21" s="18">
        <f>[17]Julho!$C$21</f>
        <v>29.3</v>
      </c>
      <c r="S21" s="18">
        <f>[17]Julho!$C$22</f>
        <v>31.7</v>
      </c>
      <c r="T21" s="18">
        <f>[17]Julho!$C$23</f>
        <v>30</v>
      </c>
      <c r="U21" s="18">
        <f>[17]Julho!$C$24</f>
        <v>27</v>
      </c>
      <c r="V21" s="18">
        <f>[17]Julho!$C$25</f>
        <v>23.6</v>
      </c>
      <c r="W21" s="18">
        <f>[17]Julho!$C$26</f>
        <v>11.9</v>
      </c>
      <c r="X21" s="18">
        <f>[17]Julho!$C$27</f>
        <v>12.1</v>
      </c>
      <c r="Y21" s="18">
        <f>[17]Julho!$C$28</f>
        <v>14.9</v>
      </c>
      <c r="Z21" s="18">
        <f>[17]Julho!$C$29</f>
        <v>18.2</v>
      </c>
      <c r="AA21" s="18">
        <f>[17]Julho!$C$30</f>
        <v>22.1</v>
      </c>
      <c r="AB21" s="18">
        <f>[17]Julho!$C$31</f>
        <v>26.3</v>
      </c>
      <c r="AC21" s="18">
        <f>[17]Julho!$C$32</f>
        <v>30.3</v>
      </c>
      <c r="AD21" s="18">
        <f>[17]Julho!$C$33</f>
        <v>29.3</v>
      </c>
      <c r="AE21" s="18">
        <f>[17]Julho!$C$34</f>
        <v>29.9</v>
      </c>
      <c r="AF21" s="18">
        <f>[17]Julho!$C$35</f>
        <v>17.399999999999999</v>
      </c>
      <c r="AG21" s="47">
        <f t="shared" si="7"/>
        <v>31.7</v>
      </c>
      <c r="AH21" s="49">
        <f t="shared" si="8"/>
        <v>25.9</v>
      </c>
    </row>
    <row r="22" spans="1:34" ht="17.100000000000001" customHeight="1" x14ac:dyDescent="0.2">
      <c r="A22" s="16" t="s">
        <v>12</v>
      </c>
      <c r="B22" s="18">
        <f>[18]Julho!$C$5</f>
        <v>23.6</v>
      </c>
      <c r="C22" s="18">
        <f>[18]Julho!$C$6</f>
        <v>24.4</v>
      </c>
      <c r="D22" s="18">
        <f>[18]Julho!$C$7</f>
        <v>28.7</v>
      </c>
      <c r="E22" s="18">
        <f>[18]Julho!$C$8</f>
        <v>30.6</v>
      </c>
      <c r="F22" s="18">
        <f>[18]Julho!$C$9</f>
        <v>30.2</v>
      </c>
      <c r="G22" s="18">
        <f>[18]Julho!$C$10</f>
        <v>30.7</v>
      </c>
      <c r="H22" s="18">
        <f>[18]Julho!$C$11</f>
        <v>31.2</v>
      </c>
      <c r="I22" s="18">
        <f>[18]Julho!$C$12</f>
        <v>29</v>
      </c>
      <c r="J22" s="18">
        <f>[18]Julho!$C$13</f>
        <v>28.4</v>
      </c>
      <c r="K22" s="18">
        <f>[18]Julho!$C$14</f>
        <v>29.9</v>
      </c>
      <c r="L22" s="18">
        <f>[18]Julho!$C$15</f>
        <v>29.8</v>
      </c>
      <c r="M22" s="18">
        <f>[18]Julho!$C$16</f>
        <v>28.7</v>
      </c>
      <c r="N22" s="18">
        <f>[18]Julho!$C$17</f>
        <v>29</v>
      </c>
      <c r="O22" s="18">
        <f>[18]Julho!$C$18</f>
        <v>28.3</v>
      </c>
      <c r="P22" s="18">
        <f>[18]Julho!$C$19</f>
        <v>29.1</v>
      </c>
      <c r="Q22" s="18">
        <f>[18]Julho!$C$20</f>
        <v>29.5</v>
      </c>
      <c r="R22" s="18">
        <f>[18]Julho!$C$21</f>
        <v>30.4</v>
      </c>
      <c r="S22" s="18">
        <f>[18]Julho!$C$22</f>
        <v>31.3</v>
      </c>
      <c r="T22" s="18">
        <f>[18]Julho!$C$23</f>
        <v>29.6</v>
      </c>
      <c r="U22" s="18">
        <f>[18]Julho!$C$24</f>
        <v>28.3</v>
      </c>
      <c r="V22" s="18">
        <f>[18]Julho!$C$25</f>
        <v>25.2</v>
      </c>
      <c r="W22" s="18">
        <f>[18]Julho!$C$26</f>
        <v>14.1</v>
      </c>
      <c r="X22" s="18">
        <f>[18]Julho!$C$27</f>
        <v>12.5</v>
      </c>
      <c r="Y22" s="18">
        <f>[18]Julho!$C$28</f>
        <v>16.5</v>
      </c>
      <c r="Z22" s="18">
        <f>[18]Julho!$C$29</f>
        <v>19.399999999999999</v>
      </c>
      <c r="AA22" s="18">
        <f>[18]Julho!$C$30</f>
        <v>23.8</v>
      </c>
      <c r="AB22" s="18">
        <f>[18]Julho!$C$31</f>
        <v>28.2</v>
      </c>
      <c r="AC22" s="18">
        <f>[18]Julho!$C$32</f>
        <v>31</v>
      </c>
      <c r="AD22" s="18">
        <f>[18]Julho!$C$33</f>
        <v>30.5</v>
      </c>
      <c r="AE22" s="18">
        <f>[18]Julho!$C$34</f>
        <v>31.2</v>
      </c>
      <c r="AF22" s="18">
        <f>[18]Julho!$C$35</f>
        <v>32.5</v>
      </c>
      <c r="AG22" s="47">
        <f t="shared" si="7"/>
        <v>32.5</v>
      </c>
      <c r="AH22" s="49">
        <f t="shared" si="8"/>
        <v>27.27741935483871</v>
      </c>
    </row>
    <row r="23" spans="1:34" ht="17.100000000000001" customHeight="1" x14ac:dyDescent="0.2">
      <c r="A23" s="16" t="s">
        <v>13</v>
      </c>
      <c r="B23" s="18" t="str">
        <f>[19]Julho!$C$5</f>
        <v>**</v>
      </c>
      <c r="C23" s="18" t="str">
        <f>[19]Julho!$C$6</f>
        <v>**</v>
      </c>
      <c r="D23" s="18" t="str">
        <f>[19]Julho!$C$7</f>
        <v>**</v>
      </c>
      <c r="E23" s="18" t="str">
        <f>[19]Julho!$C$8</f>
        <v>**</v>
      </c>
      <c r="F23" s="18" t="str">
        <f>[19]Julho!$C$9</f>
        <v>**</v>
      </c>
      <c r="G23" s="18" t="str">
        <f>[19]Julho!$C$10</f>
        <v>**</v>
      </c>
      <c r="H23" s="18" t="str">
        <f>[19]Julho!$C$11</f>
        <v>**</v>
      </c>
      <c r="I23" s="18" t="str">
        <f>[19]Julho!$C$12</f>
        <v>**</v>
      </c>
      <c r="J23" s="18" t="str">
        <f>[19]Julho!$C$13</f>
        <v>**</v>
      </c>
      <c r="K23" s="18">
        <f>[19]Julho!$C$14</f>
        <v>32.700000000000003</v>
      </c>
      <c r="L23" s="18">
        <f>[19]Julho!$C$15</f>
        <v>32.299999999999997</v>
      </c>
      <c r="M23" s="18" t="str">
        <f>[19]Julho!$C$16</f>
        <v>**</v>
      </c>
      <c r="N23" s="18" t="str">
        <f>[19]Julho!$C$17</f>
        <v>**</v>
      </c>
      <c r="O23" s="18" t="str">
        <f>[19]Julho!$C$18</f>
        <v>**</v>
      </c>
      <c r="P23" s="18" t="str">
        <f>[19]Julho!$C$19</f>
        <v>**</v>
      </c>
      <c r="Q23" s="18" t="str">
        <f>[19]Julho!$C$20</f>
        <v>**</v>
      </c>
      <c r="R23" s="18">
        <f>[19]Julho!$C$21</f>
        <v>33.4</v>
      </c>
      <c r="S23" s="18">
        <f>[19]Julho!$C$22</f>
        <v>33.5</v>
      </c>
      <c r="T23" s="18">
        <f>[19]Julho!$C$23</f>
        <v>30.5</v>
      </c>
      <c r="U23" s="18">
        <f>[19]Julho!$C$24</f>
        <v>32</v>
      </c>
      <c r="V23" s="18">
        <f>[19]Julho!$C$25</f>
        <v>26.9</v>
      </c>
      <c r="W23" s="18">
        <f>[19]Julho!$C$26</f>
        <v>15</v>
      </c>
      <c r="X23" s="18">
        <f>[19]Julho!$C$27</f>
        <v>15.3</v>
      </c>
      <c r="Y23" s="18">
        <f>[19]Julho!$C$28</f>
        <v>16.8</v>
      </c>
      <c r="Z23" s="18">
        <f>[19]Julho!$C$29</f>
        <v>20.3</v>
      </c>
      <c r="AA23" s="18">
        <f>[19]Julho!$C$30</f>
        <v>27.4</v>
      </c>
      <c r="AB23" s="18">
        <f>[19]Julho!$C$31</f>
        <v>33.299999999999997</v>
      </c>
      <c r="AC23" s="18">
        <f>[19]Julho!$C$32</f>
        <v>34.6</v>
      </c>
      <c r="AD23" s="18">
        <f>[19]Julho!$C$33</f>
        <v>32</v>
      </c>
      <c r="AE23" s="18">
        <f>[19]Julho!$C$34</f>
        <v>33.799999999999997</v>
      </c>
      <c r="AF23" s="18">
        <f>[19]Julho!$C$35</f>
        <v>35.9</v>
      </c>
      <c r="AG23" s="47">
        <f t="shared" si="7"/>
        <v>35.9</v>
      </c>
      <c r="AH23" s="49">
        <f t="shared" si="8"/>
        <v>28.570588235294121</v>
      </c>
    </row>
    <row r="24" spans="1:34" ht="17.100000000000001" customHeight="1" x14ac:dyDescent="0.2">
      <c r="A24" s="16" t="s">
        <v>14</v>
      </c>
      <c r="B24" s="18">
        <f>[20]Julho!$C$5</f>
        <v>30</v>
      </c>
      <c r="C24" s="18">
        <f>[20]Julho!$C$6</f>
        <v>26.2</v>
      </c>
      <c r="D24" s="18">
        <f>[20]Julho!$C$7</f>
        <v>29.7</v>
      </c>
      <c r="E24" s="18">
        <f>[20]Julho!$C$8</f>
        <v>28.3</v>
      </c>
      <c r="F24" s="18">
        <f>[20]Julho!$C$9</f>
        <v>27.7</v>
      </c>
      <c r="G24" s="18">
        <f>[20]Julho!$C$10</f>
        <v>30.2</v>
      </c>
      <c r="H24" s="18">
        <f>[20]Julho!$C$11</f>
        <v>31</v>
      </c>
      <c r="I24" s="18">
        <f>[20]Julho!$C$12</f>
        <v>29.7</v>
      </c>
      <c r="J24" s="18">
        <f>[20]Julho!$C$13</f>
        <v>28.8</v>
      </c>
      <c r="K24" s="18">
        <f>[20]Julho!$C$14</f>
        <v>29.1</v>
      </c>
      <c r="L24" s="18">
        <f>[20]Julho!$C$15</f>
        <v>28</v>
      </c>
      <c r="M24" s="18">
        <f>[20]Julho!$C$16</f>
        <v>28.2</v>
      </c>
      <c r="N24" s="18">
        <f>[20]Julho!$C$17</f>
        <v>29.1</v>
      </c>
      <c r="O24" s="18">
        <f>[20]Julho!$C$18</f>
        <v>30.3</v>
      </c>
      <c r="P24" s="18">
        <f>[20]Julho!$C$19</f>
        <v>30.4</v>
      </c>
      <c r="Q24" s="18">
        <f>[20]Julho!$C$20</f>
        <v>29.5</v>
      </c>
      <c r="R24" s="18">
        <f>[20]Julho!$C$21</f>
        <v>30.2</v>
      </c>
      <c r="S24" s="18">
        <f>[20]Julho!$C$22</f>
        <v>32.700000000000003</v>
      </c>
      <c r="T24" s="18">
        <f>[20]Julho!$C$23</f>
        <v>31.2</v>
      </c>
      <c r="U24" s="18">
        <f>[20]Julho!$C$24</f>
        <v>31.9</v>
      </c>
      <c r="V24" s="18">
        <f>[20]Julho!$C$25</f>
        <v>32.799999999999997</v>
      </c>
      <c r="W24" s="18">
        <f>[20]Julho!$C$26</f>
        <v>22.5</v>
      </c>
      <c r="X24" s="18">
        <f>[20]Julho!$C$27</f>
        <v>15.2</v>
      </c>
      <c r="Y24" s="18">
        <f>[20]Julho!$C$28</f>
        <v>14.3</v>
      </c>
      <c r="Z24" s="18">
        <f>[20]Julho!$C$29</f>
        <v>19.3</v>
      </c>
      <c r="AA24" s="18">
        <f>[20]Julho!$C$30</f>
        <v>22.1</v>
      </c>
      <c r="AB24" s="18">
        <f>[20]Julho!$C$31</f>
        <v>27.2</v>
      </c>
      <c r="AC24" s="18">
        <f>[20]Julho!$C$32</f>
        <v>26.6</v>
      </c>
      <c r="AD24" s="18">
        <f>[20]Julho!$C$33</f>
        <v>27.9</v>
      </c>
      <c r="AE24" s="18">
        <f>[20]Julho!$C$34</f>
        <v>30.5</v>
      </c>
      <c r="AF24" s="18">
        <f>[20]Julho!$C$35</f>
        <v>31.7</v>
      </c>
      <c r="AG24" s="47">
        <f t="shared" si="7"/>
        <v>32.799999999999997</v>
      </c>
      <c r="AH24" s="49">
        <f t="shared" si="8"/>
        <v>27.816129032258068</v>
      </c>
    </row>
    <row r="25" spans="1:34" ht="17.100000000000001" customHeight="1" x14ac:dyDescent="0.2">
      <c r="A25" s="16" t="s">
        <v>15</v>
      </c>
      <c r="B25" s="18">
        <f>[21]Julho!$C$5</f>
        <v>21.6</v>
      </c>
      <c r="C25" s="18">
        <f>[21]Julho!$C$6</f>
        <v>18</v>
      </c>
      <c r="D25" s="18">
        <f>[21]Julho!$C$7</f>
        <v>23.7</v>
      </c>
      <c r="E25" s="18">
        <f>[21]Julho!$C$8</f>
        <v>26.7</v>
      </c>
      <c r="F25" s="18">
        <f>[21]Julho!$C$9</f>
        <v>27.2</v>
      </c>
      <c r="G25" s="18">
        <f>[21]Julho!$C$10</f>
        <v>26.6</v>
      </c>
      <c r="H25" s="18">
        <f>[21]Julho!$C$11</f>
        <v>28.8</v>
      </c>
      <c r="I25" s="18">
        <f>[21]Julho!$C$12</f>
        <v>24.8</v>
      </c>
      <c r="J25" s="18">
        <f>[21]Julho!$C$13</f>
        <v>24.9</v>
      </c>
      <c r="K25" s="18">
        <f>[21]Julho!$C$14</f>
        <v>25.8</v>
      </c>
      <c r="L25" s="18">
        <f>[21]Julho!$C$15</f>
        <v>26</v>
      </c>
      <c r="M25" s="18">
        <f>[21]Julho!$C$16</f>
        <v>26.4</v>
      </c>
      <c r="N25" s="18">
        <f>[21]Julho!$C$17</f>
        <v>26.8</v>
      </c>
      <c r="O25" s="18">
        <f>[21]Julho!$C$18</f>
        <v>27.4</v>
      </c>
      <c r="P25" s="18">
        <f>[21]Julho!$C$19</f>
        <v>25.4</v>
      </c>
      <c r="Q25" s="18">
        <f>[21]Julho!$C$20</f>
        <v>26.7</v>
      </c>
      <c r="R25" s="18">
        <f>[21]Julho!$C$21</f>
        <v>27</v>
      </c>
      <c r="S25" s="18">
        <f>[21]Julho!$C$22</f>
        <v>29.1</v>
      </c>
      <c r="T25" s="18">
        <f>[21]Julho!$C$23</f>
        <v>23.9</v>
      </c>
      <c r="U25" s="18">
        <f>[21]Julho!$C$24</f>
        <v>22.4</v>
      </c>
      <c r="V25" s="18">
        <f>[21]Julho!$C$25</f>
        <v>22</v>
      </c>
      <c r="W25" s="18">
        <f>[21]Julho!$C$26</f>
        <v>8.1</v>
      </c>
      <c r="X25" s="18">
        <f>[21]Julho!$C$27</f>
        <v>10.5</v>
      </c>
      <c r="Y25" s="18">
        <f>[21]Julho!$C$28</f>
        <v>12.9</v>
      </c>
      <c r="Z25" s="18">
        <f>[21]Julho!$C$29</f>
        <v>17</v>
      </c>
      <c r="AA25" s="18">
        <f>[21]Julho!$C$30</f>
        <v>18.899999999999999</v>
      </c>
      <c r="AB25" s="18">
        <f>[21]Julho!$C$31</f>
        <v>25.3</v>
      </c>
      <c r="AC25" s="18">
        <f>[21]Julho!$C$32</f>
        <v>29</v>
      </c>
      <c r="AD25" s="18">
        <f>[21]Julho!$C$33</f>
        <v>27.9</v>
      </c>
      <c r="AE25" s="18">
        <f>[21]Julho!$C$34</f>
        <v>26.7</v>
      </c>
      <c r="AF25" s="18">
        <f>[21]Julho!$C$35</f>
        <v>30</v>
      </c>
      <c r="AG25" s="47">
        <f t="shared" si="7"/>
        <v>30</v>
      </c>
      <c r="AH25" s="49">
        <f t="shared" si="8"/>
        <v>23.790322580645157</v>
      </c>
    </row>
    <row r="26" spans="1:34" ht="17.100000000000001" customHeight="1" x14ac:dyDescent="0.2">
      <c r="A26" s="16" t="s">
        <v>16</v>
      </c>
      <c r="B26" s="18">
        <f>[22]Julho!$C$5</f>
        <v>21.6</v>
      </c>
      <c r="C26" s="18">
        <f>[22]Julho!$C$6</f>
        <v>18</v>
      </c>
      <c r="D26" s="18">
        <f>[22]Julho!$C$7</f>
        <v>29.1</v>
      </c>
      <c r="E26" s="18">
        <f>[22]Julho!$C$8</f>
        <v>31.3</v>
      </c>
      <c r="F26" s="18">
        <f>[22]Julho!$C$9</f>
        <v>31.3</v>
      </c>
      <c r="G26" s="18">
        <f>[22]Julho!$C$10</f>
        <v>31.3</v>
      </c>
      <c r="H26" s="18">
        <f>[22]Julho!$C$11</f>
        <v>31.5</v>
      </c>
      <c r="I26" s="18">
        <f>[22]Julho!$C$12</f>
        <v>24.9</v>
      </c>
      <c r="J26" s="18">
        <f>[22]Julho!$C$13</f>
        <v>26.8</v>
      </c>
      <c r="K26" s="18">
        <f>[22]Julho!$C$14</f>
        <v>30.8</v>
      </c>
      <c r="L26" s="18">
        <f>[22]Julho!$C$15</f>
        <v>31.3</v>
      </c>
      <c r="M26" s="18">
        <f>[22]Julho!$C$16</f>
        <v>30.8</v>
      </c>
      <c r="N26" s="18">
        <f>[22]Julho!$C$17</f>
        <v>29.3</v>
      </c>
      <c r="O26" s="18">
        <f>[22]Julho!$C$18</f>
        <v>27.6</v>
      </c>
      <c r="P26" s="18">
        <f>[22]Julho!$C$19</f>
        <v>26.9</v>
      </c>
      <c r="Q26" s="18">
        <f>[22]Julho!$C$20</f>
        <v>29.1</v>
      </c>
      <c r="R26" s="18">
        <f>[22]Julho!$C$21</f>
        <v>31.2</v>
      </c>
      <c r="S26" s="18">
        <f>[22]Julho!$C$22</f>
        <v>32.200000000000003</v>
      </c>
      <c r="T26" s="18">
        <f>[22]Julho!$C$23</f>
        <v>27</v>
      </c>
      <c r="U26" s="18">
        <f>[22]Julho!$C$24</f>
        <v>22.5</v>
      </c>
      <c r="V26" s="18">
        <f>[22]Julho!$C$25</f>
        <v>17.3</v>
      </c>
      <c r="W26" s="18">
        <f>[22]Julho!$C$26</f>
        <v>13.2</v>
      </c>
      <c r="X26" s="18">
        <f>[22]Julho!$C$27</f>
        <v>14.5</v>
      </c>
      <c r="Y26" s="18">
        <f>[22]Julho!$C$28</f>
        <v>16.3</v>
      </c>
      <c r="Z26" s="18">
        <f>[22]Julho!$C$29</f>
        <v>19.600000000000001</v>
      </c>
      <c r="AA26" s="18">
        <f>[22]Julho!$C$30</f>
        <v>24.7</v>
      </c>
      <c r="AB26" s="18">
        <f>[22]Julho!$C$31</f>
        <v>30.7</v>
      </c>
      <c r="AC26" s="18">
        <f>[22]Julho!$C$32</f>
        <v>32.1</v>
      </c>
      <c r="AD26" s="18">
        <f>[22]Julho!$C$33</f>
        <v>32.5</v>
      </c>
      <c r="AE26" s="18">
        <f>[22]Julho!$C$34</f>
        <v>31</v>
      </c>
      <c r="AF26" s="18">
        <f>[22]Julho!$C$35</f>
        <v>33.299999999999997</v>
      </c>
      <c r="AG26" s="47">
        <f t="shared" si="7"/>
        <v>33.299999999999997</v>
      </c>
      <c r="AH26" s="49">
        <f t="shared" si="8"/>
        <v>26.764516129032263</v>
      </c>
    </row>
    <row r="27" spans="1:34" ht="17.100000000000001" customHeight="1" x14ac:dyDescent="0.2">
      <c r="A27" s="16" t="s">
        <v>17</v>
      </c>
      <c r="B27" s="18">
        <f>[23]Julho!$C$5</f>
        <v>22.9</v>
      </c>
      <c r="C27" s="18">
        <f>[23]Julho!$C$6</f>
        <v>26.6</v>
      </c>
      <c r="D27" s="18">
        <f>[23]Julho!$C$7</f>
        <v>27.9</v>
      </c>
      <c r="E27" s="18">
        <f>[23]Julho!$C$8</f>
        <v>30.1</v>
      </c>
      <c r="F27" s="18">
        <f>[23]Julho!$C$9</f>
        <v>30.1</v>
      </c>
      <c r="G27" s="18">
        <f>[23]Julho!$C$10</f>
        <v>30.8</v>
      </c>
      <c r="H27" s="18">
        <f>[23]Julho!$C$11</f>
        <v>31.7</v>
      </c>
      <c r="I27" s="18">
        <f>[23]Julho!$C$12</f>
        <v>30.7</v>
      </c>
      <c r="J27" s="18">
        <f>[23]Julho!$C$13</f>
        <v>27.8</v>
      </c>
      <c r="K27" s="18">
        <f>[23]Julho!$C$14</f>
        <v>29.7</v>
      </c>
      <c r="L27" s="18">
        <f>[23]Julho!$C$15</f>
        <v>29.7</v>
      </c>
      <c r="M27" s="18">
        <f>[23]Julho!$C$16</f>
        <v>29.6</v>
      </c>
      <c r="N27" s="18">
        <f>[23]Julho!$C$17</f>
        <v>29.8</v>
      </c>
      <c r="O27" s="18">
        <f>[23]Julho!$C$18</f>
        <v>30.1</v>
      </c>
      <c r="P27" s="18">
        <f>[23]Julho!$C$19</f>
        <v>29.8</v>
      </c>
      <c r="Q27" s="18">
        <f>[23]Julho!$C$20</f>
        <v>28.2</v>
      </c>
      <c r="R27" s="18">
        <f>[23]Julho!$C$21</f>
        <v>29.7</v>
      </c>
      <c r="S27" s="18">
        <f>[23]Julho!$C$22</f>
        <v>33</v>
      </c>
      <c r="T27" s="18">
        <f>[23]Julho!$C$23</f>
        <v>32</v>
      </c>
      <c r="U27" s="18">
        <f>[23]Julho!$C$24</f>
        <v>28.6</v>
      </c>
      <c r="V27" s="18">
        <f>[23]Julho!$C$25</f>
        <v>22.7</v>
      </c>
      <c r="W27" s="18">
        <f>[23]Julho!$C$26</f>
        <v>12.3</v>
      </c>
      <c r="X27" s="18">
        <f>[23]Julho!$C$27</f>
        <v>12.5</v>
      </c>
      <c r="Y27" s="18">
        <f>[23]Julho!$C$28</f>
        <v>15.5</v>
      </c>
      <c r="Z27" s="18">
        <f>[23]Julho!$C$29</f>
        <v>19.100000000000001</v>
      </c>
      <c r="AA27" s="18">
        <f>[23]Julho!$C$30</f>
        <v>23</v>
      </c>
      <c r="AB27" s="18">
        <f>[23]Julho!$C$31</f>
        <v>26.8</v>
      </c>
      <c r="AC27" s="18">
        <f>[23]Julho!$C$32</f>
        <v>30.2</v>
      </c>
      <c r="AD27" s="18">
        <f>[23]Julho!$C$33</f>
        <v>31.1</v>
      </c>
      <c r="AE27" s="18">
        <f>[23]Julho!$C$34</f>
        <v>30.6</v>
      </c>
      <c r="AF27" s="18">
        <f>[23]Julho!$C$35</f>
        <v>34.5</v>
      </c>
      <c r="AG27" s="47">
        <f t="shared" si="7"/>
        <v>34.5</v>
      </c>
      <c r="AH27" s="49">
        <f t="shared" si="8"/>
        <v>27.325806451612909</v>
      </c>
    </row>
    <row r="28" spans="1:34" ht="17.100000000000001" customHeight="1" x14ac:dyDescent="0.2">
      <c r="A28" s="16" t="s">
        <v>18</v>
      </c>
      <c r="B28" s="18">
        <f>[24]Julho!$C$5</f>
        <v>20.7</v>
      </c>
      <c r="C28" s="18">
        <f>[24]Julho!$C$6</f>
        <v>23.2</v>
      </c>
      <c r="D28" s="18">
        <f>[24]Julho!$C$7</f>
        <v>28.3</v>
      </c>
      <c r="E28" s="18">
        <f>[24]Julho!$C$8</f>
        <v>28.7</v>
      </c>
      <c r="F28" s="18">
        <f>[24]Julho!$C$9</f>
        <v>28.3</v>
      </c>
      <c r="G28" s="18">
        <f>[24]Julho!$C$10</f>
        <v>28.3</v>
      </c>
      <c r="H28" s="18">
        <f>[24]Julho!$C$11</f>
        <v>29.8</v>
      </c>
      <c r="I28" s="18">
        <f>[24]Julho!$C$12</f>
        <v>28.7</v>
      </c>
      <c r="J28" s="18">
        <f>[24]Julho!$C$13</f>
        <v>27</v>
      </c>
      <c r="K28" s="18">
        <f>[24]Julho!$C$14</f>
        <v>28.3</v>
      </c>
      <c r="L28" s="18">
        <f>[24]Julho!$C$15</f>
        <v>27.9</v>
      </c>
      <c r="M28" s="18">
        <f>[24]Julho!$C$16</f>
        <v>27.5</v>
      </c>
      <c r="N28" s="18">
        <f>[24]Julho!$C$17</f>
        <v>28.3</v>
      </c>
      <c r="O28" s="18">
        <f>[24]Julho!$C$18</f>
        <v>30</v>
      </c>
      <c r="P28" s="18">
        <f>[24]Julho!$C$19</f>
        <v>29.3</v>
      </c>
      <c r="Q28" s="18">
        <f>[24]Julho!$C$20</f>
        <v>27.7</v>
      </c>
      <c r="R28" s="18">
        <f>[24]Julho!$C$21</f>
        <v>29.2</v>
      </c>
      <c r="S28" s="18">
        <f>[24]Julho!$C$22</f>
        <v>30.8</v>
      </c>
      <c r="T28" s="18">
        <f>[24]Julho!$C$23</f>
        <v>28.3</v>
      </c>
      <c r="U28" s="18">
        <f>[24]Julho!$C$24</f>
        <v>29.3</v>
      </c>
      <c r="V28" s="18">
        <f>[24]Julho!$C$25</f>
        <v>29.7</v>
      </c>
      <c r="W28" s="18">
        <f>[24]Julho!$C$26</f>
        <v>18.899999999999999</v>
      </c>
      <c r="X28" s="18">
        <f>[24]Julho!$C$27</f>
        <v>13.7</v>
      </c>
      <c r="Y28" s="18">
        <f>[24]Julho!$C$28</f>
        <v>14</v>
      </c>
      <c r="Z28" s="18">
        <f>[24]Julho!$C$29</f>
        <v>20.3</v>
      </c>
      <c r="AA28" s="18">
        <f>[24]Julho!$C$30</f>
        <v>24</v>
      </c>
      <c r="AB28" s="18">
        <f>[24]Julho!$C$31</f>
        <v>30.6</v>
      </c>
      <c r="AC28" s="18">
        <f>[24]Julho!$C$32</f>
        <v>29.7</v>
      </c>
      <c r="AD28" s="18">
        <f>[24]Julho!$C$33</f>
        <v>28.2</v>
      </c>
      <c r="AE28" s="18">
        <f>[24]Julho!$C$34</f>
        <v>30.3</v>
      </c>
      <c r="AF28" s="18">
        <f>[24]Julho!$C$35</f>
        <v>31.5</v>
      </c>
      <c r="AG28" s="47">
        <f t="shared" si="7"/>
        <v>31.5</v>
      </c>
      <c r="AH28" s="49">
        <f t="shared" si="8"/>
        <v>26.79032258064516</v>
      </c>
    </row>
    <row r="29" spans="1:34" ht="17.100000000000001" customHeight="1" x14ac:dyDescent="0.2">
      <c r="A29" s="16" t="s">
        <v>19</v>
      </c>
      <c r="B29" s="18">
        <f>[25]Julho!$C$5</f>
        <v>21.2</v>
      </c>
      <c r="C29" s="18">
        <f>[25]Julho!$C$6</f>
        <v>19</v>
      </c>
      <c r="D29" s="18">
        <f>[25]Julho!$C$7</f>
        <v>24.7</v>
      </c>
      <c r="E29" s="18">
        <f>[25]Julho!$C$8</f>
        <v>27.8</v>
      </c>
      <c r="F29" s="18">
        <f>[25]Julho!$C$9</f>
        <v>27.8</v>
      </c>
      <c r="G29" s="18">
        <f>[25]Julho!$C$10</f>
        <v>27.2</v>
      </c>
      <c r="H29" s="18">
        <f>[25]Julho!$C$11</f>
        <v>29.6</v>
      </c>
      <c r="I29" s="18">
        <f>[25]Julho!$C$12</f>
        <v>25.1</v>
      </c>
      <c r="J29" s="18">
        <f>[25]Julho!$C$13</f>
        <v>25.6</v>
      </c>
      <c r="K29" s="18">
        <f>[25]Julho!$C$14</f>
        <v>26</v>
      </c>
      <c r="L29" s="18">
        <f>[25]Julho!$C$15</f>
        <v>27.1</v>
      </c>
      <c r="M29" s="18">
        <f>[25]Julho!$C$16</f>
        <v>27.7</v>
      </c>
      <c r="N29" s="18">
        <f>[25]Julho!$C$17</f>
        <v>27.1</v>
      </c>
      <c r="O29" s="18">
        <f>[25]Julho!$C$18</f>
        <v>25.4</v>
      </c>
      <c r="P29" s="18">
        <f>[25]Julho!$C$19</f>
        <v>24</v>
      </c>
      <c r="Q29" s="18">
        <f>[25]Julho!$C$20</f>
        <v>24.5</v>
      </c>
      <c r="R29" s="18">
        <f>[25]Julho!$C$21</f>
        <v>27.9</v>
      </c>
      <c r="S29" s="18">
        <f>[25]Julho!$C$22</f>
        <v>30.4</v>
      </c>
      <c r="T29" s="18">
        <f>[25]Julho!$C$23</f>
        <v>25.6</v>
      </c>
      <c r="U29" s="18">
        <f>[25]Julho!$C$24</f>
        <v>21.5</v>
      </c>
      <c r="V29" s="18">
        <f>[25]Julho!$C$25</f>
        <v>13.8</v>
      </c>
      <c r="W29" s="18">
        <f>[25]Julho!$C$26</f>
        <v>10.3</v>
      </c>
      <c r="X29" s="18">
        <f>[25]Julho!$C$27</f>
        <v>11.1</v>
      </c>
      <c r="Y29" s="18">
        <f>[25]Julho!$C$28</f>
        <v>13.9</v>
      </c>
      <c r="Z29" s="18">
        <f>[25]Julho!$C$29</f>
        <v>17.2</v>
      </c>
      <c r="AA29" s="18">
        <f>[25]Julho!$C$30</f>
        <v>19.7</v>
      </c>
      <c r="AB29" s="18">
        <f>[25]Julho!$C$31</f>
        <v>23.5</v>
      </c>
      <c r="AC29" s="18">
        <f>[25]Julho!$C$32</f>
        <v>27.8</v>
      </c>
      <c r="AD29" s="18">
        <f>[25]Julho!$C$33</f>
        <v>28.8</v>
      </c>
      <c r="AE29" s="18">
        <f>[25]Julho!$C$34</f>
        <v>27.9</v>
      </c>
      <c r="AF29" s="18">
        <f>[25]Julho!$C$35</f>
        <v>30.6</v>
      </c>
      <c r="AG29" s="47">
        <f t="shared" si="7"/>
        <v>30.6</v>
      </c>
      <c r="AH29" s="49">
        <f t="shared" si="8"/>
        <v>23.864516129032253</v>
      </c>
    </row>
    <row r="30" spans="1:34" ht="17.100000000000001" customHeight="1" x14ac:dyDescent="0.2">
      <c r="A30" s="16" t="s">
        <v>31</v>
      </c>
      <c r="B30" s="18">
        <f>[26]Julho!$C$5</f>
        <v>21.7</v>
      </c>
      <c r="C30" s="18">
        <f>[26]Julho!$C$6</f>
        <v>22.7</v>
      </c>
      <c r="D30" s="18">
        <f>[26]Julho!$C$7</f>
        <v>29.3</v>
      </c>
      <c r="E30" s="18">
        <f>[26]Julho!$C$8</f>
        <v>30</v>
      </c>
      <c r="F30" s="18">
        <f>[26]Julho!$C$9</f>
        <v>29.6</v>
      </c>
      <c r="G30" s="18">
        <f>[26]Julho!$C$10</f>
        <v>29.5</v>
      </c>
      <c r="H30" s="18">
        <f>[26]Julho!$C$11</f>
        <v>30</v>
      </c>
      <c r="I30" s="18">
        <f>[26]Julho!$C$12</f>
        <v>30.1</v>
      </c>
      <c r="J30" s="18">
        <f>[26]Julho!$C$13</f>
        <v>27.6</v>
      </c>
      <c r="K30" s="18">
        <f>[26]Julho!$C$14</f>
        <v>29</v>
      </c>
      <c r="L30" s="18">
        <f>[26]Julho!$C$15</f>
        <v>29</v>
      </c>
      <c r="M30" s="18">
        <f>[26]Julho!$C$16</f>
        <v>29.3</v>
      </c>
      <c r="N30" s="18">
        <f>[26]Julho!$C$17</f>
        <v>28.6</v>
      </c>
      <c r="O30" s="18">
        <f>[26]Julho!$C$18</f>
        <v>29.2</v>
      </c>
      <c r="P30" s="18">
        <f>[26]Julho!$C$19</f>
        <v>28.6</v>
      </c>
      <c r="Q30" s="18">
        <f>[26]Julho!$C$20</f>
        <v>28.4</v>
      </c>
      <c r="R30" s="18">
        <f>[26]Julho!$C$21</f>
        <v>30.1</v>
      </c>
      <c r="S30" s="18">
        <f>[26]Julho!$C$22</f>
        <v>30.8</v>
      </c>
      <c r="T30" s="18">
        <f>[26]Julho!$C$23</f>
        <v>29.4</v>
      </c>
      <c r="U30" s="18">
        <f>[26]Julho!$C$24</f>
        <v>28.4</v>
      </c>
      <c r="V30" s="18">
        <f>[26]Julho!$C$25</f>
        <v>24.8</v>
      </c>
      <c r="W30" s="18">
        <f>[26]Julho!$C$26</f>
        <v>12.7</v>
      </c>
      <c r="X30" s="18">
        <f>[26]Julho!$C$27</f>
        <v>10.8</v>
      </c>
      <c r="Y30" s="18">
        <f>[26]Julho!$C$28</f>
        <v>14.3</v>
      </c>
      <c r="Z30" s="18">
        <f>[26]Julho!$C$29</f>
        <v>18.899999999999999</v>
      </c>
      <c r="AA30" s="18">
        <f>[26]Julho!$C$30</f>
        <v>23.1</v>
      </c>
      <c r="AB30" s="18">
        <f>[26]Julho!$C$31</f>
        <v>28.2</v>
      </c>
      <c r="AC30" s="18">
        <f>[26]Julho!$C$32</f>
        <v>30.2</v>
      </c>
      <c r="AD30" s="18">
        <f>[26]Julho!$C$33</f>
        <v>30.3</v>
      </c>
      <c r="AE30" s="18">
        <f>[26]Julho!$C$34</f>
        <v>30</v>
      </c>
      <c r="AF30" s="18">
        <f>[26]Julho!$C$35</f>
        <v>32.6</v>
      </c>
      <c r="AG30" s="47">
        <f t="shared" si="7"/>
        <v>32.6</v>
      </c>
      <c r="AH30" s="49">
        <f t="shared" si="8"/>
        <v>26.683870967741932</v>
      </c>
    </row>
    <row r="31" spans="1:34" ht="17.100000000000001" customHeight="1" x14ac:dyDescent="0.2">
      <c r="A31" s="16" t="s">
        <v>51</v>
      </c>
      <c r="B31" s="18">
        <f>[27]Julho!$C$5</f>
        <v>26.9</v>
      </c>
      <c r="C31" s="18">
        <f>[27]Julho!$C$6</f>
        <v>26.3</v>
      </c>
      <c r="D31" s="18">
        <f>[27]Julho!$C$7</f>
        <v>31.9</v>
      </c>
      <c r="E31" s="18">
        <f>[27]Julho!$C$8</f>
        <v>31.6</v>
      </c>
      <c r="F31" s="18">
        <f>[27]Julho!$C$9</f>
        <v>31.6</v>
      </c>
      <c r="G31" s="18">
        <f>[27]Julho!$C$10</f>
        <v>30.6</v>
      </c>
      <c r="H31" s="18">
        <f>[27]Julho!$C$11</f>
        <v>31.9</v>
      </c>
      <c r="I31" s="18">
        <f>[27]Julho!$C$12</f>
        <v>30.4</v>
      </c>
      <c r="J31" s="18">
        <f>[27]Julho!$C$13</f>
        <v>30.6</v>
      </c>
      <c r="K31" s="18">
        <f>[27]Julho!$C$14</f>
        <v>31.1</v>
      </c>
      <c r="L31" s="18">
        <f>[27]Julho!$C$15</f>
        <v>31</v>
      </c>
      <c r="M31" s="18">
        <f>[27]Julho!$C$16</f>
        <v>30.7</v>
      </c>
      <c r="N31" s="18">
        <f>[27]Julho!$C$17</f>
        <v>30.9</v>
      </c>
      <c r="O31" s="18">
        <f>[27]Julho!$C$18</f>
        <v>32.299999999999997</v>
      </c>
      <c r="P31" s="18">
        <f>[27]Julho!$C$19</f>
        <v>32.200000000000003</v>
      </c>
      <c r="Q31" s="18">
        <f>[27]Julho!$C$20</f>
        <v>30.5</v>
      </c>
      <c r="R31" s="18">
        <f>[27]Julho!$C$21</f>
        <v>32.700000000000003</v>
      </c>
      <c r="S31" s="18">
        <f>[27]Julho!$C$22</f>
        <v>32.700000000000003</v>
      </c>
      <c r="T31" s="18">
        <f>[27]Julho!$C$23</f>
        <v>30.8</v>
      </c>
      <c r="U31" s="18">
        <f>[27]Julho!$C$24</f>
        <v>31</v>
      </c>
      <c r="V31" s="18">
        <f>[27]Julho!$C$25</f>
        <v>30.6</v>
      </c>
      <c r="W31" s="18">
        <f>[27]Julho!$C$26</f>
        <v>22</v>
      </c>
      <c r="X31" s="18">
        <f>[27]Julho!$C$27</f>
        <v>13.4</v>
      </c>
      <c r="Y31" s="18">
        <f>[27]Julho!$C$28</f>
        <v>16.2</v>
      </c>
      <c r="Z31" s="18">
        <f>[27]Julho!$C$29</f>
        <v>20.8</v>
      </c>
      <c r="AA31" s="18">
        <f>[27]Julho!$C$30</f>
        <v>27.1</v>
      </c>
      <c r="AB31" s="18">
        <f>[27]Julho!$C$31</f>
        <v>32.4</v>
      </c>
      <c r="AC31" s="18">
        <f>[27]Julho!$C$32</f>
        <v>30.5</v>
      </c>
      <c r="AD31" s="18">
        <f>[27]Julho!$C$33</f>
        <v>31.7</v>
      </c>
      <c r="AE31" s="18">
        <f>[27]Julho!$C$34</f>
        <v>32.6</v>
      </c>
      <c r="AF31" s="18">
        <f>[27]Julho!$C$35</f>
        <v>33.700000000000003</v>
      </c>
      <c r="AG31" s="47">
        <f>MAX(B31:AF31)</f>
        <v>33.700000000000003</v>
      </c>
      <c r="AH31" s="49">
        <f>AVERAGE(B31:AF31)</f>
        <v>29.312903225806458</v>
      </c>
    </row>
    <row r="32" spans="1:34" ht="17.100000000000001" customHeight="1" x14ac:dyDescent="0.2">
      <c r="A32" s="16" t="s">
        <v>20</v>
      </c>
      <c r="B32" s="18">
        <f>[28]Julho!$C$5</f>
        <v>26.2</v>
      </c>
      <c r="C32" s="18">
        <f>[28]Julho!$C$6</f>
        <v>25.6</v>
      </c>
      <c r="D32" s="18">
        <f>[28]Julho!$C$7</f>
        <v>28.7</v>
      </c>
      <c r="E32" s="18">
        <f>[28]Julho!$C$8</f>
        <v>28.5</v>
      </c>
      <c r="F32" s="18">
        <f>[28]Julho!$C$9</f>
        <v>28.9</v>
      </c>
      <c r="G32" s="18">
        <f>[28]Julho!$C$10</f>
        <v>30.8</v>
      </c>
      <c r="H32" s="18">
        <f>[28]Julho!$C$11</f>
        <v>31.7</v>
      </c>
      <c r="I32" s="18">
        <f>[28]Julho!$C$12</f>
        <v>31.3</v>
      </c>
      <c r="J32" s="18">
        <f>[28]Julho!$C$13</f>
        <v>28.8</v>
      </c>
      <c r="K32" s="18">
        <f>[28]Julho!$C$14</f>
        <v>29</v>
      </c>
      <c r="L32" s="18">
        <f>[28]Julho!$C$15</f>
        <v>28.6</v>
      </c>
      <c r="M32" s="18">
        <f>[28]Julho!$C$16</f>
        <v>29.1</v>
      </c>
      <c r="N32" s="18">
        <f>[28]Julho!$C$17</f>
        <v>30.2</v>
      </c>
      <c r="O32" s="18">
        <f>[28]Julho!$C$18</f>
        <v>31.5</v>
      </c>
      <c r="P32" s="18">
        <f>[28]Julho!$C$19</f>
        <v>31.2</v>
      </c>
      <c r="Q32" s="18">
        <f>[28]Julho!$C$20</f>
        <v>30</v>
      </c>
      <c r="R32" s="18">
        <f>[28]Julho!$C$21</f>
        <v>30.3</v>
      </c>
      <c r="S32" s="18">
        <f>[28]Julho!$C$22</f>
        <v>32.799999999999997</v>
      </c>
      <c r="T32" s="18">
        <f>[28]Julho!$C$23</f>
        <v>28.7</v>
      </c>
      <c r="U32" s="18">
        <f>[28]Julho!$C$24</f>
        <v>32.4</v>
      </c>
      <c r="V32" s="18">
        <f>[28]Julho!$C$25</f>
        <v>33.4</v>
      </c>
      <c r="W32" s="18">
        <f>[28]Julho!$C$26</f>
        <v>22.4</v>
      </c>
      <c r="X32" s="18">
        <f>[28]Julho!$C$27</f>
        <v>13.5</v>
      </c>
      <c r="Y32" s="18">
        <f>[28]Julho!$C$28</f>
        <v>14.8</v>
      </c>
      <c r="Z32" s="18">
        <f>[28]Julho!$C$29</f>
        <v>20.6</v>
      </c>
      <c r="AA32" s="18">
        <f>[28]Julho!$C$30</f>
        <v>24.7</v>
      </c>
      <c r="AB32" s="18">
        <f>[28]Julho!$C$31</f>
        <v>27.3</v>
      </c>
      <c r="AC32" s="18">
        <f>[28]Julho!$C$32</f>
        <v>28.4</v>
      </c>
      <c r="AD32" s="18">
        <f>[28]Julho!$C$33</f>
        <v>30.1</v>
      </c>
      <c r="AE32" s="18">
        <f>[28]Julho!$C$34</f>
        <v>31</v>
      </c>
      <c r="AF32" s="18">
        <f>[28]Julho!$C$35</f>
        <v>32.6</v>
      </c>
      <c r="AG32" s="47">
        <f>MAX(B32:AF32)</f>
        <v>33.4</v>
      </c>
      <c r="AH32" s="49">
        <f>AVERAGE(B32:AF32)</f>
        <v>28.164516129032258</v>
      </c>
    </row>
    <row r="33" spans="1:34" s="5" customFormat="1" ht="17.100000000000001" customHeight="1" x14ac:dyDescent="0.2">
      <c r="A33" s="38" t="s">
        <v>33</v>
      </c>
      <c r="B33" s="39">
        <f t="shared" ref="B33:AG33" si="9">MAX(B5:B32)</f>
        <v>30.7</v>
      </c>
      <c r="C33" s="39">
        <f t="shared" si="9"/>
        <v>27</v>
      </c>
      <c r="D33" s="39">
        <f t="shared" si="9"/>
        <v>31.9</v>
      </c>
      <c r="E33" s="39">
        <f t="shared" si="9"/>
        <v>32.4</v>
      </c>
      <c r="F33" s="39">
        <f t="shared" si="9"/>
        <v>32.1</v>
      </c>
      <c r="G33" s="39">
        <f t="shared" si="9"/>
        <v>31.9</v>
      </c>
      <c r="H33" s="39">
        <f t="shared" si="9"/>
        <v>32.5</v>
      </c>
      <c r="I33" s="39">
        <f t="shared" si="9"/>
        <v>31.8</v>
      </c>
      <c r="J33" s="39">
        <f t="shared" si="9"/>
        <v>30.7</v>
      </c>
      <c r="K33" s="39">
        <f t="shared" si="9"/>
        <v>32.700000000000003</v>
      </c>
      <c r="L33" s="39">
        <f t="shared" si="9"/>
        <v>32.299999999999997</v>
      </c>
      <c r="M33" s="39">
        <f t="shared" si="9"/>
        <v>30.8</v>
      </c>
      <c r="N33" s="39">
        <f t="shared" si="9"/>
        <v>31.7</v>
      </c>
      <c r="O33" s="39">
        <f t="shared" si="9"/>
        <v>32.299999999999997</v>
      </c>
      <c r="P33" s="39">
        <f t="shared" si="9"/>
        <v>32.200000000000003</v>
      </c>
      <c r="Q33" s="39">
        <f t="shared" si="9"/>
        <v>31.5</v>
      </c>
      <c r="R33" s="39">
        <f t="shared" si="9"/>
        <v>33.4</v>
      </c>
      <c r="S33" s="39">
        <f t="shared" si="9"/>
        <v>34.1</v>
      </c>
      <c r="T33" s="39">
        <f t="shared" si="9"/>
        <v>33.200000000000003</v>
      </c>
      <c r="U33" s="39">
        <f t="shared" si="9"/>
        <v>32.9</v>
      </c>
      <c r="V33" s="39">
        <f t="shared" si="9"/>
        <v>33.4</v>
      </c>
      <c r="W33" s="39">
        <f t="shared" si="9"/>
        <v>23.2</v>
      </c>
      <c r="X33" s="39">
        <f t="shared" si="9"/>
        <v>15.3</v>
      </c>
      <c r="Y33" s="39">
        <f t="shared" si="9"/>
        <v>17.100000000000001</v>
      </c>
      <c r="Z33" s="39">
        <f t="shared" si="9"/>
        <v>22.1</v>
      </c>
      <c r="AA33" s="39">
        <f t="shared" si="9"/>
        <v>27.4</v>
      </c>
      <c r="AB33" s="39">
        <f t="shared" si="9"/>
        <v>33.299999999999997</v>
      </c>
      <c r="AC33" s="39">
        <f t="shared" si="9"/>
        <v>34.6</v>
      </c>
      <c r="AD33" s="39">
        <f t="shared" si="9"/>
        <v>33.200000000000003</v>
      </c>
      <c r="AE33" s="39">
        <f t="shared" si="9"/>
        <v>33.799999999999997</v>
      </c>
      <c r="AF33" s="39">
        <f t="shared" si="9"/>
        <v>35.9</v>
      </c>
      <c r="AG33" s="47">
        <f t="shared" si="9"/>
        <v>35.9</v>
      </c>
      <c r="AH33" s="49">
        <f>AVERAGE(AH5:AH32)</f>
        <v>26.805367590584616</v>
      </c>
    </row>
    <row r="34" spans="1:34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1"/>
      <c r="AH34" s="14"/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Y35" s="2" t="s">
        <v>56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Y36" s="32" t="s">
        <v>57</v>
      </c>
      <c r="Z36" s="32"/>
      <c r="AA36" s="32"/>
    </row>
    <row r="43" spans="1:34" x14ac:dyDescent="0.2">
      <c r="J43" s="2" t="s">
        <v>52</v>
      </c>
    </row>
    <row r="44" spans="1:34" x14ac:dyDescent="0.2">
      <c r="N44" s="2" t="s">
        <v>52</v>
      </c>
    </row>
    <row r="45" spans="1:34" x14ac:dyDescent="0.2">
      <c r="V45" s="2" t="s">
        <v>52</v>
      </c>
    </row>
    <row r="48" spans="1:34" x14ac:dyDescent="0.2">
      <c r="K48" s="2" t="s">
        <v>52</v>
      </c>
    </row>
  </sheetData>
  <mergeCells count="34"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A2:A4"/>
    <mergeCell ref="C3:C4"/>
    <mergeCell ref="D3:D4"/>
    <mergeCell ref="B3:B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90" zoomScaleNormal="90" workbookViewId="0">
      <selection activeCell="AH33" sqref="AH33"/>
    </sheetView>
  </sheetViews>
  <sheetFormatPr defaultRowHeight="12.75" x14ac:dyDescent="0.2"/>
  <cols>
    <col min="1" max="1" width="17.5703125" style="2" customWidth="1"/>
    <col min="2" max="13" width="5.28515625" style="2" customWidth="1"/>
    <col min="14" max="14" width="5.42578125" style="2" customWidth="1"/>
    <col min="15" max="16" width="5.140625" style="2" customWidth="1"/>
    <col min="17" max="17" width="5" style="2" customWidth="1"/>
    <col min="18" max="18" width="5.140625" style="2" customWidth="1"/>
    <col min="19" max="19" width="5.28515625" style="2" customWidth="1"/>
    <col min="20" max="20" width="5" style="2" customWidth="1"/>
    <col min="21" max="21" width="5.28515625" style="2" customWidth="1"/>
    <col min="22" max="23" width="5" style="2" customWidth="1"/>
    <col min="24" max="24" width="5.42578125" style="2" bestFit="1" customWidth="1"/>
    <col min="25" max="25" width="5.140625" style="2" customWidth="1"/>
    <col min="26" max="29" width="5" style="2" customWidth="1"/>
    <col min="30" max="30" width="5.140625" style="2" customWidth="1"/>
    <col min="31" max="32" width="5.42578125" style="2" customWidth="1"/>
    <col min="33" max="33" width="6.7109375" style="9" customWidth="1"/>
    <col min="34" max="34" width="6.85546875" style="1" customWidth="1"/>
  </cols>
  <sheetData>
    <row r="1" spans="1:34" ht="20.100000000000001" customHeight="1" x14ac:dyDescent="0.2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s="4" customFormat="1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45" t="s">
        <v>42</v>
      </c>
      <c r="AH3" s="50" t="s">
        <v>40</v>
      </c>
    </row>
    <row r="4" spans="1:34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[1]Julho!$D$5</f>
        <v>18.2</v>
      </c>
      <c r="C5" s="17">
        <f>[1]Julho!$D$6</f>
        <v>16.8</v>
      </c>
      <c r="D5" s="17">
        <f>[1]Julho!$D$7</f>
        <v>15.2</v>
      </c>
      <c r="E5" s="17">
        <f>[1]Julho!$D$8</f>
        <v>17.8</v>
      </c>
      <c r="F5" s="17">
        <f>[1]Julho!$D$9</f>
        <v>15.4</v>
      </c>
      <c r="G5" s="17">
        <f>[1]Julho!$D$10</f>
        <v>14.8</v>
      </c>
      <c r="H5" s="17">
        <f>[1]Julho!$D$11</f>
        <v>14.5</v>
      </c>
      <c r="I5" s="17">
        <f>[1]Julho!$D$12</f>
        <v>14.3</v>
      </c>
      <c r="J5" s="17">
        <f>[1]Julho!$D$13</f>
        <v>15</v>
      </c>
      <c r="K5" s="17">
        <f>[1]Julho!$D$14</f>
        <v>14.4</v>
      </c>
      <c r="L5" s="17">
        <f>[1]Julho!$D$15</f>
        <v>13.9</v>
      </c>
      <c r="M5" s="17">
        <f>[1]Julho!$D$16</f>
        <v>12.3</v>
      </c>
      <c r="N5" s="17">
        <f>[1]Julho!$D$17</f>
        <v>10.4</v>
      </c>
      <c r="O5" s="17">
        <f>[1]Julho!$D$18</f>
        <v>11.7</v>
      </c>
      <c r="P5" s="17">
        <f>[1]Julho!$D$19</f>
        <v>13.8</v>
      </c>
      <c r="Q5" s="17">
        <f>[1]Julho!$D$20</f>
        <v>14.3</v>
      </c>
      <c r="R5" s="17">
        <f>[1]Julho!$D$21</f>
        <v>12.1</v>
      </c>
      <c r="S5" s="17">
        <f>[1]Julho!$D$22</f>
        <v>12.1</v>
      </c>
      <c r="T5" s="17">
        <f>[1]Julho!$D$23</f>
        <v>15.9</v>
      </c>
      <c r="U5" s="17">
        <f>[1]Julho!$D$24</f>
        <v>17.899999999999999</v>
      </c>
      <c r="V5" s="17">
        <f>[1]Julho!$D$25</f>
        <v>17.899999999999999</v>
      </c>
      <c r="W5" s="17">
        <f>[1]Julho!$D$26</f>
        <v>11.1</v>
      </c>
      <c r="X5" s="17">
        <f>[1]Julho!$D$27</f>
        <v>8</v>
      </c>
      <c r="Y5" s="17">
        <f>[1]Julho!$D$28</f>
        <v>6.4</v>
      </c>
      <c r="Z5" s="17">
        <f>[1]Julho!$D$29</f>
        <v>-0.5</v>
      </c>
      <c r="AA5" s="17">
        <f>[1]Julho!$D$30</f>
        <v>2.8</v>
      </c>
      <c r="AB5" s="17">
        <f>[1]Julho!$D$31</f>
        <v>6.4</v>
      </c>
      <c r="AC5" s="17">
        <f>[1]Julho!$D$32</f>
        <v>4.8</v>
      </c>
      <c r="AD5" s="17">
        <f>[1]Julho!$D$33</f>
        <v>6.2</v>
      </c>
      <c r="AE5" s="17">
        <f>[1]Julho!$D$34</f>
        <v>7.2</v>
      </c>
      <c r="AF5" s="17">
        <f>[1]Julho!$D$35</f>
        <v>8.5</v>
      </c>
      <c r="AG5" s="46">
        <f>MIN(B5:AF5)</f>
        <v>-0.5</v>
      </c>
      <c r="AH5" s="51">
        <f>AVERAGE(B5:AF5)</f>
        <v>11.92258064516129</v>
      </c>
    </row>
    <row r="6" spans="1:34" ht="17.100000000000001" customHeight="1" x14ac:dyDescent="0.2">
      <c r="A6" s="16" t="s">
        <v>0</v>
      </c>
      <c r="B6" s="18">
        <f>[2]Julho!$D$5</f>
        <v>14.5</v>
      </c>
      <c r="C6" s="18">
        <f>[2]Julho!$D$6</f>
        <v>8.6999999999999993</v>
      </c>
      <c r="D6" s="18">
        <f>[2]Julho!$D$7</f>
        <v>12.3</v>
      </c>
      <c r="E6" s="18">
        <f>[2]Julho!$D$8</f>
        <v>17.3</v>
      </c>
      <c r="F6" s="18">
        <f>[2]Julho!$D$9</f>
        <v>16.100000000000001</v>
      </c>
      <c r="G6" s="18">
        <f>[2]Julho!$D$10</f>
        <v>14.5</v>
      </c>
      <c r="H6" s="18">
        <f>[2]Julho!$D$11</f>
        <v>12.8</v>
      </c>
      <c r="I6" s="18">
        <f>[2]Julho!$D$12</f>
        <v>18</v>
      </c>
      <c r="J6" s="18">
        <f>[2]Julho!$D$13</f>
        <v>19</v>
      </c>
      <c r="K6" s="18">
        <f>[2]Julho!$D$14</f>
        <v>13.5</v>
      </c>
      <c r="L6" s="18">
        <f>[2]Julho!$D$15</f>
        <v>13.8</v>
      </c>
      <c r="M6" s="18">
        <f>[2]Julho!$D$16</f>
        <v>11</v>
      </c>
      <c r="N6" s="18">
        <f>[2]Julho!$D$17</f>
        <v>9.9</v>
      </c>
      <c r="O6" s="18">
        <f>[2]Julho!$D$18</f>
        <v>11.9</v>
      </c>
      <c r="P6" s="18">
        <f>[2]Julho!$D$19</f>
        <v>12.9</v>
      </c>
      <c r="Q6" s="18">
        <f>[2]Julho!$D$20</f>
        <v>9.9</v>
      </c>
      <c r="R6" s="18">
        <f>[2]Julho!$D$21</f>
        <v>9.6999999999999993</v>
      </c>
      <c r="S6" s="18">
        <f>[2]Julho!$D$22</f>
        <v>13.2</v>
      </c>
      <c r="T6" s="18">
        <f>[2]Julho!$D$23</f>
        <v>14.3</v>
      </c>
      <c r="U6" s="18">
        <f>[2]Julho!$D$24</f>
        <v>12.6</v>
      </c>
      <c r="V6" s="18">
        <f>[2]Julho!$D$25</f>
        <v>10.4</v>
      </c>
      <c r="W6" s="18">
        <f>[2]Julho!$D$26</f>
        <v>5</v>
      </c>
      <c r="X6" s="18">
        <f>[2]Julho!$D$27</f>
        <v>2.7</v>
      </c>
      <c r="Y6" s="18">
        <f>[2]Julho!$D$28</f>
        <v>-1.6</v>
      </c>
      <c r="Z6" s="18">
        <f>[2]Julho!$D$29</f>
        <v>-1.2</v>
      </c>
      <c r="AA6" s="18">
        <f>[2]Julho!$D$30</f>
        <v>1.8</v>
      </c>
      <c r="AB6" s="18">
        <f>[2]Julho!$D$31</f>
        <v>5.2</v>
      </c>
      <c r="AC6" s="18">
        <f>[2]Julho!$D$32</f>
        <v>7.7</v>
      </c>
      <c r="AD6" s="18">
        <f>[2]Julho!$D$33</f>
        <v>9.4</v>
      </c>
      <c r="AE6" s="18">
        <f>[2]Julho!$D$34</f>
        <v>8.6</v>
      </c>
      <c r="AF6" s="18">
        <f>[2]Julho!$D$35</f>
        <v>9.8000000000000007</v>
      </c>
      <c r="AG6" s="47">
        <f t="shared" ref="AG6:AG16" si="1">MIN(B6:AF6)</f>
        <v>-1.6</v>
      </c>
      <c r="AH6" s="49">
        <f>AVERAGE(B6:AF6)</f>
        <v>10.441935483870967</v>
      </c>
    </row>
    <row r="7" spans="1:34" ht="17.100000000000001" customHeight="1" x14ac:dyDescent="0.2">
      <c r="A7" s="16" t="s">
        <v>1</v>
      </c>
      <c r="B7" s="18">
        <f>[3]Julho!$D$5</f>
        <v>19</v>
      </c>
      <c r="C7" s="18">
        <f>[3]Julho!$D$6</f>
        <v>17.2</v>
      </c>
      <c r="D7" s="18">
        <f>[3]Julho!$D$7</f>
        <v>18.3</v>
      </c>
      <c r="E7" s="18">
        <f>[3]Julho!$D$8</f>
        <v>18.899999999999999</v>
      </c>
      <c r="F7" s="18">
        <f>[3]Julho!$D$9</f>
        <v>18.8</v>
      </c>
      <c r="G7" s="18">
        <f>[3]Julho!$D$10</f>
        <v>17.7</v>
      </c>
      <c r="H7" s="18">
        <f>[3]Julho!$D$11</f>
        <v>17.600000000000001</v>
      </c>
      <c r="I7" s="18">
        <f>[3]Julho!$D$12</f>
        <v>17</v>
      </c>
      <c r="J7" s="18">
        <f>[3]Julho!$D$13</f>
        <v>19.399999999999999</v>
      </c>
      <c r="K7" s="18">
        <f>[3]Julho!$D$14</f>
        <v>17</v>
      </c>
      <c r="L7" s="18">
        <f>[3]Julho!$D$15</f>
        <v>16.600000000000001</v>
      </c>
      <c r="M7" s="18">
        <f>[3]Julho!$D$16</f>
        <v>16.399999999999999</v>
      </c>
      <c r="N7" s="18">
        <f>[3]Julho!$D$17</f>
        <v>13.8</v>
      </c>
      <c r="O7" s="18">
        <f>[3]Julho!$D$18</f>
        <v>15.8</v>
      </c>
      <c r="P7" s="18">
        <f>[3]Julho!$D$19</f>
        <v>16.5</v>
      </c>
      <c r="Q7" s="18">
        <f>[3]Julho!$D$20</f>
        <v>17.2</v>
      </c>
      <c r="R7" s="18">
        <f>[3]Julho!$D$21</f>
        <v>16.5</v>
      </c>
      <c r="S7" s="18">
        <f>[3]Julho!$D$22</f>
        <v>15.2</v>
      </c>
      <c r="T7" s="18">
        <f>[3]Julho!$D$23</f>
        <v>20.399999999999999</v>
      </c>
      <c r="U7" s="18">
        <f>[3]Julho!$D$24</f>
        <v>15.3</v>
      </c>
      <c r="V7" s="18">
        <f>[3]Julho!$D$25</f>
        <v>13.6</v>
      </c>
      <c r="W7" s="18">
        <f>[3]Julho!$D$26</f>
        <v>10.199999999999999</v>
      </c>
      <c r="X7" s="18">
        <f>[3]Julho!$D$27</f>
        <v>7.1</v>
      </c>
      <c r="Y7" s="18">
        <f>[3]Julho!$D$28</f>
        <v>8.3000000000000007</v>
      </c>
      <c r="Z7" s="18">
        <f>[3]Julho!$D$29</f>
        <v>1.6</v>
      </c>
      <c r="AA7" s="18">
        <f>[3]Julho!$D$30</f>
        <v>5.8</v>
      </c>
      <c r="AB7" s="18">
        <f>[3]Julho!$D$31</f>
        <v>9.1</v>
      </c>
      <c r="AC7" s="18">
        <f>[3]Julho!$D$32</f>
        <v>13.1</v>
      </c>
      <c r="AD7" s="18">
        <f>[3]Julho!$D$33</f>
        <v>11.1</v>
      </c>
      <c r="AE7" s="18">
        <f>[3]Julho!$D$34</f>
        <v>10.3</v>
      </c>
      <c r="AF7" s="18">
        <f>[3]Julho!$D$35</f>
        <v>11.2</v>
      </c>
      <c r="AG7" s="47">
        <f t="shared" si="1"/>
        <v>1.6</v>
      </c>
      <c r="AH7" s="49">
        <f t="shared" ref="AH7:AH15" si="2">AVERAGE(B7:AF7)</f>
        <v>14.387096774193552</v>
      </c>
    </row>
    <row r="8" spans="1:34" ht="17.100000000000001" customHeight="1" x14ac:dyDescent="0.2">
      <c r="A8" s="16" t="s">
        <v>58</v>
      </c>
      <c r="B8" s="18">
        <f>[4]Julho!$D$5</f>
        <v>18</v>
      </c>
      <c r="C8" s="18">
        <f>[4]Julho!$D$6</f>
        <v>15.7</v>
      </c>
      <c r="D8" s="18">
        <f>[4]Julho!$D$7</f>
        <v>14.5</v>
      </c>
      <c r="E8" s="18">
        <f>[4]Julho!$D$8</f>
        <v>18</v>
      </c>
      <c r="F8" s="18">
        <f>[4]Julho!$D$9</f>
        <v>17.600000000000001</v>
      </c>
      <c r="G8" s="18">
        <f>[4]Julho!$D$10</f>
        <v>17</v>
      </c>
      <c r="H8" s="18">
        <f>[4]Julho!$D$11</f>
        <v>17.600000000000001</v>
      </c>
      <c r="I8" s="18">
        <f>[4]Julho!$D$12</f>
        <v>18.7</v>
      </c>
      <c r="J8" s="18">
        <f>[4]Julho!$D$13</f>
        <v>15.7</v>
      </c>
      <c r="K8" s="18">
        <f>[4]Julho!$D$14</f>
        <v>15.5</v>
      </c>
      <c r="L8" s="18">
        <f>[4]Julho!$D$15</f>
        <v>15.8</v>
      </c>
      <c r="M8" s="18">
        <f>[4]Julho!$D$16</f>
        <v>15.2</v>
      </c>
      <c r="N8" s="18">
        <f>[4]Julho!$D$17</f>
        <v>16</v>
      </c>
      <c r="O8" s="18">
        <f>[4]Julho!$D$18</f>
        <v>14.1</v>
      </c>
      <c r="P8" s="18">
        <f>[4]Julho!$D$19</f>
        <v>16</v>
      </c>
      <c r="Q8" s="18">
        <f>[4]Julho!$D$20</f>
        <v>15.5</v>
      </c>
      <c r="R8" s="18">
        <f>[4]Julho!$D$21</f>
        <v>15.6</v>
      </c>
      <c r="S8" s="18">
        <f>[4]Julho!$D$22</f>
        <v>16.3</v>
      </c>
      <c r="T8" s="18">
        <f>[4]Julho!$D$23</f>
        <v>18.600000000000001</v>
      </c>
      <c r="U8" s="18">
        <f>[4]Julho!$D$24</f>
        <v>19</v>
      </c>
      <c r="V8" s="18">
        <f>[4]Julho!$D$25</f>
        <v>14.1</v>
      </c>
      <c r="W8" s="18">
        <f>[4]Julho!$D$26</f>
        <v>9.4</v>
      </c>
      <c r="X8" s="18">
        <f>[4]Julho!$D$27</f>
        <v>6.7</v>
      </c>
      <c r="Y8" s="18">
        <f>[4]Julho!$D$28</f>
        <v>4</v>
      </c>
      <c r="Z8" s="18">
        <f>[4]Julho!$D$29</f>
        <v>5</v>
      </c>
      <c r="AA8" s="18">
        <f>[4]Julho!$D$30</f>
        <v>8.1999999999999993</v>
      </c>
      <c r="AB8" s="18">
        <f>[4]Julho!$D$31</f>
        <v>9.6999999999999993</v>
      </c>
      <c r="AC8" s="18">
        <f>[4]Julho!$D$32</f>
        <v>12.2</v>
      </c>
      <c r="AD8" s="18">
        <f>[4]Julho!$D$33</f>
        <v>13.6</v>
      </c>
      <c r="AE8" s="18">
        <f>[4]Julho!$D$34</f>
        <v>13.7</v>
      </c>
      <c r="AF8" s="18">
        <f>[4]Julho!$D$35</f>
        <v>15.8</v>
      </c>
      <c r="AG8" s="47">
        <f t="shared" ref="AG8" si="3">MIN(B8:AF8)</f>
        <v>4</v>
      </c>
      <c r="AH8" s="49">
        <f t="shared" ref="AH8" si="4">AVERAGE(B8:AF8)</f>
        <v>14.283870967741937</v>
      </c>
    </row>
    <row r="9" spans="1:34" ht="17.100000000000001" customHeight="1" x14ac:dyDescent="0.2">
      <c r="A9" s="16" t="s">
        <v>48</v>
      </c>
      <c r="B9" s="18">
        <f>[5]Julho!$D$5</f>
        <v>16.600000000000001</v>
      </c>
      <c r="C9" s="18">
        <f>[5]Julho!$D$6</f>
        <v>8.6</v>
      </c>
      <c r="D9" s="18">
        <f>[5]Julho!$D$7</f>
        <v>14.6</v>
      </c>
      <c r="E9" s="18">
        <f>[5]Julho!$D$8</f>
        <v>20.3</v>
      </c>
      <c r="F9" s="18">
        <f>[5]Julho!$D$9</f>
        <v>17.600000000000001</v>
      </c>
      <c r="G9" s="18">
        <f>[5]Julho!$D$10</f>
        <v>16.5</v>
      </c>
      <c r="H9" s="18">
        <f>[5]Julho!$D$11</f>
        <v>16.600000000000001</v>
      </c>
      <c r="I9" s="18">
        <f>[5]Julho!$D$12</f>
        <v>18.100000000000001</v>
      </c>
      <c r="J9" s="18">
        <f>[5]Julho!$D$13</f>
        <v>17</v>
      </c>
      <c r="K9" s="18">
        <f>[5]Julho!$D$14</f>
        <v>12.9</v>
      </c>
      <c r="L9" s="18">
        <f>[5]Julho!$D$15</f>
        <v>13</v>
      </c>
      <c r="M9" s="18">
        <f>[5]Julho!$D$16</f>
        <v>14.1</v>
      </c>
      <c r="N9" s="18">
        <f>[5]Julho!$D$17</f>
        <v>12.8</v>
      </c>
      <c r="O9" s="18">
        <f>[5]Julho!$D$18</f>
        <v>14.9</v>
      </c>
      <c r="P9" s="18">
        <f>[5]Julho!$D$19</f>
        <v>14.3</v>
      </c>
      <c r="Q9" s="18">
        <f>[5]Julho!$D$20</f>
        <v>13.9</v>
      </c>
      <c r="R9" s="18">
        <f>[5]Julho!$D$21</f>
        <v>12.9</v>
      </c>
      <c r="S9" s="18">
        <f>[5]Julho!$D$22</f>
        <v>17.100000000000001</v>
      </c>
      <c r="T9" s="18">
        <f>[5]Julho!$D$23</f>
        <v>14.7</v>
      </c>
      <c r="U9" s="18">
        <f>[5]Julho!$D$24</f>
        <v>13.2</v>
      </c>
      <c r="V9" s="18">
        <f>[5]Julho!$D$25</f>
        <v>11.2</v>
      </c>
      <c r="W9" s="18">
        <f>[5]Julho!$D$26</f>
        <v>7.3</v>
      </c>
      <c r="X9" s="18">
        <f>[5]Julho!$D$27</f>
        <v>5.2</v>
      </c>
      <c r="Y9" s="18">
        <f>[5]Julho!$D$28</f>
        <v>-0.8</v>
      </c>
      <c r="Z9" s="18">
        <f>[5]Julho!$D$29</f>
        <v>-1.3</v>
      </c>
      <c r="AA9" s="18">
        <f>[5]Julho!$D$30</f>
        <v>1</v>
      </c>
      <c r="AB9" s="18">
        <f>[5]Julho!$D$31</f>
        <v>8.1999999999999993</v>
      </c>
      <c r="AC9" s="18">
        <f>[5]Julho!$D$32</f>
        <v>10.3</v>
      </c>
      <c r="AD9" s="18">
        <f>[5]Julho!$D$33</f>
        <v>9.6</v>
      </c>
      <c r="AE9" s="18">
        <f>[5]Julho!$D$34</f>
        <v>9.1</v>
      </c>
      <c r="AF9" s="18">
        <f>[5]Julho!$D$35</f>
        <v>10.5</v>
      </c>
      <c r="AG9" s="47">
        <f t="shared" ref="AG9" si="5">MIN(B9:AF9)</f>
        <v>-1.3</v>
      </c>
      <c r="AH9" s="49">
        <f t="shared" ref="AH9" si="6">AVERAGE(B9:AF9)</f>
        <v>11.935483870967744</v>
      </c>
    </row>
    <row r="10" spans="1:34" ht="17.100000000000001" customHeight="1" x14ac:dyDescent="0.2">
      <c r="A10" s="16" t="s">
        <v>2</v>
      </c>
      <c r="B10" s="18">
        <f>[6]Julho!$D$5</f>
        <v>16.899999999999999</v>
      </c>
      <c r="C10" s="18">
        <f>[6]Julho!$D$6</f>
        <v>16.3</v>
      </c>
      <c r="D10" s="18">
        <f>[6]Julho!$D$7</f>
        <v>17.5</v>
      </c>
      <c r="E10" s="18">
        <f>[6]Julho!$D$8</f>
        <v>20.2</v>
      </c>
      <c r="F10" s="18">
        <f>[6]Julho!$D$9</f>
        <v>19.3</v>
      </c>
      <c r="G10" s="18">
        <f>[6]Julho!$D$10</f>
        <v>18.899999999999999</v>
      </c>
      <c r="H10" s="18">
        <f>[6]Julho!$D$11</f>
        <v>16.7</v>
      </c>
      <c r="I10" s="18">
        <f>[6]Julho!$D$12</f>
        <v>16.3</v>
      </c>
      <c r="J10" s="18">
        <f>[6]Julho!$D$13</f>
        <v>16.600000000000001</v>
      </c>
      <c r="K10" s="18">
        <f>[6]Julho!$D$14</f>
        <v>17.5</v>
      </c>
      <c r="L10" s="18">
        <f>[6]Julho!$D$15</f>
        <v>18.3</v>
      </c>
      <c r="M10" s="18">
        <f>[6]Julho!$D$16</f>
        <v>16.600000000000001</v>
      </c>
      <c r="N10" s="18">
        <f>[6]Julho!$D$17</f>
        <v>14.5</v>
      </c>
      <c r="O10" s="18">
        <f>[6]Julho!$D$18</f>
        <v>14.6</v>
      </c>
      <c r="P10" s="18">
        <f>[6]Julho!$D$19</f>
        <v>15.7</v>
      </c>
      <c r="Q10" s="18">
        <f>[6]Julho!$D$20</f>
        <v>16.899999999999999</v>
      </c>
      <c r="R10" s="18">
        <f>[6]Julho!$D$21</f>
        <v>16.7</v>
      </c>
      <c r="S10" s="18">
        <f>[6]Julho!$D$22</f>
        <v>17</v>
      </c>
      <c r="T10" s="18">
        <f>[6]Julho!$D$23</f>
        <v>21.5</v>
      </c>
      <c r="U10" s="18">
        <f>[6]Julho!$D$24</f>
        <v>18.600000000000001</v>
      </c>
      <c r="V10" s="18">
        <f>[6]Julho!$D$25</f>
        <v>13.8</v>
      </c>
      <c r="W10" s="18">
        <f>[6]Julho!$D$26</f>
        <v>7.7</v>
      </c>
      <c r="X10" s="18">
        <f>[6]Julho!$D$27</f>
        <v>4.5999999999999996</v>
      </c>
      <c r="Y10" s="18">
        <f>[6]Julho!$D$28</f>
        <v>5.5</v>
      </c>
      <c r="Z10" s="18">
        <f>[6]Julho!$D$29</f>
        <v>4.5</v>
      </c>
      <c r="AA10" s="18">
        <f>[6]Julho!$D$30</f>
        <v>9</v>
      </c>
      <c r="AB10" s="18">
        <f>[6]Julho!$D$31</f>
        <v>11.7</v>
      </c>
      <c r="AC10" s="18">
        <f>[6]Julho!$D$32</f>
        <v>14.6</v>
      </c>
      <c r="AD10" s="18">
        <f>[6]Julho!$D$33</f>
        <v>10.1</v>
      </c>
      <c r="AE10" s="18">
        <f>[6]Julho!$D$34</f>
        <v>13.7</v>
      </c>
      <c r="AF10" s="18">
        <f>[6]Julho!$D$35</f>
        <v>16.5</v>
      </c>
      <c r="AG10" s="47">
        <f t="shared" si="1"/>
        <v>4.5</v>
      </c>
      <c r="AH10" s="49">
        <f t="shared" si="2"/>
        <v>14.783870967741937</v>
      </c>
    </row>
    <row r="11" spans="1:34" ht="17.100000000000001" customHeight="1" x14ac:dyDescent="0.2">
      <c r="A11" s="16" t="s">
        <v>3</v>
      </c>
      <c r="B11" s="18">
        <f>[7]Julho!$D$5</f>
        <v>17.3</v>
      </c>
      <c r="C11" s="18">
        <f>[7]Julho!$D$6</f>
        <v>16.5</v>
      </c>
      <c r="D11" s="18">
        <f>[7]Julho!$D$7</f>
        <v>17.899999999999999</v>
      </c>
      <c r="E11" s="18">
        <f>[7]Julho!$D$8</f>
        <v>16.100000000000001</v>
      </c>
      <c r="F11" s="18">
        <f>[7]Julho!$D$9</f>
        <v>15.3</v>
      </c>
      <c r="G11" s="18">
        <f>[7]Julho!$D$10</f>
        <v>14.4</v>
      </c>
      <c r="H11" s="18">
        <f>[7]Julho!$D$11</f>
        <v>14.4</v>
      </c>
      <c r="I11" s="18">
        <f>[7]Julho!$D$12</f>
        <v>13.7</v>
      </c>
      <c r="J11" s="18">
        <f>[7]Julho!$D$13</f>
        <v>13</v>
      </c>
      <c r="K11" s="18">
        <f>[7]Julho!$D$14</f>
        <v>13.7</v>
      </c>
      <c r="L11" s="18">
        <f>[7]Julho!$D$15</f>
        <v>13.5</v>
      </c>
      <c r="M11" s="18">
        <f>[7]Julho!$D$16</f>
        <v>11.1</v>
      </c>
      <c r="N11" s="18">
        <f>[7]Julho!$D$17</f>
        <v>11.3</v>
      </c>
      <c r="O11" s="18">
        <f>[7]Julho!$D$18</f>
        <v>13.6</v>
      </c>
      <c r="P11" s="18">
        <f>[7]Julho!$D$19</f>
        <v>14.4</v>
      </c>
      <c r="Q11" s="18">
        <f>[7]Julho!$D$20</f>
        <v>13.5</v>
      </c>
      <c r="R11" s="18">
        <f>[7]Julho!$D$21</f>
        <v>12.9</v>
      </c>
      <c r="S11" s="18">
        <f>[7]Julho!$D$22</f>
        <v>13.2</v>
      </c>
      <c r="T11" s="18">
        <f>[7]Julho!$D$23</f>
        <v>15.3</v>
      </c>
      <c r="U11" s="18">
        <f>[7]Julho!$D$24</f>
        <v>18.2</v>
      </c>
      <c r="V11" s="18">
        <f>[7]Julho!$D$25</f>
        <v>19.899999999999999</v>
      </c>
      <c r="W11" s="18">
        <f>[7]Julho!$D$26</f>
        <v>15.1</v>
      </c>
      <c r="X11" s="18">
        <f>[7]Julho!$D$27</f>
        <v>8.6999999999999993</v>
      </c>
      <c r="Y11" s="18">
        <f>[7]Julho!$D$28</f>
        <v>8.6999999999999993</v>
      </c>
      <c r="Z11" s="18">
        <f>[7]Julho!$D$29</f>
        <v>4.5999999999999996</v>
      </c>
      <c r="AA11" s="18">
        <f>[7]Julho!$D$30</f>
        <v>6.9</v>
      </c>
      <c r="AB11" s="18">
        <f>[7]Julho!$D$31</f>
        <v>9.5</v>
      </c>
      <c r="AC11" s="18">
        <f>[7]Julho!$D$32</f>
        <v>8</v>
      </c>
      <c r="AD11" s="18">
        <f>[7]Julho!$D$33</f>
        <v>5.7</v>
      </c>
      <c r="AE11" s="18">
        <f>[7]Julho!$D$34</f>
        <v>9</v>
      </c>
      <c r="AF11" s="18">
        <f>[7]Julho!$D$35</f>
        <v>10.4</v>
      </c>
      <c r="AG11" s="47">
        <f t="shared" si="1"/>
        <v>4.5999999999999996</v>
      </c>
      <c r="AH11" s="49">
        <f>AVERAGE(B11:AF11)</f>
        <v>12.767741935483869</v>
      </c>
    </row>
    <row r="12" spans="1:34" ht="17.100000000000001" customHeight="1" x14ac:dyDescent="0.2">
      <c r="A12" s="16" t="s">
        <v>4</v>
      </c>
      <c r="B12" s="18">
        <f>[8]Julho!$D$5</f>
        <v>16.600000000000001</v>
      </c>
      <c r="C12" s="18">
        <f>[8]Julho!$D$6</f>
        <v>15.7</v>
      </c>
      <c r="D12" s="18">
        <f>[8]Julho!$D$7</f>
        <v>17</v>
      </c>
      <c r="E12" s="18">
        <f>[8]Julho!$D$8</f>
        <v>15.8</v>
      </c>
      <c r="F12" s="18">
        <f>[8]Julho!$D$9</f>
        <v>15.1</v>
      </c>
      <c r="G12" s="18">
        <f>[8]Julho!$D$10</f>
        <v>14.7</v>
      </c>
      <c r="H12" s="18">
        <f>[8]Julho!$D$11</f>
        <v>15.7</v>
      </c>
      <c r="I12" s="18">
        <f>[8]Julho!$D$12</f>
        <v>18</v>
      </c>
      <c r="J12" s="18">
        <f>[8]Julho!$D$13</f>
        <v>15.1</v>
      </c>
      <c r="K12" s="18">
        <f>[8]Julho!$D$14</f>
        <v>14.2</v>
      </c>
      <c r="L12" s="18">
        <f>[8]Julho!$D$15</f>
        <v>14.2</v>
      </c>
      <c r="M12" s="18">
        <f>[8]Julho!$D$16</f>
        <v>13.7</v>
      </c>
      <c r="N12" s="18">
        <f>[8]Julho!$D$17</f>
        <v>13.8</v>
      </c>
      <c r="O12" s="18">
        <f>[8]Julho!$D$18</f>
        <v>14.2</v>
      </c>
      <c r="P12" s="18">
        <f>[8]Julho!$D$19</f>
        <v>14.4</v>
      </c>
      <c r="Q12" s="18">
        <f>[8]Julho!$D$20</f>
        <v>15.5</v>
      </c>
      <c r="R12" s="18">
        <f>[8]Julho!$D$21</f>
        <v>15.7</v>
      </c>
      <c r="S12" s="18">
        <f>[8]Julho!$D$22</f>
        <v>14.6</v>
      </c>
      <c r="T12" s="18">
        <f>[8]Julho!$D$23</f>
        <v>17.399999999999999</v>
      </c>
      <c r="U12" s="18">
        <f>[8]Julho!$D$24</f>
        <v>18.899999999999999</v>
      </c>
      <c r="V12" s="18">
        <f>[8]Julho!$D$25</f>
        <v>18.399999999999999</v>
      </c>
      <c r="W12" s="18">
        <f>[8]Julho!$D$26</f>
        <v>10.8</v>
      </c>
      <c r="X12" s="18">
        <f>[8]Julho!$D$27</f>
        <v>4.2</v>
      </c>
      <c r="Y12" s="18">
        <f>[8]Julho!$D$28</f>
        <v>5.6</v>
      </c>
      <c r="Z12" s="18">
        <f>[8]Julho!$D$29</f>
        <v>3.3</v>
      </c>
      <c r="AA12" s="18">
        <f>[8]Julho!$D$30</f>
        <v>5.9</v>
      </c>
      <c r="AB12" s="18">
        <f>[8]Julho!$D$31</f>
        <v>8.6999999999999993</v>
      </c>
      <c r="AC12" s="18">
        <f>[8]Julho!$D$32</f>
        <v>8.9</v>
      </c>
      <c r="AD12" s="18">
        <f>[8]Julho!$D$33</f>
        <v>12.1</v>
      </c>
      <c r="AE12" s="18">
        <f>[8]Julho!$D$34</f>
        <v>15.7</v>
      </c>
      <c r="AF12" s="18">
        <f>[8]Julho!$D$35</f>
        <v>16.600000000000001</v>
      </c>
      <c r="AG12" s="47">
        <f t="shared" si="1"/>
        <v>3.3</v>
      </c>
      <c r="AH12" s="49">
        <f t="shared" si="2"/>
        <v>13.564516129032256</v>
      </c>
    </row>
    <row r="13" spans="1:34" ht="17.100000000000001" customHeight="1" x14ac:dyDescent="0.2">
      <c r="A13" s="16" t="s">
        <v>5</v>
      </c>
      <c r="B13" s="18">
        <f>[9]Julho!$D$5</f>
        <v>18</v>
      </c>
      <c r="C13" s="18">
        <f>[9]Julho!$D$6</f>
        <v>18.5</v>
      </c>
      <c r="D13" s="20">
        <f>[9]Julho!$D$7</f>
        <v>18</v>
      </c>
      <c r="E13" s="20">
        <f>[9]Julho!$D$8</f>
        <v>23.1</v>
      </c>
      <c r="F13" s="20">
        <f>[9]Julho!$D$9</f>
        <v>23.1</v>
      </c>
      <c r="G13" s="20">
        <f>[9]Julho!$D$10</f>
        <v>23.4</v>
      </c>
      <c r="H13" s="20">
        <f>[9]Julho!$D$11</f>
        <v>22.4</v>
      </c>
      <c r="I13" s="20">
        <f>[9]Julho!$D$12</f>
        <v>17.100000000000001</v>
      </c>
      <c r="J13" s="20" t="str">
        <f>[9]Julho!$D$13</f>
        <v>**</v>
      </c>
      <c r="K13" s="20" t="str">
        <f>[9]Julho!$D$14</f>
        <v>**</v>
      </c>
      <c r="L13" s="20" t="str">
        <f>[9]Julho!$D$15</f>
        <v>**</v>
      </c>
      <c r="M13" s="20" t="str">
        <f>[9]Julho!$D$16</f>
        <v>**</v>
      </c>
      <c r="N13" s="20" t="str">
        <f>[9]Julho!$D$17</f>
        <v>**</v>
      </c>
      <c r="O13" s="20" t="str">
        <f>[9]Julho!$D$18</f>
        <v>**</v>
      </c>
      <c r="P13" s="18" t="str">
        <f>[9]Julho!$D$19</f>
        <v>**</v>
      </c>
      <c r="Q13" s="18">
        <f>[9]Julho!$D$20</f>
        <v>20.2</v>
      </c>
      <c r="R13" s="18">
        <f>[9]Julho!$D$21</f>
        <v>21.1</v>
      </c>
      <c r="S13" s="18">
        <f>[9]Julho!$D$22</f>
        <v>23.4</v>
      </c>
      <c r="T13" s="18">
        <f>[9]Julho!$D$23</f>
        <v>21.6</v>
      </c>
      <c r="U13" s="18">
        <f>[9]Julho!$D$24</f>
        <v>17.600000000000001</v>
      </c>
      <c r="V13" s="18">
        <f>[9]Julho!$D$25</f>
        <v>13.8</v>
      </c>
      <c r="W13" s="18">
        <f>[9]Julho!$D$26</f>
        <v>11.5</v>
      </c>
      <c r="X13" s="18">
        <f>[9]Julho!$D$27</f>
        <v>7.8</v>
      </c>
      <c r="Y13" s="18">
        <f>[9]Julho!$D$28</f>
        <v>10.9</v>
      </c>
      <c r="Z13" s="18">
        <f>[9]Julho!$D$29</f>
        <v>11.2</v>
      </c>
      <c r="AA13" s="18">
        <f>[9]Julho!$D$30</f>
        <v>9.6999999999999993</v>
      </c>
      <c r="AB13" s="18">
        <f>[9]Julho!$D$31</f>
        <v>17.3</v>
      </c>
      <c r="AC13" s="18">
        <f>[9]Julho!$D$32</f>
        <v>18.7</v>
      </c>
      <c r="AD13" s="18">
        <f>[9]Julho!$D$33</f>
        <v>17.5</v>
      </c>
      <c r="AE13" s="18">
        <f>[9]Julho!$D$34</f>
        <v>16.600000000000001</v>
      </c>
      <c r="AF13" s="18">
        <f>[9]Julho!$D$35</f>
        <v>18.399999999999999</v>
      </c>
      <c r="AG13" s="47">
        <f t="shared" si="1"/>
        <v>7.8</v>
      </c>
      <c r="AH13" s="49">
        <f>AVERAGE(B13:AF13)</f>
        <v>17.537499999999998</v>
      </c>
    </row>
    <row r="14" spans="1:34" ht="17.100000000000001" customHeight="1" x14ac:dyDescent="0.2">
      <c r="A14" s="16" t="s">
        <v>50</v>
      </c>
      <c r="B14" s="18">
        <f>[10]Julho!$D$5</f>
        <v>16.5</v>
      </c>
      <c r="C14" s="18">
        <f>[10]Julho!$D$6</f>
        <v>15.6</v>
      </c>
      <c r="D14" s="20">
        <f>[10]Julho!$D$7</f>
        <v>17.8</v>
      </c>
      <c r="E14" s="20">
        <f>[10]Julho!$D$8</f>
        <v>16.399999999999999</v>
      </c>
      <c r="F14" s="20">
        <f>[10]Julho!$D$9</f>
        <v>15.8</v>
      </c>
      <c r="G14" s="20">
        <f>[10]Julho!$D$10</f>
        <v>14.4</v>
      </c>
      <c r="H14" s="20">
        <f>[10]Julho!$D$11</f>
        <v>14.8</v>
      </c>
      <c r="I14" s="20">
        <f>[10]Julho!$D$12</f>
        <v>15.9</v>
      </c>
      <c r="J14" s="20">
        <f>[10]Julho!$D$13</f>
        <v>12.3</v>
      </c>
      <c r="K14" s="20">
        <f>[10]Julho!$D$14</f>
        <v>13.1</v>
      </c>
      <c r="L14" s="20">
        <f>[10]Julho!$D$15</f>
        <v>13.8</v>
      </c>
      <c r="M14" s="20">
        <f>[10]Julho!$D$16</f>
        <v>12.7</v>
      </c>
      <c r="N14" s="20">
        <f>[10]Julho!$D$17</f>
        <v>12.2</v>
      </c>
      <c r="O14" s="20">
        <f>[10]Julho!$D$18</f>
        <v>12.7</v>
      </c>
      <c r="P14" s="18">
        <f>[10]Julho!$D$19</f>
        <v>14.6</v>
      </c>
      <c r="Q14" s="18">
        <f>[10]Julho!$D$20</f>
        <v>12.7</v>
      </c>
      <c r="R14" s="18">
        <f>[10]Julho!$D$21</f>
        <v>14.7</v>
      </c>
      <c r="S14" s="18">
        <f>[10]Julho!$D$22</f>
        <v>14</v>
      </c>
      <c r="T14" s="18">
        <f>[10]Julho!$D$23</f>
        <v>17</v>
      </c>
      <c r="U14" s="18">
        <f>[10]Julho!$D$24</f>
        <v>17.2</v>
      </c>
      <c r="V14" s="18">
        <f>[10]Julho!$D$25</f>
        <v>18.899999999999999</v>
      </c>
      <c r="W14" s="18">
        <f>[10]Julho!$D$26</f>
        <v>12.5</v>
      </c>
      <c r="X14" s="18">
        <f>[10]Julho!$D$27</f>
        <v>5.0999999999999996</v>
      </c>
      <c r="Y14" s="18">
        <f>[10]Julho!$D$28</f>
        <v>7.1</v>
      </c>
      <c r="Z14" s="18">
        <f>[10]Julho!$D$29</f>
        <v>4.2</v>
      </c>
      <c r="AA14" s="18">
        <f>[10]Julho!$D$30</f>
        <v>8.6</v>
      </c>
      <c r="AB14" s="18">
        <f>[10]Julho!$D$31</f>
        <v>10.6</v>
      </c>
      <c r="AC14" s="18">
        <f>[10]Julho!$D$32</f>
        <v>9.6</v>
      </c>
      <c r="AD14" s="18">
        <f>[10]Julho!$D$33</f>
        <v>7.8</v>
      </c>
      <c r="AE14" s="18">
        <f>[10]Julho!$D$34</f>
        <v>11.2</v>
      </c>
      <c r="AF14" s="18">
        <f>[10]Julho!$D$35</f>
        <v>13.5</v>
      </c>
      <c r="AG14" s="47">
        <f>MIN(B14:AF14)</f>
        <v>4.2</v>
      </c>
      <c r="AH14" s="49">
        <f>AVERAGE(B14:AF14)</f>
        <v>13.009677419354841</v>
      </c>
    </row>
    <row r="15" spans="1:34" ht="17.100000000000001" customHeight="1" x14ac:dyDescent="0.2">
      <c r="A15" s="16" t="s">
        <v>6</v>
      </c>
      <c r="B15" s="20">
        <f>[11]Julho!$D$5</f>
        <v>19.3</v>
      </c>
      <c r="C15" s="20">
        <f>[11]Julho!$D$6</f>
        <v>18.2</v>
      </c>
      <c r="D15" s="20">
        <f>[11]Julho!$D$7</f>
        <v>17.8</v>
      </c>
      <c r="E15" s="20">
        <f>[11]Julho!$D$8</f>
        <v>16.2</v>
      </c>
      <c r="F15" s="20">
        <f>[11]Julho!$D$9</f>
        <v>17.2</v>
      </c>
      <c r="G15" s="20">
        <f>[11]Julho!$D$10</f>
        <v>16.399999999999999</v>
      </c>
      <c r="H15" s="20">
        <f>[11]Julho!$D$11</f>
        <v>15.6</v>
      </c>
      <c r="I15" s="20">
        <f>[11]Julho!$D$12</f>
        <v>15.4</v>
      </c>
      <c r="J15" s="20">
        <f>[11]Julho!$D$13</f>
        <v>14.7</v>
      </c>
      <c r="K15" s="20">
        <f>[11]Julho!$D$14</f>
        <v>13</v>
      </c>
      <c r="L15" s="20">
        <f>[11]Julho!$D$15</f>
        <v>15.3</v>
      </c>
      <c r="M15" s="20">
        <f>[11]Julho!$D$16</f>
        <v>13.1</v>
      </c>
      <c r="N15" s="20">
        <f>[11]Julho!$D$17</f>
        <v>10.9</v>
      </c>
      <c r="O15" s="20">
        <f>[11]Julho!$D$18</f>
        <v>14.6</v>
      </c>
      <c r="P15" s="20">
        <f>[11]Julho!$D$19</f>
        <v>13.8</v>
      </c>
      <c r="Q15" s="20">
        <f>[11]Julho!$D$20</f>
        <v>14.9</v>
      </c>
      <c r="R15" s="20">
        <f>[11]Julho!$D$21</f>
        <v>15.3</v>
      </c>
      <c r="S15" s="20">
        <f>[11]Julho!$D$22</f>
        <v>13.1</v>
      </c>
      <c r="T15" s="20">
        <f>[11]Julho!$D$23</f>
        <v>18.399999999999999</v>
      </c>
      <c r="U15" s="20">
        <f>[11]Julho!$D$24</f>
        <v>18.8</v>
      </c>
      <c r="V15" s="20">
        <f>[11]Julho!$D$25</f>
        <v>19</v>
      </c>
      <c r="W15" s="20">
        <f>[11]Julho!$D$26</f>
        <v>12.8</v>
      </c>
      <c r="X15" s="20">
        <f>[11]Julho!$D$27</f>
        <v>8.9</v>
      </c>
      <c r="Y15" s="20">
        <f>[11]Julho!$D$28</f>
        <v>10</v>
      </c>
      <c r="Z15" s="20">
        <f>[11]Julho!$D$29</f>
        <v>2.4</v>
      </c>
      <c r="AA15" s="20">
        <f>[11]Julho!$D$30</f>
        <v>5.8</v>
      </c>
      <c r="AB15" s="20">
        <f>[11]Julho!$D$31</f>
        <v>10.4</v>
      </c>
      <c r="AC15" s="20">
        <f>[11]Julho!$D$32</f>
        <v>8.6</v>
      </c>
      <c r="AD15" s="20">
        <f>[11]Julho!$D$33</f>
        <v>7.2</v>
      </c>
      <c r="AE15" s="20">
        <f>[11]Julho!$D$34</f>
        <v>7.4</v>
      </c>
      <c r="AF15" s="20">
        <f>[11]Julho!$D$35</f>
        <v>9.6</v>
      </c>
      <c r="AG15" s="47">
        <f t="shared" si="1"/>
        <v>2.4</v>
      </c>
      <c r="AH15" s="49">
        <f t="shared" si="2"/>
        <v>13.358064516129032</v>
      </c>
    </row>
    <row r="16" spans="1:34" ht="17.100000000000001" customHeight="1" x14ac:dyDescent="0.2">
      <c r="A16" s="16" t="s">
        <v>7</v>
      </c>
      <c r="B16" s="20">
        <f>[12]Julho!$D$5</f>
        <v>15.9</v>
      </c>
      <c r="C16" s="20">
        <f>[12]Julho!$D$6</f>
        <v>11.6</v>
      </c>
      <c r="D16" s="20">
        <f>[12]Julho!$D$7</f>
        <v>14.1</v>
      </c>
      <c r="E16" s="20">
        <f>[12]Julho!$D$8</f>
        <v>18.8</v>
      </c>
      <c r="F16" s="20">
        <f>[12]Julho!$D$9</f>
        <v>17.600000000000001</v>
      </c>
      <c r="G16" s="20">
        <f>[12]Julho!$D$10</f>
        <v>16.7</v>
      </c>
      <c r="H16" s="20">
        <f>[12]Julho!$D$11</f>
        <v>15.9</v>
      </c>
      <c r="I16" s="20">
        <f>[12]Julho!$D$12</f>
        <v>17</v>
      </c>
      <c r="J16" s="20">
        <f>[12]Julho!$D$13</f>
        <v>17.3</v>
      </c>
      <c r="K16" s="20">
        <f>[12]Julho!$D$14</f>
        <v>15.2</v>
      </c>
      <c r="L16" s="20">
        <f>[12]Julho!$D$15</f>
        <v>16</v>
      </c>
      <c r="M16" s="20">
        <f>[12]Julho!$D$16</f>
        <v>15.6</v>
      </c>
      <c r="N16" s="20">
        <f>[12]Julho!$D$17</f>
        <v>12.8</v>
      </c>
      <c r="O16" s="20">
        <f>[12]Julho!$D$18</f>
        <v>14.5</v>
      </c>
      <c r="P16" s="20">
        <f>[12]Julho!$D$19</f>
        <v>15.6</v>
      </c>
      <c r="Q16" s="20">
        <f>[12]Julho!$D$20</f>
        <v>13.2</v>
      </c>
      <c r="R16" s="20">
        <f>[12]Julho!$D$21</f>
        <v>13.4</v>
      </c>
      <c r="S16" s="20">
        <f>[12]Julho!$D$22</f>
        <v>16.100000000000001</v>
      </c>
      <c r="T16" s="20">
        <f>[12]Julho!$D$23</f>
        <v>16.3</v>
      </c>
      <c r="U16" s="20">
        <f>[12]Julho!$D$24</f>
        <v>14.5</v>
      </c>
      <c r="V16" s="20">
        <f>[12]Julho!$D$25</f>
        <v>10.5</v>
      </c>
      <c r="W16" s="20">
        <f>[12]Julho!$D$26</f>
        <v>6.2</v>
      </c>
      <c r="X16" s="20">
        <f>[12]Julho!$D$27</f>
        <v>3.6</v>
      </c>
      <c r="Y16" s="20">
        <f>[12]Julho!$D$28</f>
        <v>-0.7</v>
      </c>
      <c r="Z16" s="20">
        <f>[12]Julho!$D$29</f>
        <v>1.8</v>
      </c>
      <c r="AA16" s="20">
        <f>[12]Julho!$D$30</f>
        <v>6.9</v>
      </c>
      <c r="AB16" s="20">
        <f>[12]Julho!$D$31</f>
        <v>9.3000000000000007</v>
      </c>
      <c r="AC16" s="20">
        <f>[12]Julho!$D$32</f>
        <v>10.199999999999999</v>
      </c>
      <c r="AD16" s="20">
        <f>[12]Julho!$D$33</f>
        <v>12.3</v>
      </c>
      <c r="AE16" s="20">
        <f>[12]Julho!$D$34</f>
        <v>14</v>
      </c>
      <c r="AF16" s="20">
        <f>[12]Julho!$D$35</f>
        <v>14</v>
      </c>
      <c r="AG16" s="47">
        <f t="shared" si="1"/>
        <v>-0.7</v>
      </c>
      <c r="AH16" s="49">
        <f>AVERAGE(B16:AF16)</f>
        <v>12.780645161290325</v>
      </c>
    </row>
    <row r="17" spans="1:34" ht="17.100000000000001" customHeight="1" x14ac:dyDescent="0.2">
      <c r="A17" s="16" t="s">
        <v>8</v>
      </c>
      <c r="B17" s="20">
        <f>[13]Julho!$D$5</f>
        <v>14.4</v>
      </c>
      <c r="C17" s="20">
        <f>[13]Julho!$D$6</f>
        <v>11.5</v>
      </c>
      <c r="D17" s="20">
        <f>[13]Julho!$D$7</f>
        <v>12.2</v>
      </c>
      <c r="E17" s="20">
        <f>[13]Julho!$D$8</f>
        <v>17.600000000000001</v>
      </c>
      <c r="F17" s="20">
        <f>[13]Julho!$D$9</f>
        <v>17.3</v>
      </c>
      <c r="G17" s="20">
        <f>[13]Julho!$D$10</f>
        <v>15.8</v>
      </c>
      <c r="H17" s="20">
        <f>[13]Julho!$D$11</f>
        <v>15.2</v>
      </c>
      <c r="I17" s="20">
        <f>[13]Julho!$D$12</f>
        <v>16.2</v>
      </c>
      <c r="J17" s="20">
        <f>[13]Julho!$D$13</f>
        <v>16.8</v>
      </c>
      <c r="K17" s="20">
        <f>[13]Julho!$D$14</f>
        <v>14.7</v>
      </c>
      <c r="L17" s="20">
        <f>[13]Julho!$D$15</f>
        <v>15</v>
      </c>
      <c r="M17" s="20">
        <f>[13]Julho!$D$16</f>
        <v>13.8</v>
      </c>
      <c r="N17" s="20">
        <f>[13]Julho!$D$17</f>
        <v>12.9</v>
      </c>
      <c r="O17" s="20">
        <f>[13]Julho!$D$18</f>
        <v>12.1</v>
      </c>
      <c r="P17" s="20">
        <f>[13]Julho!$D$19</f>
        <v>13.2</v>
      </c>
      <c r="Q17" s="20">
        <f>[13]Julho!$D$20</f>
        <v>11.5</v>
      </c>
      <c r="R17" s="20">
        <f>[13]Julho!$D$21</f>
        <v>9.4</v>
      </c>
      <c r="S17" s="20">
        <f>[13]Julho!$D$22</f>
        <v>15.3</v>
      </c>
      <c r="T17" s="20">
        <f>[13]Julho!$D$23</f>
        <v>16.399999999999999</v>
      </c>
      <c r="U17" s="20">
        <f>[13]Julho!$D$24</f>
        <v>14.5</v>
      </c>
      <c r="V17" s="20">
        <f>[13]Julho!$D$25</f>
        <v>11.3</v>
      </c>
      <c r="W17" s="20">
        <f>[13]Julho!$D$26</f>
        <v>6.5</v>
      </c>
      <c r="X17" s="20">
        <f>[13]Julho!$D$27</f>
        <v>4.3</v>
      </c>
      <c r="Y17" s="20">
        <f>[13]Julho!$D$28</f>
        <v>0.9</v>
      </c>
      <c r="Z17" s="20">
        <f>[13]Julho!$D$29</f>
        <v>0.4</v>
      </c>
      <c r="AA17" s="20">
        <f>[13]Julho!$D$30</f>
        <v>5.7</v>
      </c>
      <c r="AB17" s="20">
        <f>[13]Julho!$D$31</f>
        <v>8.1999999999999993</v>
      </c>
      <c r="AC17" s="20">
        <f>[13]Julho!$D$32</f>
        <v>8.8000000000000007</v>
      </c>
      <c r="AD17" s="20">
        <f>[13]Julho!$D$33</f>
        <v>10.4</v>
      </c>
      <c r="AE17" s="20">
        <f>[13]Julho!$D$34</f>
        <v>13.1</v>
      </c>
      <c r="AF17" s="20">
        <f>[13]Julho!$D$35</f>
        <v>12.2</v>
      </c>
      <c r="AG17" s="47">
        <f>MIN(B17:AF17)</f>
        <v>0.4</v>
      </c>
      <c r="AH17" s="49">
        <f>AVERAGE(B17:AF17)</f>
        <v>11.858064516129032</v>
      </c>
    </row>
    <row r="18" spans="1:34" ht="17.100000000000001" customHeight="1" x14ac:dyDescent="0.2">
      <c r="A18" s="16" t="s">
        <v>9</v>
      </c>
      <c r="B18" s="20">
        <f>[14]Julho!$D$5</f>
        <v>16.3</v>
      </c>
      <c r="C18" s="20">
        <f>[14]Julho!$D$6</f>
        <v>13.2</v>
      </c>
      <c r="D18" s="20">
        <f>[14]Julho!$D$7</f>
        <v>14.6</v>
      </c>
      <c r="E18" s="20">
        <f>[14]Julho!$D$8</f>
        <v>18.5</v>
      </c>
      <c r="F18" s="20">
        <f>[14]Julho!$D$9</f>
        <v>18.3</v>
      </c>
      <c r="G18" s="20">
        <f>[14]Julho!$D$10</f>
        <v>16.5</v>
      </c>
      <c r="H18" s="20">
        <f>[14]Julho!$D$11</f>
        <v>17.899999999999999</v>
      </c>
      <c r="I18" s="20">
        <f>[14]Julho!$D$12</f>
        <v>18.3</v>
      </c>
      <c r="J18" s="20">
        <f>[14]Julho!$D$13</f>
        <v>16.7</v>
      </c>
      <c r="K18" s="20">
        <f>[14]Julho!$D$14</f>
        <v>15.7</v>
      </c>
      <c r="L18" s="20">
        <f>[14]Julho!$D$15</f>
        <v>16.3</v>
      </c>
      <c r="M18" s="20">
        <f>[14]Julho!$D$16</f>
        <v>16.399999999999999</v>
      </c>
      <c r="N18" s="20">
        <f>[14]Julho!$D$17</f>
        <v>15.1</v>
      </c>
      <c r="O18" s="20">
        <f>[14]Julho!$D$18</f>
        <v>16.100000000000001</v>
      </c>
      <c r="P18" s="20">
        <f>[14]Julho!$D$19</f>
        <v>17.2</v>
      </c>
      <c r="Q18" s="20">
        <f>[14]Julho!$D$20</f>
        <v>14.5</v>
      </c>
      <c r="R18" s="20">
        <f>[14]Julho!$D$21</f>
        <v>15.2</v>
      </c>
      <c r="S18" s="20">
        <f>[14]Julho!$D$22</f>
        <v>16</v>
      </c>
      <c r="T18" s="20">
        <f>[14]Julho!$D$23</f>
        <v>18.7</v>
      </c>
      <c r="U18" s="20">
        <f>[14]Julho!$D$24</f>
        <v>16.600000000000001</v>
      </c>
      <c r="V18" s="20">
        <f>[14]Julho!$D$25</f>
        <v>11.8</v>
      </c>
      <c r="W18" s="20">
        <f>[14]Julho!$D$26</f>
        <v>7.7</v>
      </c>
      <c r="X18" s="20">
        <f>[14]Julho!$D$27</f>
        <v>4.7</v>
      </c>
      <c r="Y18" s="20">
        <f>[14]Julho!$D$28</f>
        <v>2.4</v>
      </c>
      <c r="Z18" s="20">
        <f>[14]Julho!$D$29</f>
        <v>4.7</v>
      </c>
      <c r="AA18" s="20">
        <f>[14]Julho!$D$30</f>
        <v>7.3</v>
      </c>
      <c r="AB18" s="20">
        <f>[14]Julho!$D$31</f>
        <v>9.6999999999999993</v>
      </c>
      <c r="AC18" s="20">
        <f>[14]Julho!$D$32</f>
        <v>11.9</v>
      </c>
      <c r="AD18" s="20">
        <f>[14]Julho!$D$33</f>
        <v>15.1</v>
      </c>
      <c r="AE18" s="20">
        <f>[14]Julho!$D$34</f>
        <v>15.6</v>
      </c>
      <c r="AF18" s="20">
        <f>[14]Julho!$D$35</f>
        <v>15.4</v>
      </c>
      <c r="AG18" s="47">
        <f t="shared" ref="AG18:AG30" si="7">MIN(B18:AF18)</f>
        <v>2.4</v>
      </c>
      <c r="AH18" s="49">
        <f t="shared" ref="AH18:AH30" si="8">AVERAGE(B18:AF18)</f>
        <v>14.012903225806451</v>
      </c>
    </row>
    <row r="19" spans="1:34" ht="17.100000000000001" customHeight="1" x14ac:dyDescent="0.2">
      <c r="A19" s="16" t="s">
        <v>49</v>
      </c>
      <c r="B19" s="20">
        <f>[15]Julho!$D$5</f>
        <v>17.899999999999999</v>
      </c>
      <c r="C19" s="20">
        <f>[15]Julho!$D$6</f>
        <v>13.6</v>
      </c>
      <c r="D19" s="20">
        <f>[15]Julho!$D$7</f>
        <v>16.600000000000001</v>
      </c>
      <c r="E19" s="20">
        <f>[15]Julho!$D$8</f>
        <v>19.2</v>
      </c>
      <c r="F19" s="20">
        <f>[15]Julho!$D$9</f>
        <v>17.5</v>
      </c>
      <c r="G19" s="20">
        <f>[15]Julho!$D$10</f>
        <v>19</v>
      </c>
      <c r="H19" s="20">
        <f>[15]Julho!$D$11</f>
        <v>16.600000000000001</v>
      </c>
      <c r="I19" s="20">
        <f>[15]Julho!$D$12</f>
        <v>19</v>
      </c>
      <c r="J19" s="20">
        <f>[15]Julho!$D$13</f>
        <v>18.100000000000001</v>
      </c>
      <c r="K19" s="20">
        <f>[15]Julho!$D$14</f>
        <v>16.100000000000001</v>
      </c>
      <c r="L19" s="20">
        <f>[15]Julho!$D$15</f>
        <v>15.8</v>
      </c>
      <c r="M19" s="20">
        <f>[15]Julho!$D$16</f>
        <v>15.1</v>
      </c>
      <c r="N19" s="20">
        <f>[15]Julho!$D$17</f>
        <v>12.9</v>
      </c>
      <c r="O19" s="20">
        <f>[15]Julho!$D$18</f>
        <v>16.3</v>
      </c>
      <c r="P19" s="20">
        <f>[15]Julho!$D$19</f>
        <v>15.5</v>
      </c>
      <c r="Q19" s="20">
        <f>[15]Julho!$D$20</f>
        <v>15.2</v>
      </c>
      <c r="R19" s="20">
        <f>[15]Julho!$D$21</f>
        <v>14.4</v>
      </c>
      <c r="S19" s="20">
        <f>[15]Julho!$D$22</f>
        <v>15</v>
      </c>
      <c r="T19" s="20">
        <f>[15]Julho!$D$23</f>
        <v>16.5</v>
      </c>
      <c r="U19" s="20">
        <f>[15]Julho!$D$24</f>
        <v>14.7</v>
      </c>
      <c r="V19" s="20">
        <f>[15]Julho!$D$25</f>
        <v>11.5</v>
      </c>
      <c r="W19" s="20">
        <f>[15]Julho!$D$26</f>
        <v>8.1</v>
      </c>
      <c r="X19" s="20">
        <f>[15]Julho!$D$27</f>
        <v>5.5</v>
      </c>
      <c r="Y19" s="20">
        <f>[15]Julho!$D$28</f>
        <v>2.1</v>
      </c>
      <c r="Z19" s="20">
        <f>[15]Julho!$D$29</f>
        <v>0.5</v>
      </c>
      <c r="AA19" s="20">
        <f>[15]Julho!$D$30</f>
        <v>2.2000000000000002</v>
      </c>
      <c r="AB19" s="20">
        <f>[15]Julho!$D$31</f>
        <v>11.5</v>
      </c>
      <c r="AC19" s="20">
        <f>[15]Julho!$D$32</f>
        <v>10.8</v>
      </c>
      <c r="AD19" s="20">
        <f>[15]Julho!$D$33</f>
        <v>11.1</v>
      </c>
      <c r="AE19" s="20">
        <f>[15]Julho!$D$34</f>
        <v>10.8</v>
      </c>
      <c r="AF19" s="20">
        <f>[15]Julho!$D$35</f>
        <v>10.199999999999999</v>
      </c>
      <c r="AG19" s="47">
        <f t="shared" ref="AG19" si="9">MIN(B19:AF19)</f>
        <v>0.5</v>
      </c>
      <c r="AH19" s="49">
        <f t="shared" ref="AH19" si="10">AVERAGE(B19:AF19)</f>
        <v>13.203225806451615</v>
      </c>
    </row>
    <row r="20" spans="1:34" ht="17.100000000000001" customHeight="1" x14ac:dyDescent="0.2">
      <c r="A20" s="16" t="s">
        <v>10</v>
      </c>
      <c r="B20" s="20">
        <f>[16]Julho!$D$5</f>
        <v>16.100000000000001</v>
      </c>
      <c r="C20" s="20">
        <f>[16]Julho!$D$6</f>
        <v>11.8</v>
      </c>
      <c r="D20" s="20">
        <f>[16]Julho!$D$7</f>
        <v>12.4</v>
      </c>
      <c r="E20" s="20">
        <f>[16]Julho!$D$8</f>
        <v>19.100000000000001</v>
      </c>
      <c r="F20" s="20">
        <f>[16]Julho!$D$9</f>
        <v>17.899999999999999</v>
      </c>
      <c r="G20" s="20">
        <f>[16]Julho!$D$10</f>
        <v>16.8</v>
      </c>
      <c r="H20" s="20">
        <f>[16]Julho!$D$11</f>
        <v>15.8</v>
      </c>
      <c r="I20" s="20">
        <f>[16]Julho!$D$12</f>
        <v>16.5</v>
      </c>
      <c r="J20" s="20">
        <f>[16]Julho!$D$13</f>
        <v>17.8</v>
      </c>
      <c r="K20" s="20">
        <f>[16]Julho!$D$14</f>
        <v>15.9</v>
      </c>
      <c r="L20" s="20">
        <f>[16]Julho!$D$15</f>
        <v>15.8</v>
      </c>
      <c r="M20" s="20">
        <f>[16]Julho!$D$16</f>
        <v>13.6</v>
      </c>
      <c r="N20" s="20">
        <f>[16]Julho!$D$17</f>
        <v>12.5</v>
      </c>
      <c r="O20" s="20">
        <f>[16]Julho!$D$18</f>
        <v>13.9</v>
      </c>
      <c r="P20" s="20">
        <f>[16]Julho!$D$19</f>
        <v>13.6</v>
      </c>
      <c r="Q20" s="20">
        <f>[16]Julho!$D$20</f>
        <v>11.8</v>
      </c>
      <c r="R20" s="20">
        <f>[16]Julho!$D$21</f>
        <v>11.2</v>
      </c>
      <c r="S20" s="20">
        <f>[16]Julho!$D$22</f>
        <v>17.7</v>
      </c>
      <c r="T20" s="20">
        <f>[16]Julho!$D$23</f>
        <v>16.2</v>
      </c>
      <c r="U20" s="20">
        <f>[16]Julho!$D$24</f>
        <v>14.3</v>
      </c>
      <c r="V20" s="20">
        <f>[16]Julho!$D$25</f>
        <v>11</v>
      </c>
      <c r="W20" s="20">
        <f>[16]Julho!$D$26</f>
        <v>6.4</v>
      </c>
      <c r="X20" s="20">
        <f>[16]Julho!$D$27</f>
        <v>4.4000000000000004</v>
      </c>
      <c r="Y20" s="20">
        <f>[16]Julho!$D$28</f>
        <v>0.3</v>
      </c>
      <c r="Z20" s="20">
        <f>[16]Julho!$D$29</f>
        <v>0</v>
      </c>
      <c r="AA20" s="20">
        <f>[16]Julho!$D$30</f>
        <v>5.7</v>
      </c>
      <c r="AB20" s="20">
        <f>[16]Julho!$D$31</f>
        <v>10.5</v>
      </c>
      <c r="AC20" s="20">
        <f>[16]Julho!$D$32</f>
        <v>9.3000000000000007</v>
      </c>
      <c r="AD20" s="20">
        <f>[16]Julho!$D$33</f>
        <v>10.9</v>
      </c>
      <c r="AE20" s="20">
        <f>[16]Julho!$D$34</f>
        <v>10.8</v>
      </c>
      <c r="AF20" s="20">
        <f>[16]Julho!$D$35</f>
        <v>10.199999999999999</v>
      </c>
      <c r="AG20" s="47">
        <f t="shared" si="7"/>
        <v>0</v>
      </c>
      <c r="AH20" s="49">
        <f t="shared" si="8"/>
        <v>12.264516129032257</v>
      </c>
    </row>
    <row r="21" spans="1:34" ht="17.100000000000001" customHeight="1" x14ac:dyDescent="0.2">
      <c r="A21" s="16" t="s">
        <v>11</v>
      </c>
      <c r="B21" s="20">
        <f>[17]Julho!$D$5</f>
        <v>16.8</v>
      </c>
      <c r="C21" s="20">
        <f>[17]Julho!$D$6</f>
        <v>13.2</v>
      </c>
      <c r="D21" s="20">
        <f>[17]Julho!$D$7</f>
        <v>14.6</v>
      </c>
      <c r="E21" s="20">
        <f>[17]Julho!$D$8</f>
        <v>16.600000000000001</v>
      </c>
      <c r="F21" s="20">
        <f>[17]Julho!$D$9</f>
        <v>14.5</v>
      </c>
      <c r="G21" s="20">
        <f>[17]Julho!$D$10</f>
        <v>14.1</v>
      </c>
      <c r="H21" s="20">
        <f>[17]Julho!$D$11</f>
        <v>13.8</v>
      </c>
      <c r="I21" s="20">
        <f>[17]Julho!$D$12</f>
        <v>15.9</v>
      </c>
      <c r="J21" s="20">
        <f>[17]Julho!$D$13</f>
        <v>17.399999999999999</v>
      </c>
      <c r="K21" s="20">
        <f>[17]Julho!$D$14</f>
        <v>11</v>
      </c>
      <c r="L21" s="20">
        <f>[17]Julho!$D$15</f>
        <v>11.9</v>
      </c>
      <c r="M21" s="20">
        <f>[17]Julho!$D$16</f>
        <v>13.6</v>
      </c>
      <c r="N21" s="20">
        <f>[17]Julho!$D$17</f>
        <v>12.5</v>
      </c>
      <c r="O21" s="20">
        <f>[17]Julho!$D$18</f>
        <v>13.9</v>
      </c>
      <c r="P21" s="20">
        <f>[17]Julho!$D$19</f>
        <v>13.9</v>
      </c>
      <c r="Q21" s="20">
        <f>[17]Julho!$D$20</f>
        <v>13.5</v>
      </c>
      <c r="R21" s="20">
        <f>[17]Julho!$D$21</f>
        <v>11.2</v>
      </c>
      <c r="S21" s="20">
        <f>[17]Julho!$D$22</f>
        <v>11.2</v>
      </c>
      <c r="T21" s="20">
        <f>[17]Julho!$D$23</f>
        <v>20</v>
      </c>
      <c r="U21" s="20">
        <f>[17]Julho!$D$24</f>
        <v>16</v>
      </c>
      <c r="V21" s="20">
        <f>[17]Julho!$D$25</f>
        <v>11.8</v>
      </c>
      <c r="W21" s="20">
        <f>[17]Julho!$D$26</f>
        <v>7.3</v>
      </c>
      <c r="X21" s="20">
        <f>[17]Julho!$D$27</f>
        <v>4.3</v>
      </c>
      <c r="Y21" s="20">
        <f>[17]Julho!$D$28</f>
        <v>1.4</v>
      </c>
      <c r="Z21" s="20">
        <f>[17]Julho!$D$29</f>
        <v>0</v>
      </c>
      <c r="AA21" s="20">
        <f>[17]Julho!$D$30</f>
        <v>2.6</v>
      </c>
      <c r="AB21" s="20">
        <f>[17]Julho!$D$31</f>
        <v>4.5999999999999996</v>
      </c>
      <c r="AC21" s="20">
        <f>[17]Julho!$D$32</f>
        <v>7.6</v>
      </c>
      <c r="AD21" s="20">
        <f>[17]Julho!$D$33</f>
        <v>8.9</v>
      </c>
      <c r="AE21" s="20">
        <f>[17]Julho!$D$34</f>
        <v>8.5</v>
      </c>
      <c r="AF21" s="20">
        <f>[17]Julho!$D$35</f>
        <v>11</v>
      </c>
      <c r="AG21" s="47">
        <f t="shared" si="7"/>
        <v>0</v>
      </c>
      <c r="AH21" s="49">
        <f t="shared" si="8"/>
        <v>11.406451612903229</v>
      </c>
    </row>
    <row r="22" spans="1:34" ht="17.100000000000001" customHeight="1" x14ac:dyDescent="0.2">
      <c r="A22" s="16" t="s">
        <v>12</v>
      </c>
      <c r="B22" s="20">
        <f>[18]Julho!$D$5</f>
        <v>18.3</v>
      </c>
      <c r="C22" s="20">
        <f>[18]Julho!$D$6</f>
        <v>17.600000000000001</v>
      </c>
      <c r="D22" s="20">
        <f>[18]Julho!$D$7</f>
        <v>18.3</v>
      </c>
      <c r="E22" s="20">
        <f>[18]Julho!$D$8</f>
        <v>19.5</v>
      </c>
      <c r="F22" s="20">
        <f>[18]Julho!$D$9</f>
        <v>18.899999999999999</v>
      </c>
      <c r="G22" s="20">
        <f>[18]Julho!$D$10</f>
        <v>18.3</v>
      </c>
      <c r="H22" s="20">
        <f>[18]Julho!$D$11</f>
        <v>18.100000000000001</v>
      </c>
      <c r="I22" s="20">
        <f>[18]Julho!$D$12</f>
        <v>19.2</v>
      </c>
      <c r="J22" s="20">
        <f>[18]Julho!$D$13</f>
        <v>18.2</v>
      </c>
      <c r="K22" s="20">
        <f>[18]Julho!$D$14</f>
        <v>15.8</v>
      </c>
      <c r="L22" s="20">
        <f>[18]Julho!$D$15</f>
        <v>16.2</v>
      </c>
      <c r="M22" s="20">
        <f>[18]Julho!$D$16</f>
        <v>10.9</v>
      </c>
      <c r="N22" s="20">
        <f>[18]Julho!$D$17</f>
        <v>10</v>
      </c>
      <c r="O22" s="20">
        <f>[18]Julho!$D$18</f>
        <v>12.5</v>
      </c>
      <c r="P22" s="20">
        <f>[18]Julho!$D$19</f>
        <v>18.100000000000001</v>
      </c>
      <c r="Q22" s="20">
        <f>[18]Julho!$D$20</f>
        <v>18</v>
      </c>
      <c r="R22" s="20">
        <f>[18]Julho!$D$21</f>
        <v>17.7</v>
      </c>
      <c r="S22" s="20">
        <f>[18]Julho!$D$22</f>
        <v>16.3</v>
      </c>
      <c r="T22" s="20">
        <f>[18]Julho!$D$23</f>
        <v>20.5</v>
      </c>
      <c r="U22" s="20">
        <f>[18]Julho!$D$24</f>
        <v>15.5</v>
      </c>
      <c r="V22" s="20">
        <f>[18]Julho!$D$25</f>
        <v>14.1</v>
      </c>
      <c r="W22" s="20">
        <f>[18]Julho!$D$26</f>
        <v>9.8000000000000007</v>
      </c>
      <c r="X22" s="20">
        <f>[18]Julho!$D$27</f>
        <v>6.5</v>
      </c>
      <c r="Y22" s="20">
        <f>[18]Julho!$D$28</f>
        <v>8</v>
      </c>
      <c r="Z22" s="20">
        <f>[18]Julho!$D$29</f>
        <v>1.6</v>
      </c>
      <c r="AA22" s="20">
        <f>[18]Julho!$D$30</f>
        <v>6.4</v>
      </c>
      <c r="AB22" s="20">
        <f>[18]Julho!$D$31</f>
        <v>10.1</v>
      </c>
      <c r="AC22" s="20">
        <f>[18]Julho!$D$32</f>
        <v>12.5</v>
      </c>
      <c r="AD22" s="20">
        <f>[18]Julho!$D$33</f>
        <v>14.3</v>
      </c>
      <c r="AE22" s="20">
        <f>[18]Julho!$D$34</f>
        <v>12.3</v>
      </c>
      <c r="AF22" s="20">
        <f>[18]Julho!$D$35</f>
        <v>11.9</v>
      </c>
      <c r="AG22" s="47">
        <f t="shared" si="7"/>
        <v>1.6</v>
      </c>
      <c r="AH22" s="49">
        <f t="shared" si="8"/>
        <v>14.367741935483872</v>
      </c>
    </row>
    <row r="23" spans="1:34" ht="17.100000000000001" customHeight="1" x14ac:dyDescent="0.2">
      <c r="A23" s="16" t="s">
        <v>13</v>
      </c>
      <c r="B23" s="20" t="str">
        <f>[19]Julho!$D$5</f>
        <v>**</v>
      </c>
      <c r="C23" s="20" t="str">
        <f>[19]Julho!$D$6</f>
        <v>**</v>
      </c>
      <c r="D23" s="20" t="str">
        <f>[19]Julho!$D$7</f>
        <v>**</v>
      </c>
      <c r="E23" s="20" t="str">
        <f>[19]Julho!$D$8</f>
        <v>**</v>
      </c>
      <c r="F23" s="20" t="str">
        <f>[19]Julho!$D$9</f>
        <v>**</v>
      </c>
      <c r="G23" s="20" t="str">
        <f>[19]Julho!$D$10</f>
        <v>**</v>
      </c>
      <c r="H23" s="20" t="str">
        <f>[19]Julho!$D$11</f>
        <v>**</v>
      </c>
      <c r="I23" s="20" t="str">
        <f>[19]Julho!$D$12</f>
        <v>**</v>
      </c>
      <c r="J23" s="20" t="str">
        <f>[19]Julho!$D$13</f>
        <v>**</v>
      </c>
      <c r="K23" s="20">
        <f>[19]Julho!$D$14</f>
        <v>11.8</v>
      </c>
      <c r="L23" s="20">
        <f>[19]Julho!$D$15</f>
        <v>13.9</v>
      </c>
      <c r="M23" s="20" t="str">
        <f>[19]Julho!$D$16</f>
        <v>**</v>
      </c>
      <c r="N23" s="20" t="str">
        <f>[19]Julho!$D$17</f>
        <v>**</v>
      </c>
      <c r="O23" s="20" t="str">
        <f>[19]Julho!$D$18</f>
        <v>**</v>
      </c>
      <c r="P23" s="20" t="str">
        <f>[19]Julho!$D$19</f>
        <v>**</v>
      </c>
      <c r="Q23" s="20" t="str">
        <f>[19]Julho!$D$20</f>
        <v>**</v>
      </c>
      <c r="R23" s="20">
        <f>[19]Julho!$D$21</f>
        <v>15</v>
      </c>
      <c r="S23" s="20">
        <f>[19]Julho!$D$22</f>
        <v>15.1</v>
      </c>
      <c r="T23" s="20">
        <f>[19]Julho!$D$23</f>
        <v>20.7</v>
      </c>
      <c r="U23" s="20">
        <f>[19]Julho!$D$24</f>
        <v>17.5</v>
      </c>
      <c r="V23" s="20">
        <f>[19]Julho!$D$25</f>
        <v>14.3</v>
      </c>
      <c r="W23" s="20">
        <f>[19]Julho!$D$26</f>
        <v>10.199999999999999</v>
      </c>
      <c r="X23" s="20">
        <f>[19]Julho!$D$27</f>
        <v>8.4</v>
      </c>
      <c r="Y23" s="20">
        <f>[19]Julho!$D$28</f>
        <v>7</v>
      </c>
      <c r="Z23" s="20">
        <f>[19]Julho!$D$29</f>
        <v>-1.1000000000000001</v>
      </c>
      <c r="AA23" s="20">
        <f>[19]Julho!$D$30</f>
        <v>0.1</v>
      </c>
      <c r="AB23" s="20">
        <f>[19]Julho!$D$31</f>
        <v>6.2</v>
      </c>
      <c r="AC23" s="20">
        <f>[19]Julho!$D$32</f>
        <v>11.8</v>
      </c>
      <c r="AD23" s="20">
        <f>[19]Julho!$D$33</f>
        <v>8.3000000000000007</v>
      </c>
      <c r="AE23" s="20">
        <f>[19]Julho!$D$34</f>
        <v>7.4</v>
      </c>
      <c r="AF23" s="20">
        <f>[19]Julho!$D$35</f>
        <v>9.5</v>
      </c>
      <c r="AG23" s="47">
        <f t="shared" si="7"/>
        <v>-1.1000000000000001</v>
      </c>
      <c r="AH23" s="49">
        <f t="shared" si="8"/>
        <v>10.358823529411765</v>
      </c>
    </row>
    <row r="24" spans="1:34" ht="17.100000000000001" customHeight="1" x14ac:dyDescent="0.2">
      <c r="A24" s="16" t="s">
        <v>14</v>
      </c>
      <c r="B24" s="20">
        <f>[20]Julho!$D$5</f>
        <v>19</v>
      </c>
      <c r="C24" s="20">
        <f>[20]Julho!$D$6</f>
        <v>17.399999999999999</v>
      </c>
      <c r="D24" s="20">
        <f>[20]Julho!$D$7</f>
        <v>16.8</v>
      </c>
      <c r="E24" s="20">
        <f>[20]Julho!$D$8</f>
        <v>17.8</v>
      </c>
      <c r="F24" s="20">
        <f>[20]Julho!$D$9</f>
        <v>15.4</v>
      </c>
      <c r="G24" s="20">
        <f>[20]Julho!$D$10</f>
        <v>14.7</v>
      </c>
      <c r="H24" s="20">
        <f>[20]Julho!$D$11</f>
        <v>15</v>
      </c>
      <c r="I24" s="20">
        <f>[20]Julho!$D$12</f>
        <v>14.1</v>
      </c>
      <c r="J24" s="20">
        <f>[20]Julho!$D$13</f>
        <v>16</v>
      </c>
      <c r="K24" s="20">
        <f>[20]Julho!$D$14</f>
        <v>13.3</v>
      </c>
      <c r="L24" s="20">
        <f>[20]Julho!$D$15</f>
        <v>13.8</v>
      </c>
      <c r="M24" s="20">
        <f>[20]Julho!$D$16</f>
        <v>12.1</v>
      </c>
      <c r="N24" s="20">
        <f>[20]Julho!$D$17</f>
        <v>11.9</v>
      </c>
      <c r="O24" s="20">
        <f>[20]Julho!$D$18</f>
        <v>15.8</v>
      </c>
      <c r="P24" s="20">
        <f>[20]Julho!$D$19</f>
        <v>14</v>
      </c>
      <c r="Q24" s="20">
        <f>[20]Julho!$D$20</f>
        <v>14.2</v>
      </c>
      <c r="R24" s="20">
        <f>[20]Julho!$D$21</f>
        <v>12.1</v>
      </c>
      <c r="S24" s="20">
        <f>[20]Julho!$D$22</f>
        <v>14.3</v>
      </c>
      <c r="T24" s="20">
        <f>[20]Julho!$D$23</f>
        <v>17.2</v>
      </c>
      <c r="U24" s="20">
        <f>[20]Julho!$D$24</f>
        <v>18.7</v>
      </c>
      <c r="V24" s="20">
        <f>[20]Julho!$D$25</f>
        <v>19.899999999999999</v>
      </c>
      <c r="W24" s="20">
        <f>[20]Julho!$D$26</f>
        <v>15.2</v>
      </c>
      <c r="X24" s="20">
        <f>[20]Julho!$D$27</f>
        <v>8.3000000000000007</v>
      </c>
      <c r="Y24" s="20">
        <f>[20]Julho!$D$28</f>
        <v>9.1</v>
      </c>
      <c r="Z24" s="20">
        <f>[20]Julho!$D$29</f>
        <v>3.9</v>
      </c>
      <c r="AA24" s="20">
        <f>[20]Julho!$D$30</f>
        <v>7.6</v>
      </c>
      <c r="AB24" s="20">
        <f>[20]Julho!$D$31</f>
        <v>7.5</v>
      </c>
      <c r="AC24" s="20">
        <f>[20]Julho!$D$32</f>
        <v>6.8</v>
      </c>
      <c r="AD24" s="20">
        <f>[20]Julho!$D$33</f>
        <v>7</v>
      </c>
      <c r="AE24" s="20">
        <f>[20]Julho!$D$34</f>
        <v>8.4</v>
      </c>
      <c r="AF24" s="20">
        <f>[20]Julho!$D$35</f>
        <v>10</v>
      </c>
      <c r="AG24" s="47">
        <f t="shared" si="7"/>
        <v>3.9</v>
      </c>
      <c r="AH24" s="49">
        <f t="shared" si="8"/>
        <v>13.138709677419355</v>
      </c>
    </row>
    <row r="25" spans="1:34" ht="17.100000000000001" customHeight="1" x14ac:dyDescent="0.2">
      <c r="A25" s="16" t="s">
        <v>15</v>
      </c>
      <c r="B25" s="20">
        <f>[21]Julho!$D$5</f>
        <v>15</v>
      </c>
      <c r="C25" s="20">
        <f>[21]Julho!$D$6</f>
        <v>10.9</v>
      </c>
      <c r="D25" s="20">
        <f>[21]Julho!$D$7</f>
        <v>13.1</v>
      </c>
      <c r="E25" s="20">
        <f>[21]Julho!$D$8</f>
        <v>17.100000000000001</v>
      </c>
      <c r="F25" s="20">
        <f>[21]Julho!$D$9</f>
        <v>15.4</v>
      </c>
      <c r="G25" s="20">
        <f>[21]Julho!$D$10</f>
        <v>15</v>
      </c>
      <c r="H25" s="20">
        <f>[21]Julho!$D$11</f>
        <v>16.8</v>
      </c>
      <c r="I25" s="20">
        <f>[21]Julho!$D$12</f>
        <v>18.3</v>
      </c>
      <c r="J25" s="20">
        <f>[21]Julho!$D$13</f>
        <v>17.5</v>
      </c>
      <c r="K25" s="20">
        <f>[21]Julho!$D$14</f>
        <v>13</v>
      </c>
      <c r="L25" s="20">
        <f>[21]Julho!$D$15</f>
        <v>13.5</v>
      </c>
      <c r="M25" s="20">
        <f>[21]Julho!$D$16</f>
        <v>13.9</v>
      </c>
      <c r="N25" s="20">
        <f>[21]Julho!$D$17</f>
        <v>14.4</v>
      </c>
      <c r="O25" s="20">
        <f>[21]Julho!$D$18</f>
        <v>16.2</v>
      </c>
      <c r="P25" s="20">
        <f>[21]Julho!$D$19</f>
        <v>17.7</v>
      </c>
      <c r="Q25" s="20">
        <f>[21]Julho!$D$20</f>
        <v>12.3</v>
      </c>
      <c r="R25" s="20">
        <f>[21]Julho!$D$21</f>
        <v>14</v>
      </c>
      <c r="S25" s="20">
        <f>[21]Julho!$D$22</f>
        <v>14.8</v>
      </c>
      <c r="T25" s="20">
        <f>[21]Julho!$D$23</f>
        <v>12.6</v>
      </c>
      <c r="U25" s="20">
        <f>[21]Julho!$D$24</f>
        <v>11.3</v>
      </c>
      <c r="V25" s="20">
        <f>[21]Julho!$D$25</f>
        <v>7.8</v>
      </c>
      <c r="W25" s="20">
        <f>[21]Julho!$D$26</f>
        <v>3.5</v>
      </c>
      <c r="X25" s="20">
        <f>[21]Julho!$D$27</f>
        <v>2.1</v>
      </c>
      <c r="Y25" s="20">
        <f>[21]Julho!$D$28</f>
        <v>1.2</v>
      </c>
      <c r="Z25" s="20">
        <f>[21]Julho!$D$29</f>
        <v>3.1</v>
      </c>
      <c r="AA25" s="20">
        <f>[21]Julho!$D$30</f>
        <v>5</v>
      </c>
      <c r="AB25" s="20">
        <f>[21]Julho!$D$31</f>
        <v>7.5</v>
      </c>
      <c r="AC25" s="20">
        <f>[21]Julho!$D$32</f>
        <v>11.7</v>
      </c>
      <c r="AD25" s="20">
        <f>[21]Julho!$D$33</f>
        <v>13.2</v>
      </c>
      <c r="AE25" s="20">
        <f>[21]Julho!$D$34</f>
        <v>12.6</v>
      </c>
      <c r="AF25" s="20">
        <f>[21]Julho!$D$35</f>
        <v>12.2</v>
      </c>
      <c r="AG25" s="47">
        <f t="shared" si="7"/>
        <v>1.2</v>
      </c>
      <c r="AH25" s="49">
        <f t="shared" si="8"/>
        <v>12.022580645161291</v>
      </c>
    </row>
    <row r="26" spans="1:34" ht="17.100000000000001" customHeight="1" x14ac:dyDescent="0.2">
      <c r="A26" s="16" t="s">
        <v>16</v>
      </c>
      <c r="B26" s="20">
        <f>[22]Julho!$D$5</f>
        <v>15</v>
      </c>
      <c r="C26" s="20">
        <f>[22]Julho!$D$6</f>
        <v>10.9</v>
      </c>
      <c r="D26" s="20">
        <f>[22]Julho!$D$7</f>
        <v>19</v>
      </c>
      <c r="E26" s="20">
        <f>[22]Julho!$D$8</f>
        <v>21.9</v>
      </c>
      <c r="F26" s="20">
        <f>[22]Julho!$D$9</f>
        <v>20.8</v>
      </c>
      <c r="G26" s="20">
        <f>[22]Julho!$D$10</f>
        <v>20</v>
      </c>
      <c r="H26" s="20">
        <f>[22]Julho!$D$11</f>
        <v>21.4</v>
      </c>
      <c r="I26" s="20">
        <f>[22]Julho!$D$12</f>
        <v>15.6</v>
      </c>
      <c r="J26" s="20">
        <f>[22]Julho!$D$13</f>
        <v>15.9</v>
      </c>
      <c r="K26" s="20">
        <f>[22]Julho!$D$14</f>
        <v>14.3</v>
      </c>
      <c r="L26" s="20">
        <f>[22]Julho!$D$15</f>
        <v>15.9</v>
      </c>
      <c r="M26" s="20">
        <f>[22]Julho!$D$16</f>
        <v>17</v>
      </c>
      <c r="N26" s="20">
        <f>[22]Julho!$D$17</f>
        <v>17.8</v>
      </c>
      <c r="O26" s="20">
        <f>[22]Julho!$D$18</f>
        <v>18.5</v>
      </c>
      <c r="P26" s="20">
        <f>[22]Julho!$D$19</f>
        <v>19.5</v>
      </c>
      <c r="Q26" s="20">
        <f>[22]Julho!$D$20</f>
        <v>16.399999999999999</v>
      </c>
      <c r="R26" s="20">
        <f>[22]Julho!$D$21</f>
        <v>16.399999999999999</v>
      </c>
      <c r="S26" s="20">
        <f>[22]Julho!$D$22</f>
        <v>20.2</v>
      </c>
      <c r="T26" s="20">
        <f>[22]Julho!$D$23</f>
        <v>16.100000000000001</v>
      </c>
      <c r="U26" s="20">
        <f>[22]Julho!$D$24</f>
        <v>14.4</v>
      </c>
      <c r="V26" s="20">
        <f>[22]Julho!$D$25</f>
        <v>12.8</v>
      </c>
      <c r="W26" s="20">
        <f>[22]Julho!$D$26</f>
        <v>9.6999999999999993</v>
      </c>
      <c r="X26" s="20">
        <f>[22]Julho!$D$27</f>
        <v>6</v>
      </c>
      <c r="Y26" s="20">
        <f>[22]Julho!$D$28</f>
        <v>2.5</v>
      </c>
      <c r="Z26" s="20">
        <f>[22]Julho!$D$29</f>
        <v>1.1000000000000001</v>
      </c>
      <c r="AA26" s="20">
        <f>[22]Julho!$D$30</f>
        <v>2.8</v>
      </c>
      <c r="AB26" s="20">
        <f>[22]Julho!$D$31</f>
        <v>8</v>
      </c>
      <c r="AC26" s="20">
        <f>[22]Julho!$D$32</f>
        <v>13.1</v>
      </c>
      <c r="AD26" s="20">
        <f>[22]Julho!$D$33</f>
        <v>13.2</v>
      </c>
      <c r="AE26" s="20">
        <f>[22]Julho!$D$34</f>
        <v>11.1</v>
      </c>
      <c r="AF26" s="20">
        <f>[22]Julho!$D$35</f>
        <v>16.3</v>
      </c>
      <c r="AG26" s="47">
        <f t="shared" si="7"/>
        <v>1.1000000000000001</v>
      </c>
      <c r="AH26" s="49">
        <f t="shared" si="8"/>
        <v>14.30967741935484</v>
      </c>
    </row>
    <row r="27" spans="1:34" ht="17.100000000000001" customHeight="1" x14ac:dyDescent="0.2">
      <c r="A27" s="16" t="s">
        <v>17</v>
      </c>
      <c r="B27" s="20">
        <f>[23]Julho!$D$5</f>
        <v>17.3</v>
      </c>
      <c r="C27" s="20">
        <f>[23]Julho!$D$6</f>
        <v>12.7</v>
      </c>
      <c r="D27" s="20">
        <f>[23]Julho!$D$7</f>
        <v>14.4</v>
      </c>
      <c r="E27" s="20">
        <f>[23]Julho!$D$8</f>
        <v>18.8</v>
      </c>
      <c r="F27" s="20">
        <f>[23]Julho!$D$9</f>
        <v>17.3</v>
      </c>
      <c r="G27" s="20">
        <f>[23]Julho!$D$10</f>
        <v>17.5</v>
      </c>
      <c r="H27" s="20">
        <f>[23]Julho!$D$11</f>
        <v>13.6</v>
      </c>
      <c r="I27" s="20">
        <f>[23]Julho!$D$12</f>
        <v>13.6</v>
      </c>
      <c r="J27" s="20">
        <f>[23]Julho!$D$13</f>
        <v>16.100000000000001</v>
      </c>
      <c r="K27" s="20">
        <f>[23]Julho!$D$14</f>
        <v>13.7</v>
      </c>
      <c r="L27" s="20">
        <f>[23]Julho!$D$15</f>
        <v>13.9</v>
      </c>
      <c r="M27" s="20">
        <f>[23]Julho!$D$16</f>
        <v>10.9</v>
      </c>
      <c r="N27" s="20">
        <f>[23]Julho!$D$17</f>
        <v>8.8000000000000007</v>
      </c>
      <c r="O27" s="20">
        <f>[23]Julho!$D$18</f>
        <v>11.7</v>
      </c>
      <c r="P27" s="20">
        <f>[23]Julho!$D$19</f>
        <v>13.1</v>
      </c>
      <c r="Q27" s="20">
        <f>[23]Julho!$D$20</f>
        <v>11.7</v>
      </c>
      <c r="R27" s="20">
        <f>[23]Julho!$D$21</f>
        <v>10.8</v>
      </c>
      <c r="S27" s="20">
        <f>[23]Julho!$D$22</f>
        <v>17</v>
      </c>
      <c r="T27" s="20">
        <f>[23]Julho!$D$23</f>
        <v>19.899999999999999</v>
      </c>
      <c r="U27" s="20">
        <f>[23]Julho!$D$24</f>
        <v>15.9</v>
      </c>
      <c r="V27" s="20">
        <f>[23]Julho!$D$25</f>
        <v>12.2</v>
      </c>
      <c r="W27" s="20">
        <f>[23]Julho!$D$26</f>
        <v>8.3000000000000007</v>
      </c>
      <c r="X27" s="20">
        <f>[23]Julho!$D$27</f>
        <v>4.8</v>
      </c>
      <c r="Y27" s="20">
        <f>[23]Julho!$D$28</f>
        <v>-0.4</v>
      </c>
      <c r="Z27" s="20">
        <f>[23]Julho!$D$29</f>
        <v>-2.4</v>
      </c>
      <c r="AA27" s="20">
        <f>[23]Julho!$D$30</f>
        <v>0.5</v>
      </c>
      <c r="AB27" s="20">
        <f>[23]Julho!$D$31</f>
        <v>7.3</v>
      </c>
      <c r="AC27" s="20">
        <f>[23]Julho!$D$32</f>
        <v>6.8</v>
      </c>
      <c r="AD27" s="20">
        <f>[23]Julho!$D$33</f>
        <v>7.3</v>
      </c>
      <c r="AE27" s="20">
        <f>[23]Julho!$D$34</f>
        <v>8.1999999999999993</v>
      </c>
      <c r="AF27" s="20">
        <f>[23]Julho!$D$35</f>
        <v>10</v>
      </c>
      <c r="AG27" s="47">
        <f t="shared" si="7"/>
        <v>-2.4</v>
      </c>
      <c r="AH27" s="49">
        <f t="shared" si="8"/>
        <v>11.332258064516129</v>
      </c>
    </row>
    <row r="28" spans="1:34" ht="17.100000000000001" customHeight="1" x14ac:dyDescent="0.2">
      <c r="A28" s="16" t="s">
        <v>18</v>
      </c>
      <c r="B28" s="20">
        <f>[24]Julho!$D$5</f>
        <v>16.5</v>
      </c>
      <c r="C28" s="20">
        <f>[24]Julho!$D$6</f>
        <v>14.5</v>
      </c>
      <c r="D28" s="20">
        <f>[24]Julho!$D$7</f>
        <v>16.399999999999999</v>
      </c>
      <c r="E28" s="20">
        <f>[24]Julho!$D$8</f>
        <v>16</v>
      </c>
      <c r="F28" s="20">
        <f>[24]Julho!$D$9</f>
        <v>15.4</v>
      </c>
      <c r="G28" s="20">
        <f>[24]Julho!$D$10</f>
        <v>14.6</v>
      </c>
      <c r="H28" s="20">
        <f>[24]Julho!$D$11</f>
        <v>14.5</v>
      </c>
      <c r="I28" s="20">
        <f>[24]Julho!$D$12</f>
        <v>14.5</v>
      </c>
      <c r="J28" s="20">
        <f>[24]Julho!$D$13</f>
        <v>13.5</v>
      </c>
      <c r="K28" s="20">
        <f>[24]Julho!$D$14</f>
        <v>13</v>
      </c>
      <c r="L28" s="20">
        <f>[24]Julho!$D$15</f>
        <v>13.4</v>
      </c>
      <c r="M28" s="20">
        <f>[24]Julho!$D$16</f>
        <v>12</v>
      </c>
      <c r="N28" s="20">
        <f>[24]Julho!$D$17</f>
        <v>10.8</v>
      </c>
      <c r="O28" s="20">
        <f>[24]Julho!$D$18</f>
        <v>13.2</v>
      </c>
      <c r="P28" s="20">
        <f>[24]Julho!$D$19</f>
        <v>13.2</v>
      </c>
      <c r="Q28" s="20">
        <f>[24]Julho!$D$20</f>
        <v>14.9</v>
      </c>
      <c r="R28" s="20">
        <f>[24]Julho!$D$21</f>
        <v>15.4</v>
      </c>
      <c r="S28" s="20">
        <f>[24]Julho!$D$22</f>
        <v>13.2</v>
      </c>
      <c r="T28" s="20">
        <f>[24]Julho!$D$23</f>
        <v>17.3</v>
      </c>
      <c r="U28" s="20">
        <f>[24]Julho!$D$24</f>
        <v>16.100000000000001</v>
      </c>
      <c r="V28" s="20">
        <f>[24]Julho!$D$25</f>
        <v>18.5</v>
      </c>
      <c r="W28" s="20">
        <f>[24]Julho!$D$26</f>
        <v>7.9</v>
      </c>
      <c r="X28" s="20">
        <f>[24]Julho!$D$27</f>
        <v>4.9000000000000004</v>
      </c>
      <c r="Y28" s="20">
        <f>[24]Julho!$D$28</f>
        <v>6</v>
      </c>
      <c r="Z28" s="20">
        <f>[24]Julho!$D$29</f>
        <v>0.8</v>
      </c>
      <c r="AA28" s="20">
        <f>[24]Julho!$D$30</f>
        <v>5.9</v>
      </c>
      <c r="AB28" s="20">
        <f>[24]Julho!$D$31</f>
        <v>9</v>
      </c>
      <c r="AC28" s="20">
        <f>[24]Julho!$D$32</f>
        <v>10.4</v>
      </c>
      <c r="AD28" s="20">
        <f>[24]Julho!$D$33</f>
        <v>9.6999999999999993</v>
      </c>
      <c r="AE28" s="20">
        <f>[24]Julho!$D$34</f>
        <v>10.8</v>
      </c>
      <c r="AF28" s="20">
        <f>[24]Julho!$D$35</f>
        <v>11.2</v>
      </c>
      <c r="AG28" s="47">
        <f t="shared" si="7"/>
        <v>0.8</v>
      </c>
      <c r="AH28" s="49">
        <f t="shared" si="8"/>
        <v>12.37096774193548</v>
      </c>
    </row>
    <row r="29" spans="1:34" ht="17.100000000000001" customHeight="1" x14ac:dyDescent="0.2">
      <c r="A29" s="16" t="s">
        <v>19</v>
      </c>
      <c r="B29" s="20">
        <f>[25]Julho!$D$5</f>
        <v>12.9</v>
      </c>
      <c r="C29" s="20">
        <f>[25]Julho!$D$6</f>
        <v>11.9</v>
      </c>
      <c r="D29" s="20">
        <f>[25]Julho!$D$7</f>
        <v>12.6</v>
      </c>
      <c r="E29" s="20">
        <f>[25]Julho!$D$8</f>
        <v>17.8</v>
      </c>
      <c r="F29" s="20">
        <f>[25]Julho!$D$9</f>
        <v>17.8</v>
      </c>
      <c r="G29" s="20">
        <f>[25]Julho!$D$10</f>
        <v>16.5</v>
      </c>
      <c r="H29" s="20">
        <f>[25]Julho!$D$11</f>
        <v>16.899999999999999</v>
      </c>
      <c r="I29" s="20">
        <f>[25]Julho!$D$12</f>
        <v>18.2</v>
      </c>
      <c r="J29" s="20">
        <f>[25]Julho!$D$13</f>
        <v>17.600000000000001</v>
      </c>
      <c r="K29" s="20">
        <f>[25]Julho!$D$14</f>
        <v>15.4</v>
      </c>
      <c r="L29" s="20">
        <f>[25]Julho!$D$15</f>
        <v>16.100000000000001</v>
      </c>
      <c r="M29" s="20">
        <f>[25]Julho!$D$16</f>
        <v>14.5</v>
      </c>
      <c r="N29" s="20">
        <f>[25]Julho!$D$17</f>
        <v>14.7</v>
      </c>
      <c r="O29" s="20">
        <f>[25]Julho!$D$18</f>
        <v>15.9</v>
      </c>
      <c r="P29" s="20">
        <f>[25]Julho!$D$19</f>
        <v>15.8</v>
      </c>
      <c r="Q29" s="20">
        <f>[25]Julho!$D$20</f>
        <v>11</v>
      </c>
      <c r="R29" s="20">
        <f>[25]Julho!$D$21</f>
        <v>12.1</v>
      </c>
      <c r="S29" s="20">
        <f>[25]Julho!$D$22</f>
        <v>15.6</v>
      </c>
      <c r="T29" s="20">
        <f>[25]Julho!$D$23</f>
        <v>13.6</v>
      </c>
      <c r="U29" s="20">
        <f>[25]Julho!$D$24</f>
        <v>12.4</v>
      </c>
      <c r="V29" s="20">
        <f>[25]Julho!$D$25</f>
        <v>9.4</v>
      </c>
      <c r="W29" s="20">
        <f>[25]Julho!$D$26</f>
        <v>5.6</v>
      </c>
      <c r="X29" s="20">
        <f>[25]Julho!$D$27</f>
        <v>2.2999999999999998</v>
      </c>
      <c r="Y29" s="20">
        <f>[25]Julho!$D$28</f>
        <v>0.5</v>
      </c>
      <c r="Z29" s="20">
        <f>[25]Julho!$D$29</f>
        <v>1.3</v>
      </c>
      <c r="AA29" s="20">
        <f>[25]Julho!$D$30</f>
        <v>6.1</v>
      </c>
      <c r="AB29" s="20">
        <f>[25]Julho!$D$31</f>
        <v>9.1</v>
      </c>
      <c r="AC29" s="20">
        <f>[25]Julho!$D$32</f>
        <v>11.1</v>
      </c>
      <c r="AD29" s="20">
        <f>[25]Julho!$D$33</f>
        <v>13.4</v>
      </c>
      <c r="AE29" s="20">
        <f>[25]Julho!$D$34</f>
        <v>14.6</v>
      </c>
      <c r="AF29" s="20">
        <f>[25]Julho!$D$35</f>
        <v>12.4</v>
      </c>
      <c r="AG29" s="47">
        <f t="shared" si="7"/>
        <v>0.5</v>
      </c>
      <c r="AH29" s="49">
        <f t="shared" si="8"/>
        <v>12.422580645161295</v>
      </c>
    </row>
    <row r="30" spans="1:34" ht="17.100000000000001" customHeight="1" x14ac:dyDescent="0.2">
      <c r="A30" s="16" t="s">
        <v>31</v>
      </c>
      <c r="B30" s="20">
        <f>[26]Julho!$D$5</f>
        <v>17.2</v>
      </c>
      <c r="C30" s="20">
        <f>[26]Julho!$D$6</f>
        <v>13.9</v>
      </c>
      <c r="D30" s="20">
        <f>[26]Julho!$D$7</f>
        <v>15.3</v>
      </c>
      <c r="E30" s="20">
        <f>[26]Julho!$D$8</f>
        <v>20.5</v>
      </c>
      <c r="F30" s="20">
        <f>[26]Julho!$D$9</f>
        <v>19.7</v>
      </c>
      <c r="G30" s="20">
        <f>[26]Julho!$D$10</f>
        <v>18.2</v>
      </c>
      <c r="H30" s="20">
        <f>[26]Julho!$D$11</f>
        <v>16.899999999999999</v>
      </c>
      <c r="I30" s="20">
        <f>[26]Julho!$D$12</f>
        <v>16.2</v>
      </c>
      <c r="J30" s="20">
        <f>[26]Julho!$D$13</f>
        <v>16.3</v>
      </c>
      <c r="K30" s="20">
        <f>[26]Julho!$D$14</f>
        <v>16.899999999999999</v>
      </c>
      <c r="L30" s="20">
        <f>[26]Julho!$D$15</f>
        <v>17.899999999999999</v>
      </c>
      <c r="M30" s="20">
        <f>[26]Julho!$D$16</f>
        <v>16</v>
      </c>
      <c r="N30" s="20">
        <f>[26]Julho!$D$17</f>
        <v>12.1</v>
      </c>
      <c r="O30" s="20">
        <f>[26]Julho!$D$18</f>
        <v>15.4</v>
      </c>
      <c r="P30" s="20">
        <f>[26]Julho!$D$19</f>
        <v>16.2</v>
      </c>
      <c r="Q30" s="20">
        <f>[26]Julho!$D$20</f>
        <v>14.3</v>
      </c>
      <c r="R30" s="20">
        <f>[26]Julho!$D$21</f>
        <v>14</v>
      </c>
      <c r="S30" s="20">
        <f>[26]Julho!$D$22</f>
        <v>16.5</v>
      </c>
      <c r="T30" s="20">
        <f>[26]Julho!$D$23</f>
        <v>20.7</v>
      </c>
      <c r="U30" s="20">
        <f>[26]Julho!$D$24</f>
        <v>16.8</v>
      </c>
      <c r="V30" s="20">
        <f>[26]Julho!$D$25</f>
        <v>12.6</v>
      </c>
      <c r="W30" s="20">
        <f>[26]Julho!$D$26</f>
        <v>8</v>
      </c>
      <c r="X30" s="20">
        <f>[26]Julho!$D$27</f>
        <v>4.5</v>
      </c>
      <c r="Y30" s="20">
        <f>[26]Julho!$D$28</f>
        <v>4</v>
      </c>
      <c r="Z30" s="20">
        <f>[26]Julho!$D$29</f>
        <v>-0.4</v>
      </c>
      <c r="AA30" s="20">
        <f>[26]Julho!$D$30</f>
        <v>3.6</v>
      </c>
      <c r="AB30" s="20">
        <f>[26]Julho!$D$31</f>
        <v>9.3000000000000007</v>
      </c>
      <c r="AC30" s="20">
        <f>[26]Julho!$D$32</f>
        <v>10.3</v>
      </c>
      <c r="AD30" s="20">
        <f>[26]Julho!$D$33</f>
        <v>13.2</v>
      </c>
      <c r="AE30" s="20">
        <f>[26]Julho!$D$34</f>
        <v>12.5</v>
      </c>
      <c r="AF30" s="20">
        <f>[26]Julho!$D$35</f>
        <v>17.600000000000001</v>
      </c>
      <c r="AG30" s="47">
        <f t="shared" si="7"/>
        <v>-0.4</v>
      </c>
      <c r="AH30" s="49">
        <f t="shared" si="8"/>
        <v>13.748387096774197</v>
      </c>
    </row>
    <row r="31" spans="1:34" ht="17.100000000000001" customHeight="1" x14ac:dyDescent="0.2">
      <c r="A31" s="16" t="s">
        <v>51</v>
      </c>
      <c r="B31" s="20">
        <f>[27]Julho!$D$5</f>
        <v>19.399999999999999</v>
      </c>
      <c r="C31" s="20">
        <f>[27]Julho!$D$6</f>
        <v>16.899999999999999</v>
      </c>
      <c r="D31" s="20">
        <f>[27]Julho!$D$7</f>
        <v>18.7</v>
      </c>
      <c r="E31" s="20">
        <f>[27]Julho!$D$8</f>
        <v>19.3</v>
      </c>
      <c r="F31" s="20">
        <f>[27]Julho!$D$9</f>
        <v>18.899999999999999</v>
      </c>
      <c r="G31" s="20">
        <f>[27]Julho!$D$10</f>
        <v>18.100000000000001</v>
      </c>
      <c r="H31" s="20">
        <f>[27]Julho!$D$11</f>
        <v>17.5</v>
      </c>
      <c r="I31" s="20">
        <f>[27]Julho!$D$12</f>
        <v>18.7</v>
      </c>
      <c r="J31" s="20">
        <f>[27]Julho!$D$13</f>
        <v>16.399999999999999</v>
      </c>
      <c r="K31" s="20">
        <f>[27]Julho!$D$14</f>
        <v>16.399999999999999</v>
      </c>
      <c r="L31" s="20">
        <f>[27]Julho!$D$15</f>
        <v>17.100000000000001</v>
      </c>
      <c r="M31" s="20">
        <f>[27]Julho!$D$16</f>
        <v>16.8</v>
      </c>
      <c r="N31" s="20">
        <f>[27]Julho!$D$17</f>
        <v>14.2</v>
      </c>
      <c r="O31" s="20">
        <f>[27]Julho!$D$18</f>
        <v>16.7</v>
      </c>
      <c r="P31" s="20">
        <f>[27]Julho!$D$19</f>
        <v>16.899999999999999</v>
      </c>
      <c r="Q31" s="20">
        <f>[27]Julho!$D$20</f>
        <v>17.899999999999999</v>
      </c>
      <c r="R31" s="20">
        <f>[27]Julho!$D$21</f>
        <v>17.100000000000001</v>
      </c>
      <c r="S31" s="20">
        <f>[27]Julho!$D$22</f>
        <v>17.899999999999999</v>
      </c>
      <c r="T31" s="20">
        <f>[27]Julho!$D$23</f>
        <v>19.8</v>
      </c>
      <c r="U31" s="20">
        <f>[27]Julho!$D$24</f>
        <v>19.5</v>
      </c>
      <c r="V31" s="20">
        <f>[27]Julho!$D$25</f>
        <v>20.3</v>
      </c>
      <c r="W31" s="20">
        <f>[27]Julho!$D$26</f>
        <v>11</v>
      </c>
      <c r="X31" s="20">
        <f>[27]Julho!$D$27</f>
        <v>7</v>
      </c>
      <c r="Y31" s="20">
        <f>[27]Julho!$D$28</f>
        <v>8.9</v>
      </c>
      <c r="Z31" s="20">
        <f>[27]Julho!$D$29</f>
        <v>6.1</v>
      </c>
      <c r="AA31" s="20">
        <f>[27]Julho!$D$30</f>
        <v>8.6999999999999993</v>
      </c>
      <c r="AB31" s="20">
        <f>[27]Julho!$D$31</f>
        <v>12.9</v>
      </c>
      <c r="AC31" s="20">
        <f>[27]Julho!$D$32</f>
        <v>15.1</v>
      </c>
      <c r="AD31" s="20">
        <f>[27]Julho!$D$33</f>
        <v>13</v>
      </c>
      <c r="AE31" s="20">
        <f>[27]Julho!$D$34</f>
        <v>14.7</v>
      </c>
      <c r="AF31" s="20">
        <f>[27]Julho!$D$35</f>
        <v>15.8</v>
      </c>
      <c r="AG31" s="47">
        <f>MIN(B31:AF31)</f>
        <v>6.1</v>
      </c>
      <c r="AH31" s="49">
        <f>AVERAGE(B31:AF31)</f>
        <v>15.732258064516127</v>
      </c>
    </row>
    <row r="32" spans="1:34" ht="17.100000000000001" customHeight="1" x14ac:dyDescent="0.2">
      <c r="A32" s="16" t="s">
        <v>20</v>
      </c>
      <c r="B32" s="20">
        <f>[28]Julho!$D$5</f>
        <v>18.899999999999999</v>
      </c>
      <c r="C32" s="20">
        <f>[28]Julho!$D$6</f>
        <v>18.3</v>
      </c>
      <c r="D32" s="20">
        <f>[28]Julho!$D$7</f>
        <v>15.2</v>
      </c>
      <c r="E32" s="20">
        <f>[28]Julho!$D$8</f>
        <v>19.7</v>
      </c>
      <c r="F32" s="20">
        <f>[28]Julho!$D$9</f>
        <v>18</v>
      </c>
      <c r="G32" s="20">
        <f>[28]Julho!$D$10</f>
        <v>17</v>
      </c>
      <c r="H32" s="20">
        <f>[28]Julho!$D$11</f>
        <v>16.899999999999999</v>
      </c>
      <c r="I32" s="20">
        <f>[28]Julho!$D$12</f>
        <v>16.2</v>
      </c>
      <c r="J32" s="20">
        <f>[28]Julho!$D$13</f>
        <v>16.7</v>
      </c>
      <c r="K32" s="20">
        <f>[28]Julho!$D$14</f>
        <v>15.8</v>
      </c>
      <c r="L32" s="20">
        <f>[28]Julho!$D$15</f>
        <v>14.9</v>
      </c>
      <c r="M32" s="20">
        <f>[28]Julho!$D$16</f>
        <v>14.7</v>
      </c>
      <c r="N32" s="20">
        <f>[28]Julho!$D$17</f>
        <v>14.1</v>
      </c>
      <c r="O32" s="20">
        <f>[28]Julho!$D$18</f>
        <v>15.4</v>
      </c>
      <c r="P32" s="20">
        <f>[28]Julho!$D$19</f>
        <v>15.4</v>
      </c>
      <c r="Q32" s="20">
        <f>[28]Julho!$D$20</f>
        <v>17.100000000000001</v>
      </c>
      <c r="R32" s="20">
        <f>[28]Julho!$D$21</f>
        <v>14</v>
      </c>
      <c r="S32" s="20">
        <f>[28]Julho!$D$22</f>
        <v>16.600000000000001</v>
      </c>
      <c r="T32" s="20">
        <f>[28]Julho!$D$23</f>
        <v>19.399999999999999</v>
      </c>
      <c r="U32" s="20">
        <f>[28]Julho!$D$24</f>
        <v>19.7</v>
      </c>
      <c r="V32" s="20">
        <f>[28]Julho!$D$25</f>
        <v>22.2</v>
      </c>
      <c r="W32" s="20">
        <f>[28]Julho!$D$26</f>
        <v>13.2</v>
      </c>
      <c r="X32" s="20">
        <f>[28]Julho!$D$27</f>
        <v>7.9</v>
      </c>
      <c r="Y32" s="20">
        <f>[28]Julho!$D$28</f>
        <v>6.8</v>
      </c>
      <c r="Z32" s="20">
        <f>[28]Julho!$D$29</f>
        <v>3.9</v>
      </c>
      <c r="AA32" s="20">
        <f>[28]Julho!$D$30</f>
        <v>7.6</v>
      </c>
      <c r="AB32" s="20">
        <f>[28]Julho!$D$31</f>
        <v>10.199999999999999</v>
      </c>
      <c r="AC32" s="20">
        <f>[28]Julho!$D$32</f>
        <v>8.4</v>
      </c>
      <c r="AD32" s="20">
        <f>[28]Julho!$D$33</f>
        <v>9.8000000000000007</v>
      </c>
      <c r="AE32" s="20">
        <f>[28]Julho!$D$34</f>
        <v>11.8</v>
      </c>
      <c r="AF32" s="20">
        <f>[28]Julho!$D$35</f>
        <v>12.1</v>
      </c>
      <c r="AG32" s="47">
        <f>MIN(B32:AF32)</f>
        <v>3.9</v>
      </c>
      <c r="AH32" s="49">
        <f>AVERAGE(B32:AF32)</f>
        <v>14.448387096774193</v>
      </c>
    </row>
    <row r="33" spans="1:34" s="5" customFormat="1" ht="17.100000000000001" customHeight="1" x14ac:dyDescent="0.2">
      <c r="A33" s="38" t="s">
        <v>35</v>
      </c>
      <c r="B33" s="39">
        <f t="shared" ref="B33:AG33" si="11">MIN(B5:B32)</f>
        <v>12.9</v>
      </c>
      <c r="C33" s="39">
        <f t="shared" si="11"/>
        <v>8.6</v>
      </c>
      <c r="D33" s="39">
        <f t="shared" si="11"/>
        <v>12.2</v>
      </c>
      <c r="E33" s="39">
        <f t="shared" si="11"/>
        <v>15.8</v>
      </c>
      <c r="F33" s="39">
        <f t="shared" si="11"/>
        <v>14.5</v>
      </c>
      <c r="G33" s="39">
        <f t="shared" si="11"/>
        <v>14.1</v>
      </c>
      <c r="H33" s="39">
        <f t="shared" si="11"/>
        <v>12.8</v>
      </c>
      <c r="I33" s="39">
        <f t="shared" si="11"/>
        <v>13.6</v>
      </c>
      <c r="J33" s="39">
        <f t="shared" si="11"/>
        <v>12.3</v>
      </c>
      <c r="K33" s="39">
        <f t="shared" si="11"/>
        <v>11</v>
      </c>
      <c r="L33" s="39">
        <f t="shared" si="11"/>
        <v>11.9</v>
      </c>
      <c r="M33" s="39">
        <f t="shared" si="11"/>
        <v>10.9</v>
      </c>
      <c r="N33" s="39">
        <f t="shared" si="11"/>
        <v>8.8000000000000007</v>
      </c>
      <c r="O33" s="39">
        <f t="shared" si="11"/>
        <v>11.7</v>
      </c>
      <c r="P33" s="39">
        <f t="shared" si="11"/>
        <v>12.9</v>
      </c>
      <c r="Q33" s="39">
        <f t="shared" si="11"/>
        <v>9.9</v>
      </c>
      <c r="R33" s="39">
        <f t="shared" si="11"/>
        <v>9.4</v>
      </c>
      <c r="S33" s="39">
        <f t="shared" si="11"/>
        <v>11.2</v>
      </c>
      <c r="T33" s="39">
        <f t="shared" si="11"/>
        <v>12.6</v>
      </c>
      <c r="U33" s="39">
        <f t="shared" si="11"/>
        <v>11.3</v>
      </c>
      <c r="V33" s="39">
        <f t="shared" si="11"/>
        <v>7.8</v>
      </c>
      <c r="W33" s="39">
        <f t="shared" si="11"/>
        <v>3.5</v>
      </c>
      <c r="X33" s="39">
        <f t="shared" si="11"/>
        <v>2.1</v>
      </c>
      <c r="Y33" s="39">
        <f t="shared" si="11"/>
        <v>-1.6</v>
      </c>
      <c r="Z33" s="39">
        <f t="shared" si="11"/>
        <v>-2.4</v>
      </c>
      <c r="AA33" s="39">
        <f t="shared" si="11"/>
        <v>0.1</v>
      </c>
      <c r="AB33" s="39">
        <f t="shared" si="11"/>
        <v>4.5999999999999996</v>
      </c>
      <c r="AC33" s="39">
        <f t="shared" si="11"/>
        <v>4.8</v>
      </c>
      <c r="AD33" s="39">
        <f t="shared" si="11"/>
        <v>5.7</v>
      </c>
      <c r="AE33" s="39">
        <f t="shared" si="11"/>
        <v>7.2</v>
      </c>
      <c r="AF33" s="39">
        <f t="shared" si="11"/>
        <v>8.5</v>
      </c>
      <c r="AG33" s="47">
        <f t="shared" si="11"/>
        <v>-2.4</v>
      </c>
      <c r="AH33" s="49" t="s">
        <v>66</v>
      </c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Y35" s="2" t="s">
        <v>56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Y36" s="32" t="s">
        <v>57</v>
      </c>
      <c r="Z36" s="32"/>
      <c r="AA36" s="32"/>
    </row>
    <row r="40" spans="1:34" x14ac:dyDescent="0.2">
      <c r="W40" s="2" t="s">
        <v>52</v>
      </c>
    </row>
    <row r="42" spans="1:34" x14ac:dyDescent="0.2">
      <c r="N42" s="2" t="s">
        <v>52</v>
      </c>
    </row>
    <row r="44" spans="1:34" x14ac:dyDescent="0.2">
      <c r="H44" s="2" t="s">
        <v>52</v>
      </c>
    </row>
    <row r="47" spans="1:34" x14ac:dyDescent="0.2">
      <c r="E47" s="2" t="s">
        <v>52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  <mergeCell ref="J3:J4"/>
    <mergeCell ref="N3:N4"/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workbookViewId="0">
      <selection activeCell="AG33" sqref="AG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7"/>
    </row>
    <row r="3" spans="1:34" s="5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45" t="s">
        <v>40</v>
      </c>
      <c r="AH3" s="8"/>
    </row>
    <row r="4" spans="1:34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  <c r="AH4" s="8"/>
    </row>
    <row r="5" spans="1:34" s="5" customFormat="1" ht="20.100000000000001" customHeight="1" x14ac:dyDescent="0.2">
      <c r="A5" s="16" t="s">
        <v>47</v>
      </c>
      <c r="B5" s="17">
        <f>[1]Julho!$E$5</f>
        <v>92.791666666666671</v>
      </c>
      <c r="C5" s="17">
        <f>[1]Julho!$E$6</f>
        <v>86.166666666666671</v>
      </c>
      <c r="D5" s="17">
        <f>[1]Julho!$E$7</f>
        <v>80.208333333333329</v>
      </c>
      <c r="E5" s="17">
        <f>[1]Julho!$E$8</f>
        <v>69.416666666666671</v>
      </c>
      <c r="F5" s="17">
        <f>[1]Julho!$E$9</f>
        <v>69.458333333333329</v>
      </c>
      <c r="G5" s="17">
        <f>[1]Julho!$E$10</f>
        <v>72.708333333333329</v>
      </c>
      <c r="H5" s="17">
        <f>[1]Julho!$E$11</f>
        <v>72.458333333333329</v>
      </c>
      <c r="I5" s="17">
        <f>[1]Julho!$E$12</f>
        <v>74.083333333333329</v>
      </c>
      <c r="J5" s="17">
        <f>[1]Julho!$E$13</f>
        <v>76</v>
      </c>
      <c r="K5" s="17">
        <f>[1]Julho!$E$14</f>
        <v>73.583333333333329</v>
      </c>
      <c r="L5" s="17">
        <f>[1]Julho!$E$15</f>
        <v>70.166666666666671</v>
      </c>
      <c r="M5" s="17">
        <f>[1]Julho!$E$16</f>
        <v>68.291666666666671</v>
      </c>
      <c r="N5" s="17">
        <f>[1]Julho!$E$17</f>
        <v>68.916666666666671</v>
      </c>
      <c r="O5" s="17">
        <f>[1]Julho!$E$18</f>
        <v>69.708333333333329</v>
      </c>
      <c r="P5" s="17">
        <f>[1]Julho!$E$19</f>
        <v>71.333333333333329</v>
      </c>
      <c r="Q5" s="17">
        <f>[1]Julho!$E$20</f>
        <v>72.5</v>
      </c>
      <c r="R5" s="17">
        <f>[1]Julho!$E$21</f>
        <v>72.291666666666671</v>
      </c>
      <c r="S5" s="17">
        <f>[1]Julho!$E$22</f>
        <v>67.375</v>
      </c>
      <c r="T5" s="17">
        <f>[1]Julho!$E$23</f>
        <v>70.695652173913047</v>
      </c>
      <c r="U5" s="17">
        <f>[1]Julho!$E$24</f>
        <v>70.041666666666671</v>
      </c>
      <c r="V5" s="17">
        <f>[1]Julho!$E$25</f>
        <v>70</v>
      </c>
      <c r="W5" s="17">
        <f>[1]Julho!$E$26</f>
        <v>74.708333333333329</v>
      </c>
      <c r="X5" s="17">
        <f>[1]Julho!$E$27</f>
        <v>55.916666666666664</v>
      </c>
      <c r="Y5" s="17">
        <f>[1]Julho!$E$28</f>
        <v>55.791666666666664</v>
      </c>
      <c r="Z5" s="17">
        <f>[1]Julho!$E$29</f>
        <v>63.333333333333336</v>
      </c>
      <c r="AA5" s="17">
        <f>[1]Julho!$E$30</f>
        <v>61.541666666666664</v>
      </c>
      <c r="AB5" s="17">
        <f>[1]Julho!$E$31</f>
        <v>68.291666666666671</v>
      </c>
      <c r="AC5" s="17">
        <f>[1]Julho!$E$32</f>
        <v>64.541666666666671</v>
      </c>
      <c r="AD5" s="17">
        <f>[1]Julho!$E$33</f>
        <v>61.125</v>
      </c>
      <c r="AE5" s="17">
        <f>[1]Julho!$E$34</f>
        <v>59.708333333333336</v>
      </c>
      <c r="AF5" s="17">
        <f>[1]Julho!$E$35</f>
        <v>57.583333333333336</v>
      </c>
      <c r="AG5" s="46">
        <f>AVERAGE(B5:AF5)</f>
        <v>69.701203833567092</v>
      </c>
      <c r="AH5" s="8"/>
    </row>
    <row r="6" spans="1:34" ht="17.100000000000001" customHeight="1" x14ac:dyDescent="0.2">
      <c r="A6" s="16" t="s">
        <v>0</v>
      </c>
      <c r="B6" s="18">
        <f>[2]Julho!$E$5</f>
        <v>83.291666666666671</v>
      </c>
      <c r="C6" s="18">
        <f>[2]Julho!$E$6</f>
        <v>93.25</v>
      </c>
      <c r="D6" s="18">
        <f>[2]Julho!$E$7</f>
        <v>83.083333333333329</v>
      </c>
      <c r="E6" s="18">
        <f>[2]Julho!$E$8</f>
        <v>79.666666666666671</v>
      </c>
      <c r="F6" s="18">
        <f>[2]Julho!$E$9</f>
        <v>76.125</v>
      </c>
      <c r="G6" s="18">
        <f>[2]Julho!$E$10</f>
        <v>78.125</v>
      </c>
      <c r="H6" s="18">
        <f>[2]Julho!$E$11</f>
        <v>76.291666666666671</v>
      </c>
      <c r="I6" s="18">
        <f>[2]Julho!$E$12</f>
        <v>85.541666666666671</v>
      </c>
      <c r="J6" s="18">
        <f>[2]Julho!$E$13</f>
        <v>81.208333333333329</v>
      </c>
      <c r="K6" s="18">
        <f>[2]Julho!$E$14</f>
        <v>78.75</v>
      </c>
      <c r="L6" s="18">
        <f>[2]Julho!$E$15</f>
        <v>77</v>
      </c>
      <c r="M6" s="18">
        <f>[2]Julho!$E$16</f>
        <v>74.416666666666671</v>
      </c>
      <c r="N6" s="18">
        <f>[2]Julho!$E$17</f>
        <v>66.291666666666671</v>
      </c>
      <c r="O6" s="18">
        <f>[2]Julho!$E$18</f>
        <v>71.291666666666671</v>
      </c>
      <c r="P6" s="18">
        <f>[2]Julho!$E$19</f>
        <v>77.541666666666671</v>
      </c>
      <c r="Q6" s="18">
        <f>[2]Julho!$E$20</f>
        <v>74.833333333333329</v>
      </c>
      <c r="R6" s="18">
        <f>[2]Julho!$E$21</f>
        <v>68.916666666666671</v>
      </c>
      <c r="S6" s="18">
        <f>[2]Julho!$E$22</f>
        <v>64.041666666666671</v>
      </c>
      <c r="T6" s="18">
        <f>[2]Julho!$E$23</f>
        <v>85.695652173913047</v>
      </c>
      <c r="U6" s="18">
        <f>[2]Julho!$E$24</f>
        <v>89.791666666666671</v>
      </c>
      <c r="V6" s="18">
        <f>[2]Julho!$E$25</f>
        <v>91.166666666666671</v>
      </c>
      <c r="W6" s="18">
        <f>[2]Julho!$E$26</f>
        <v>84.25</v>
      </c>
      <c r="X6" s="18">
        <f>[2]Julho!$E$27</f>
        <v>60.705882352941174</v>
      </c>
      <c r="Y6" s="18">
        <f>[2]Julho!$E$28</f>
        <v>65.5</v>
      </c>
      <c r="Z6" s="18">
        <f>[2]Julho!$E$29</f>
        <v>65.416666666666671</v>
      </c>
      <c r="AA6" s="18">
        <f>[2]Julho!$E$30</f>
        <v>66.416666666666671</v>
      </c>
      <c r="AB6" s="18">
        <f>[2]Julho!$E$31</f>
        <v>73.125</v>
      </c>
      <c r="AC6" s="18">
        <f>[2]Julho!$E$32</f>
        <v>65.875</v>
      </c>
      <c r="AD6" s="18">
        <f>[2]Julho!$E$33</f>
        <v>63.125</v>
      </c>
      <c r="AE6" s="18">
        <f>[2]Julho!$E$34</f>
        <v>64.666666666666671</v>
      </c>
      <c r="AF6" s="18">
        <f>[2]Julho!$E$35</f>
        <v>58.25</v>
      </c>
      <c r="AG6" s="47">
        <f t="shared" ref="AG6:AG19" si="1">AVERAGE(B6:AF6)</f>
        <v>74.956501113769519</v>
      </c>
    </row>
    <row r="7" spans="1:34" ht="17.100000000000001" customHeight="1" x14ac:dyDescent="0.2">
      <c r="A7" s="16" t="s">
        <v>1</v>
      </c>
      <c r="B7" s="18">
        <f>[3]Julho!$E$5</f>
        <v>94.416666666666671</v>
      </c>
      <c r="C7" s="18">
        <f>[3]Julho!$E$6</f>
        <v>87.208333333333329</v>
      </c>
      <c r="D7" s="18">
        <f>[3]Julho!$E$7</f>
        <v>77.666666666666671</v>
      </c>
      <c r="E7" s="18">
        <f>[3]Julho!$E$8</f>
        <v>73.208333333333329</v>
      </c>
      <c r="F7" s="18">
        <f>[3]Julho!$E$9</f>
        <v>73.375</v>
      </c>
      <c r="G7" s="18">
        <f>[3]Julho!$E$10</f>
        <v>75.541666666666671</v>
      </c>
      <c r="H7" s="18">
        <f>[3]Julho!$E$11</f>
        <v>78.416666666666671</v>
      </c>
      <c r="I7" s="18">
        <f>[3]Julho!$E$12</f>
        <v>82.041666666666671</v>
      </c>
      <c r="J7" s="18">
        <f>[3]Julho!$E$13</f>
        <v>75.125</v>
      </c>
      <c r="K7" s="18">
        <f>[3]Julho!$E$14</f>
        <v>70.916666666666671</v>
      </c>
      <c r="L7" s="18">
        <f>[3]Julho!$E$15</f>
        <v>67.416666666666671</v>
      </c>
      <c r="M7" s="18">
        <f>[3]Julho!$E$16</f>
        <v>68</v>
      </c>
      <c r="N7" s="18">
        <f>[3]Julho!$E$17</f>
        <v>75</v>
      </c>
      <c r="O7" s="18">
        <f>[3]Julho!$E$18</f>
        <v>75.75</v>
      </c>
      <c r="P7" s="18">
        <f>[3]Julho!$E$19</f>
        <v>78.375</v>
      </c>
      <c r="Q7" s="18">
        <f>[3]Julho!$E$20</f>
        <v>77.333333333333329</v>
      </c>
      <c r="R7" s="18">
        <f>[3]Julho!$E$21</f>
        <v>72.916666666666671</v>
      </c>
      <c r="S7" s="18">
        <f>[3]Julho!$E$22</f>
        <v>74.583333333333329</v>
      </c>
      <c r="T7" s="18">
        <f>[3]Julho!$E$23</f>
        <v>67.041666666666671</v>
      </c>
      <c r="U7" s="18">
        <f>[3]Julho!$E$24</f>
        <v>79.833333333333329</v>
      </c>
      <c r="V7" s="18">
        <f>[3]Julho!$E$25</f>
        <v>80.333333333333329</v>
      </c>
      <c r="W7" s="18">
        <f>[3]Julho!$E$26</f>
        <v>80.083333333333329</v>
      </c>
      <c r="X7" s="18">
        <f>[3]Julho!$E$27</f>
        <v>68.416666666666671</v>
      </c>
      <c r="Y7" s="18">
        <f>[3]Julho!$E$28</f>
        <v>54.166666666666664</v>
      </c>
      <c r="Z7" s="18">
        <f>[3]Julho!$E$29</f>
        <v>64.541666666666671</v>
      </c>
      <c r="AA7" s="18">
        <f>[3]Julho!$E$30</f>
        <v>56.666666666666664</v>
      </c>
      <c r="AB7" s="18">
        <f>[3]Julho!$E$31</f>
        <v>59.75</v>
      </c>
      <c r="AC7" s="18">
        <f>[3]Julho!$E$32</f>
        <v>60</v>
      </c>
      <c r="AD7" s="18">
        <f>[3]Julho!$E$33</f>
        <v>67.291666666666671</v>
      </c>
      <c r="AE7" s="18">
        <f>[3]Julho!$E$34</f>
        <v>64.583333333333329</v>
      </c>
      <c r="AF7" s="18">
        <f>[3]Julho!$E$35</f>
        <v>62.708333333333336</v>
      </c>
      <c r="AG7" s="47">
        <f t="shared" si="1"/>
        <v>72.34543010752688</v>
      </c>
    </row>
    <row r="8" spans="1:34" ht="17.100000000000001" customHeight="1" x14ac:dyDescent="0.2">
      <c r="A8" s="16" t="s">
        <v>58</v>
      </c>
      <c r="B8" s="18">
        <f>[4]Julho!$E$5</f>
        <v>92.333333333333329</v>
      </c>
      <c r="C8" s="18">
        <f>[4]Julho!$E$6</f>
        <v>86.375</v>
      </c>
      <c r="D8" s="18">
        <f>[4]Julho!$E$7</f>
        <v>79.125</v>
      </c>
      <c r="E8" s="18">
        <f>[4]Julho!$E$8</f>
        <v>72.666666666666671</v>
      </c>
      <c r="F8" s="18">
        <f>[4]Julho!$E$9</f>
        <v>72.166666666666671</v>
      </c>
      <c r="G8" s="18">
        <f>[4]Julho!$E$10</f>
        <v>72.75</v>
      </c>
      <c r="H8" s="18">
        <f>[4]Julho!$E$11</f>
        <v>66.083333333333329</v>
      </c>
      <c r="I8" s="18">
        <f>[4]Julho!$E$12</f>
        <v>63.875</v>
      </c>
      <c r="J8" s="18">
        <f>[4]Julho!$E$13</f>
        <v>71.583333333333329</v>
      </c>
      <c r="K8" s="18">
        <f>[4]Julho!$E$14</f>
        <v>73.583333333333329</v>
      </c>
      <c r="L8" s="18">
        <f>[4]Julho!$E$15</f>
        <v>74.375</v>
      </c>
      <c r="M8" s="18">
        <f>[4]Julho!$E$16</f>
        <v>66.5</v>
      </c>
      <c r="N8" s="18">
        <f>[4]Julho!$E$17</f>
        <v>62.041666666666664</v>
      </c>
      <c r="O8" s="18">
        <f>[4]Julho!$E$18</f>
        <v>59.625</v>
      </c>
      <c r="P8" s="18">
        <f>[4]Julho!$E$19</f>
        <v>59.791666666666664</v>
      </c>
      <c r="Q8" s="18">
        <f>[4]Julho!$E$20</f>
        <v>66.291666666666671</v>
      </c>
      <c r="R8" s="18">
        <f>[4]Julho!$E$21</f>
        <v>60.833333333333336</v>
      </c>
      <c r="S8" s="18">
        <f>[4]Julho!$E$22</f>
        <v>58</v>
      </c>
      <c r="T8" s="18">
        <f>[4]Julho!$E$23</f>
        <v>66.916666666666671</v>
      </c>
      <c r="U8" s="18">
        <f>[4]Julho!$E$24</f>
        <v>79.458333333333329</v>
      </c>
      <c r="V8" s="18">
        <f>[4]Julho!$E$25</f>
        <v>75.916666666666671</v>
      </c>
      <c r="W8" s="18">
        <f>[4]Julho!$E$26</f>
        <v>83.916666666666671</v>
      </c>
      <c r="X8" s="18">
        <f>[4]Julho!$E$27</f>
        <v>63.291666666666664</v>
      </c>
      <c r="Y8" s="18">
        <f>[4]Julho!$E$28</f>
        <v>55.75</v>
      </c>
      <c r="Z8" s="18">
        <f>[4]Julho!$E$29</f>
        <v>55.25</v>
      </c>
      <c r="AA8" s="18">
        <f>[4]Julho!$E$30</f>
        <v>65.291666666666671</v>
      </c>
      <c r="AB8" s="18">
        <f>[4]Julho!$E$31</f>
        <v>65.75</v>
      </c>
      <c r="AC8" s="18">
        <f>[4]Julho!$E$32</f>
        <v>55.041666666666664</v>
      </c>
      <c r="AD8" s="18">
        <f>[4]Julho!$E$33</f>
        <v>52.875</v>
      </c>
      <c r="AE8" s="18">
        <f>[4]Julho!$E$34</f>
        <v>50.708333333333336</v>
      </c>
      <c r="AF8" s="18">
        <f>[4]Julho!$E$35</f>
        <v>49.625</v>
      </c>
      <c r="AG8" s="47">
        <f t="shared" si="1"/>
        <v>67.025537634408607</v>
      </c>
    </row>
    <row r="9" spans="1:34" ht="17.100000000000001" customHeight="1" x14ac:dyDescent="0.2">
      <c r="A9" s="16" t="s">
        <v>48</v>
      </c>
      <c r="B9" s="18">
        <f>[5]Julho!$E$5</f>
        <v>85.625</v>
      </c>
      <c r="C9" s="18">
        <f>[5]Julho!$E$6</f>
        <v>82.5</v>
      </c>
      <c r="D9" s="18">
        <f>[5]Julho!$E$7</f>
        <v>77.166666666666671</v>
      </c>
      <c r="E9" s="18">
        <f>[5]Julho!$E$8</f>
        <v>68.708333333333329</v>
      </c>
      <c r="F9" s="18">
        <f>[5]Julho!$E$9</f>
        <v>73.375</v>
      </c>
      <c r="G9" s="18">
        <f>[5]Julho!$E$10</f>
        <v>75.5</v>
      </c>
      <c r="H9" s="18">
        <f>[5]Julho!$E$11</f>
        <v>76.291666666666671</v>
      </c>
      <c r="I9" s="18">
        <f>[5]Julho!$E$12</f>
        <v>92.291666666666671</v>
      </c>
      <c r="J9" s="18">
        <f>[5]Julho!$E$13</f>
        <v>83.25</v>
      </c>
      <c r="K9" s="18">
        <f>[5]Julho!$E$14</f>
        <v>76.291666666666671</v>
      </c>
      <c r="L9" s="18">
        <f>[5]Julho!$E$15</f>
        <v>73.583333333333329</v>
      </c>
      <c r="M9" s="18">
        <f>[5]Julho!$E$16</f>
        <v>74.416666666666671</v>
      </c>
      <c r="N9" s="18">
        <f>[5]Julho!$E$17</f>
        <v>75.625</v>
      </c>
      <c r="O9" s="18">
        <f>[5]Julho!$E$18</f>
        <v>80.708333333333329</v>
      </c>
      <c r="P9" s="18">
        <f>[5]Julho!$E$19</f>
        <v>81</v>
      </c>
      <c r="Q9" s="18">
        <f>[5]Julho!$E$20</f>
        <v>81.208333333333329</v>
      </c>
      <c r="R9" s="18">
        <f>[5]Julho!$E$21</f>
        <v>77.791666666666671</v>
      </c>
      <c r="S9" s="18">
        <f>[5]Julho!$E$22</f>
        <v>66.625</v>
      </c>
      <c r="T9" s="18">
        <f>[5]Julho!$E$23</f>
        <v>79.416666666666671</v>
      </c>
      <c r="U9" s="18">
        <f>[5]Julho!$E$24</f>
        <v>87.041666666666671</v>
      </c>
      <c r="V9" s="18">
        <f>[5]Julho!$E$25</f>
        <v>89</v>
      </c>
      <c r="W9" s="18">
        <f>[5]Julho!$E$26</f>
        <v>79.916666666666671</v>
      </c>
      <c r="X9" s="18">
        <f>[5]Julho!$E$27</f>
        <v>67.75</v>
      </c>
      <c r="Y9" s="18">
        <f>[5]Julho!$E$28</f>
        <v>68.041666666666671</v>
      </c>
      <c r="Z9" s="18">
        <f>[5]Julho!$E$29</f>
        <v>67.666666666666671</v>
      </c>
      <c r="AA9" s="18">
        <f>[5]Julho!$E$30</f>
        <v>67.291666666666671</v>
      </c>
      <c r="AB9" s="18">
        <f>[5]Julho!$E$31</f>
        <v>59.416666666666664</v>
      </c>
      <c r="AC9" s="18">
        <f>[5]Julho!$E$32</f>
        <v>62.958333333333336</v>
      </c>
      <c r="AD9" s="18">
        <f>[5]Julho!$E$33</f>
        <v>67.125</v>
      </c>
      <c r="AE9" s="18">
        <f>[5]Julho!$E$34</f>
        <v>65.333333333333329</v>
      </c>
      <c r="AF9" s="18">
        <f>[5]Julho!$E$35</f>
        <v>55</v>
      </c>
      <c r="AG9" s="47">
        <f t="shared" si="1"/>
        <v>74.771505376344109</v>
      </c>
    </row>
    <row r="10" spans="1:34" ht="17.100000000000001" customHeight="1" x14ac:dyDescent="0.2">
      <c r="A10" s="16" t="s">
        <v>2</v>
      </c>
      <c r="B10" s="18">
        <f>[6]Julho!$E$5</f>
        <v>92.166666666666671</v>
      </c>
      <c r="C10" s="18">
        <f>[6]Julho!$E$6</f>
        <v>85.041666666666671</v>
      </c>
      <c r="D10" s="18">
        <f>[6]Julho!$E$7</f>
        <v>70.333333333333329</v>
      </c>
      <c r="E10" s="18">
        <f>[6]Julho!$E$8</f>
        <v>58.125</v>
      </c>
      <c r="F10" s="18">
        <f>[6]Julho!$E$9</f>
        <v>62.416666666666664</v>
      </c>
      <c r="G10" s="18">
        <f>[6]Julho!$E$10</f>
        <v>59.916666666666664</v>
      </c>
      <c r="H10" s="18">
        <f>[6]Julho!$E$11</f>
        <v>62.083333333333336</v>
      </c>
      <c r="I10" s="18">
        <f>[6]Julho!$E$12</f>
        <v>63.208333333333336</v>
      </c>
      <c r="J10" s="18">
        <f>[6]Julho!$E$13</f>
        <v>64.791666666666671</v>
      </c>
      <c r="K10" s="18">
        <f>[6]Julho!$E$14</f>
        <v>57.833333333333336</v>
      </c>
      <c r="L10" s="18">
        <f>[6]Julho!$E$15</f>
        <v>55.458333333333336</v>
      </c>
      <c r="M10" s="18">
        <f>[6]Julho!$E$16</f>
        <v>48.708333333333336</v>
      </c>
      <c r="N10" s="18">
        <f>[6]Julho!$E$17</f>
        <v>51.916666666666664</v>
      </c>
      <c r="O10" s="18">
        <f>[6]Julho!$E$18</f>
        <v>52.625</v>
      </c>
      <c r="P10" s="18">
        <f>[6]Julho!$E$19</f>
        <v>58.708333333333336</v>
      </c>
      <c r="Q10" s="18">
        <f>[6]Julho!$E$20</f>
        <v>66</v>
      </c>
      <c r="R10" s="18">
        <f>[6]Julho!$E$21</f>
        <v>58.625</v>
      </c>
      <c r="S10" s="18">
        <f>[6]Julho!$E$22</f>
        <v>49.375</v>
      </c>
      <c r="T10" s="18">
        <f>[6]Julho!$E$23</f>
        <v>62.347826086956523</v>
      </c>
      <c r="U10" s="18">
        <f>[6]Julho!$E$24</f>
        <v>79.25</v>
      </c>
      <c r="V10" s="18">
        <f>[6]Julho!$E$25</f>
        <v>79.625</v>
      </c>
      <c r="W10" s="18">
        <f>[6]Julho!$E$26</f>
        <v>86.125</v>
      </c>
      <c r="X10" s="18">
        <f>[6]Julho!$E$27</f>
        <v>64.958333333333329</v>
      </c>
      <c r="Y10" s="18">
        <f>[6]Julho!$E$28</f>
        <v>50.5</v>
      </c>
      <c r="Z10" s="18">
        <f>[6]Julho!$E$29</f>
        <v>42.041666666666664</v>
      </c>
      <c r="AA10" s="18">
        <f>[6]Julho!$E$30</f>
        <v>44.458333333333336</v>
      </c>
      <c r="AB10" s="18">
        <f>[6]Julho!$E$31</f>
        <v>50.291666666666664</v>
      </c>
      <c r="AC10" s="18">
        <f>[6]Julho!$E$32</f>
        <v>44.041666666666664</v>
      </c>
      <c r="AD10" s="18">
        <f>[6]Julho!$E$33</f>
        <v>46.666666666666664</v>
      </c>
      <c r="AE10" s="18">
        <f>[6]Julho!$E$34</f>
        <v>39.083333333333336</v>
      </c>
      <c r="AF10" s="18">
        <f>[6]Julho!$E$35</f>
        <v>34.333333333333336</v>
      </c>
      <c r="AG10" s="47">
        <f t="shared" si="1"/>
        <v>59.38890836839645</v>
      </c>
    </row>
    <row r="11" spans="1:34" ht="17.100000000000001" customHeight="1" x14ac:dyDescent="0.2">
      <c r="A11" s="16" t="s">
        <v>3</v>
      </c>
      <c r="B11" s="18">
        <f>[7]Julho!$E$5</f>
        <v>77.541666666666671</v>
      </c>
      <c r="C11" s="18">
        <f>[7]Julho!$E$6</f>
        <v>76.416666666666671</v>
      </c>
      <c r="D11" s="18">
        <f>[7]Julho!$E$7</f>
        <v>68.083333333333329</v>
      </c>
      <c r="E11" s="18">
        <f>[7]Julho!$E$8</f>
        <v>64.166666666666671</v>
      </c>
      <c r="F11" s="18">
        <f>[7]Julho!$E$9</f>
        <v>65</v>
      </c>
      <c r="G11" s="18">
        <f>[7]Julho!$E$10</f>
        <v>63.625</v>
      </c>
      <c r="H11" s="18">
        <f>[7]Julho!$E$11</f>
        <v>60.5</v>
      </c>
      <c r="I11" s="18">
        <f>[7]Julho!$E$12</f>
        <v>58.791666666666664</v>
      </c>
      <c r="J11" s="18">
        <f>[7]Julho!$E$13</f>
        <v>61.208333333333336</v>
      </c>
      <c r="K11" s="18">
        <f>[7]Julho!$E$14</f>
        <v>57.166666666666664</v>
      </c>
      <c r="L11" s="18">
        <f>[7]Julho!$E$15</f>
        <v>56.916666666666664</v>
      </c>
      <c r="M11" s="18">
        <f>[7]Julho!$E$16</f>
        <v>58.875</v>
      </c>
      <c r="N11" s="18">
        <f>[7]Julho!$E$17</f>
        <v>60</v>
      </c>
      <c r="O11" s="18">
        <f>[7]Julho!$E$18</f>
        <v>59.666666666666664</v>
      </c>
      <c r="P11" s="18">
        <f>[7]Julho!$E$19</f>
        <v>53.166666666666664</v>
      </c>
      <c r="Q11" s="18">
        <f>[7]Julho!$E$20</f>
        <v>61.625</v>
      </c>
      <c r="R11" s="18">
        <f>[7]Julho!$E$21</f>
        <v>58.916666666666664</v>
      </c>
      <c r="S11" s="18">
        <f>[7]Julho!$E$22</f>
        <v>52.833333333333336</v>
      </c>
      <c r="T11" s="18">
        <f>[7]Julho!$E$23</f>
        <v>67.083333333333329</v>
      </c>
      <c r="U11" s="18">
        <f>[7]Julho!$E$24</f>
        <v>71.458333333333329</v>
      </c>
      <c r="V11" s="18">
        <f>[7]Julho!$E$25</f>
        <v>58.208333333333336</v>
      </c>
      <c r="W11" s="18">
        <f>[7]Julho!$E$26</f>
        <v>84.083333333333329</v>
      </c>
      <c r="X11" s="18">
        <f>[7]Julho!$E$27</f>
        <v>66.458333333333329</v>
      </c>
      <c r="Y11" s="18">
        <f>[7]Julho!$E$28</f>
        <v>66.458333333333329</v>
      </c>
      <c r="Z11" s="18">
        <f>[7]Julho!$E$29</f>
        <v>59.625</v>
      </c>
      <c r="AA11" s="18">
        <f>[7]Julho!$E$30</f>
        <v>57.541666666666664</v>
      </c>
      <c r="AB11" s="18">
        <f>[7]Julho!$E$31</f>
        <v>56.458333333333336</v>
      </c>
      <c r="AC11" s="18">
        <f>[7]Julho!$E$32</f>
        <v>56.041666666666664</v>
      </c>
      <c r="AD11" s="18">
        <f>[7]Julho!$E$33</f>
        <v>53.166666666666664</v>
      </c>
      <c r="AE11" s="18">
        <f>[7]Julho!$E$34</f>
        <v>49.125</v>
      </c>
      <c r="AF11" s="18">
        <f>[7]Julho!$E$35</f>
        <v>46.416666666666664</v>
      </c>
      <c r="AG11" s="47">
        <f t="shared" si="1"/>
        <v>61.504032258064498</v>
      </c>
    </row>
    <row r="12" spans="1:34" ht="17.100000000000001" customHeight="1" x14ac:dyDescent="0.2">
      <c r="A12" s="16" t="s">
        <v>4</v>
      </c>
      <c r="B12" s="18">
        <f>[8]Julho!$E$5</f>
        <v>77.916666666666671</v>
      </c>
      <c r="C12" s="18">
        <f>[8]Julho!$E$6</f>
        <v>85</v>
      </c>
      <c r="D12" s="18">
        <f>[8]Julho!$E$7</f>
        <v>65.833333333333329</v>
      </c>
      <c r="E12" s="18">
        <f>[8]Julho!$E$8</f>
        <v>62.041666666666664</v>
      </c>
      <c r="F12" s="18">
        <f>[8]Julho!$E$9</f>
        <v>64.625</v>
      </c>
      <c r="G12" s="18">
        <f>[8]Julho!$E$10</f>
        <v>60.041666666666664</v>
      </c>
      <c r="H12" s="18">
        <f>[8]Julho!$E$11</f>
        <v>56.916666666666664</v>
      </c>
      <c r="I12" s="18">
        <f>[8]Julho!$E$12</f>
        <v>50.75</v>
      </c>
      <c r="J12" s="18">
        <f>[8]Julho!$E$13</f>
        <v>52.25</v>
      </c>
      <c r="K12" s="18">
        <f>[8]Julho!$E$14</f>
        <v>52.958333333333336</v>
      </c>
      <c r="L12" s="18">
        <f>[8]Julho!$E$15</f>
        <v>55.416666666666664</v>
      </c>
      <c r="M12" s="18">
        <f>[8]Julho!$E$16</f>
        <v>49.791666666666664</v>
      </c>
      <c r="N12" s="18">
        <f>[8]Julho!$E$17</f>
        <v>48.208333333333336</v>
      </c>
      <c r="O12" s="18">
        <f>[8]Julho!$E$18</f>
        <v>48.416666666666664</v>
      </c>
      <c r="P12" s="18">
        <f>[8]Julho!$E$19</f>
        <v>53.166666666666664</v>
      </c>
      <c r="Q12" s="18">
        <f>[8]Julho!$E$20</f>
        <v>57.458333333333336</v>
      </c>
      <c r="R12" s="18">
        <f>[8]Julho!$E$21</f>
        <v>51.5</v>
      </c>
      <c r="S12" s="18">
        <f>[8]Julho!$E$22</f>
        <v>47.291666666666664</v>
      </c>
      <c r="T12" s="18">
        <f>[8]Julho!$E$23</f>
        <v>61.083333333333336</v>
      </c>
      <c r="U12" s="18">
        <f>[8]Julho!$E$24</f>
        <v>70.916666666666671</v>
      </c>
      <c r="V12" s="18">
        <f>[8]Julho!$E$25</f>
        <v>63.666666666666664</v>
      </c>
      <c r="W12" s="18">
        <f>[8]Julho!$E$26</f>
        <v>91.583333333333329</v>
      </c>
      <c r="X12" s="18">
        <f>[8]Julho!$E$27</f>
        <v>82.130434782608702</v>
      </c>
      <c r="Y12" s="18">
        <f>[8]Julho!$E$28</f>
        <v>66.583333333333329</v>
      </c>
      <c r="Z12" s="18">
        <f>[8]Julho!$E$29</f>
        <v>55.833333333333336</v>
      </c>
      <c r="AA12" s="18">
        <f>[8]Julho!$E$30</f>
        <v>55.333333333333336</v>
      </c>
      <c r="AB12" s="18">
        <f>[8]Julho!$E$31</f>
        <v>47.916666666666664</v>
      </c>
      <c r="AC12" s="18">
        <f>[8]Julho!$E$32</f>
        <v>47.75</v>
      </c>
      <c r="AD12" s="18">
        <f>[8]Julho!$E$33</f>
        <v>35.208333333333336</v>
      </c>
      <c r="AE12" s="18">
        <f>[8]Julho!$E$34</f>
        <v>32.833333333333336</v>
      </c>
      <c r="AF12" s="18">
        <f>[8]Julho!$E$35</f>
        <v>34.916666666666664</v>
      </c>
      <c r="AG12" s="47">
        <f t="shared" si="1"/>
        <v>57.591573165030383</v>
      </c>
    </row>
    <row r="13" spans="1:34" ht="17.100000000000001" customHeight="1" x14ac:dyDescent="0.2">
      <c r="A13" s="16" t="s">
        <v>5</v>
      </c>
      <c r="B13" s="18">
        <f>[9]Julho!$E$5</f>
        <v>85</v>
      </c>
      <c r="C13" s="18">
        <f>[9]Julho!$E$6</f>
        <v>85.5</v>
      </c>
      <c r="D13" s="18">
        <f>[9]Julho!$E$7</f>
        <v>62</v>
      </c>
      <c r="E13" s="18">
        <f>[9]Julho!$E$8</f>
        <v>75.958333333333329</v>
      </c>
      <c r="F13" s="18">
        <f>[9]Julho!$E$9</f>
        <v>66.291666666666671</v>
      </c>
      <c r="G13" s="18">
        <f>[9]Julho!$E$10</f>
        <v>66.25</v>
      </c>
      <c r="H13" s="18">
        <f>[9]Julho!$E$11</f>
        <v>64</v>
      </c>
      <c r="I13" s="18">
        <f>[9]Julho!$E$12</f>
        <v>71.666666666666671</v>
      </c>
      <c r="J13" s="18" t="str">
        <f>[9]Julho!$E$13</f>
        <v>**</v>
      </c>
      <c r="K13" s="18" t="str">
        <f>[9]Julho!$E$14</f>
        <v>**</v>
      </c>
      <c r="L13" s="18" t="str">
        <f>[9]Julho!$E$15</f>
        <v>**</v>
      </c>
      <c r="M13" s="18" t="str">
        <f>[9]Julho!$E$16</f>
        <v>**</v>
      </c>
      <c r="N13" s="18" t="str">
        <f>[9]Julho!$E$17</f>
        <v>**</v>
      </c>
      <c r="O13" s="18" t="str">
        <f>[9]Julho!$E$18</f>
        <v>**</v>
      </c>
      <c r="P13" s="18" t="str">
        <f>[9]Julho!$E$19</f>
        <v>**</v>
      </c>
      <c r="Q13" s="18">
        <f>[9]Julho!$E$20</f>
        <v>73.083333333333329</v>
      </c>
      <c r="R13" s="18">
        <f>[9]Julho!$E$21</f>
        <v>64.375</v>
      </c>
      <c r="S13" s="18">
        <f>[9]Julho!$E$22</f>
        <v>63.125</v>
      </c>
      <c r="T13" s="18">
        <f>[9]Julho!$E$23</f>
        <v>65.782608695652172</v>
      </c>
      <c r="U13" s="18">
        <f>[9]Julho!$E$24</f>
        <v>70.416666666666671</v>
      </c>
      <c r="V13" s="18">
        <f>[9]Julho!$E$25</f>
        <v>73.041666666666671</v>
      </c>
      <c r="W13" s="18">
        <f>[9]Julho!$E$26</f>
        <v>64.666666666666671</v>
      </c>
      <c r="X13" s="18">
        <f>[9]Julho!$E$27</f>
        <v>55.416666666666664</v>
      </c>
      <c r="Y13" s="18">
        <f>[9]Julho!$E$28</f>
        <v>45.75</v>
      </c>
      <c r="Z13" s="18">
        <f>[9]Julho!$E$29</f>
        <v>32.166666666666664</v>
      </c>
      <c r="AA13" s="18">
        <f>[9]Julho!$E$30</f>
        <v>48.083333333333336</v>
      </c>
      <c r="AB13" s="18">
        <f>[9]Julho!$E$31</f>
        <v>45.166666666666664</v>
      </c>
      <c r="AC13" s="18">
        <f>[9]Julho!$E$32</f>
        <v>52.333333333333336</v>
      </c>
      <c r="AD13" s="18">
        <f>[9]Julho!$E$33</f>
        <v>49.291666666666664</v>
      </c>
      <c r="AE13" s="18">
        <f>[9]Julho!$E$34</f>
        <v>41.041666666666664</v>
      </c>
      <c r="AF13" s="18">
        <f>[9]Julho!$E$35</f>
        <v>43.875</v>
      </c>
      <c r="AG13" s="47">
        <f t="shared" si="1"/>
        <v>61.011775362318843</v>
      </c>
    </row>
    <row r="14" spans="1:34" ht="17.100000000000001" customHeight="1" x14ac:dyDescent="0.2">
      <c r="A14" s="16" t="s">
        <v>50</v>
      </c>
      <c r="B14" s="18">
        <f>[10]Julho!$E$5</f>
        <v>76.333333333333329</v>
      </c>
      <c r="C14" s="18">
        <f>[10]Julho!$E$6</f>
        <v>79.541666666666671</v>
      </c>
      <c r="D14" s="18">
        <f>[10]Julho!$E$7</f>
        <v>61.692307692307693</v>
      </c>
      <c r="E14" s="18">
        <f>[10]Julho!$E$8</f>
        <v>60.875</v>
      </c>
      <c r="F14" s="18">
        <f>[10]Julho!$E$9</f>
        <v>61.916666666666664</v>
      </c>
      <c r="G14" s="18">
        <f>[10]Julho!$E$10</f>
        <v>59.666666666666664</v>
      </c>
      <c r="H14" s="18">
        <f>[10]Julho!$E$11</f>
        <v>61.416666666666664</v>
      </c>
      <c r="I14" s="18">
        <f>[10]Julho!$E$12</f>
        <v>53.458333333333336</v>
      </c>
      <c r="J14" s="18">
        <f>[10]Julho!$E$13</f>
        <v>51.791666666666664</v>
      </c>
      <c r="K14" s="18">
        <f>[10]Julho!$E$14</f>
        <v>51.375</v>
      </c>
      <c r="L14" s="18">
        <f>[10]Julho!$E$15</f>
        <v>51.333333333333336</v>
      </c>
      <c r="M14" s="18">
        <f>[10]Julho!$E$16</f>
        <v>49.333333333333336</v>
      </c>
      <c r="N14" s="18">
        <f>[10]Julho!$E$17</f>
        <v>49.416666666666664</v>
      </c>
      <c r="O14" s="18">
        <f>[10]Julho!$E$18</f>
        <v>48.25</v>
      </c>
      <c r="P14" s="18">
        <f>[10]Julho!$E$19</f>
        <v>53.041666666666664</v>
      </c>
      <c r="Q14" s="18">
        <f>[10]Julho!$E$20</f>
        <v>60.166666666666664</v>
      </c>
      <c r="R14" s="18">
        <f>[10]Julho!$E$21</f>
        <v>51.833333333333336</v>
      </c>
      <c r="S14" s="18">
        <f>[10]Julho!$E$22</f>
        <v>50.416666666666664</v>
      </c>
      <c r="T14" s="18">
        <f>[10]Julho!$E$23</f>
        <v>63.208333333333336</v>
      </c>
      <c r="U14" s="18">
        <f>[10]Julho!$E$24</f>
        <v>73.291666666666671</v>
      </c>
      <c r="V14" s="18">
        <f>[10]Julho!$E$25</f>
        <v>65.833333333333329</v>
      </c>
      <c r="W14" s="18">
        <f>[10]Julho!$E$26</f>
        <v>91.041666666666671</v>
      </c>
      <c r="X14" s="18">
        <f>[10]Julho!$E$27</f>
        <v>77.875</v>
      </c>
      <c r="Y14" s="18">
        <f>[10]Julho!$E$28</f>
        <v>59</v>
      </c>
      <c r="Z14" s="18">
        <f>[10]Julho!$E$29</f>
        <v>52.25</v>
      </c>
      <c r="AA14" s="18">
        <f>[10]Julho!$E$30</f>
        <v>48.583333333333336</v>
      </c>
      <c r="AB14" s="18">
        <f>[10]Julho!$E$31</f>
        <v>43.416666666666664</v>
      </c>
      <c r="AC14" s="18">
        <f>[10]Julho!$E$32</f>
        <v>44.541666666666664</v>
      </c>
      <c r="AD14" s="18">
        <f>[10]Julho!$E$33</f>
        <v>40.541666666666664</v>
      </c>
      <c r="AE14" s="18">
        <f>[10]Julho!$E$34</f>
        <v>37.25</v>
      </c>
      <c r="AF14" s="18">
        <f>[10]Julho!$E$35</f>
        <v>37.166666666666664</v>
      </c>
      <c r="AG14" s="47">
        <f>AVERAGE(B14:AF14)</f>
        <v>56.963192721257244</v>
      </c>
    </row>
    <row r="15" spans="1:34" ht="17.100000000000001" customHeight="1" x14ac:dyDescent="0.2">
      <c r="A15" s="16" t="s">
        <v>6</v>
      </c>
      <c r="B15" s="18">
        <f>[11]Julho!$E$5</f>
        <v>85.2</v>
      </c>
      <c r="C15" s="18">
        <f>[11]Julho!$E$6</f>
        <v>69.727272727272734</v>
      </c>
      <c r="D15" s="18">
        <f>[11]Julho!$E$7</f>
        <v>61.692307692307693</v>
      </c>
      <c r="E15" s="18">
        <f>[11]Julho!$E$8</f>
        <v>62.571428571428569</v>
      </c>
      <c r="F15" s="18">
        <f>[11]Julho!$E$9</f>
        <v>61.928571428571431</v>
      </c>
      <c r="G15" s="18">
        <f>[11]Julho!$E$10</f>
        <v>62.93333333333333</v>
      </c>
      <c r="H15" s="18">
        <f>[11]Julho!$E$11</f>
        <v>61.4</v>
      </c>
      <c r="I15" s="18">
        <f>[11]Julho!$E$12</f>
        <v>58.2</v>
      </c>
      <c r="J15" s="18">
        <f>[11]Julho!$E$13</f>
        <v>51.714285714285715</v>
      </c>
      <c r="K15" s="18">
        <f>[11]Julho!$E$14</f>
        <v>65.5</v>
      </c>
      <c r="L15" s="18">
        <f>[11]Julho!$E$15</f>
        <v>64.708333333333329</v>
      </c>
      <c r="M15" s="18">
        <f>[11]Julho!$E$16</f>
        <v>63.590909090909093</v>
      </c>
      <c r="N15" s="18">
        <f>[11]Julho!$E$17</f>
        <v>59.555555555555557</v>
      </c>
      <c r="O15" s="18">
        <f>[11]Julho!$E$18</f>
        <v>55.625</v>
      </c>
      <c r="P15" s="18">
        <f>[11]Julho!$E$19</f>
        <v>63.111111111111114</v>
      </c>
      <c r="Q15" s="18">
        <f>[11]Julho!$E$20</f>
        <v>64.277777777777771</v>
      </c>
      <c r="R15" s="18">
        <f>[11]Julho!$E$21</f>
        <v>57.117647058823529</v>
      </c>
      <c r="S15" s="18">
        <f>[11]Julho!$E$22</f>
        <v>56.1875</v>
      </c>
      <c r="T15" s="18">
        <f>[11]Julho!$E$23</f>
        <v>70.647058823529406</v>
      </c>
      <c r="U15" s="18">
        <f>[11]Julho!$E$24</f>
        <v>57</v>
      </c>
      <c r="V15" s="18">
        <f>[11]Julho!$E$25</f>
        <v>63</v>
      </c>
      <c r="W15" s="18">
        <f>[11]Julho!$E$26</f>
        <v>81.13636363636364</v>
      </c>
      <c r="X15" s="18">
        <f>[11]Julho!$E$27</f>
        <v>64.791666666666671</v>
      </c>
      <c r="Y15" s="18">
        <f>[11]Julho!$E$28</f>
        <v>46.875</v>
      </c>
      <c r="Z15" s="18">
        <f>[11]Julho!$E$29</f>
        <v>52.833333333333336</v>
      </c>
      <c r="AA15" s="18">
        <f>[11]Julho!$E$30</f>
        <v>52.625</v>
      </c>
      <c r="AB15" s="18">
        <f>[11]Julho!$E$31</f>
        <v>52.125</v>
      </c>
      <c r="AC15" s="18">
        <f>[11]Julho!$E$32</f>
        <v>49.2</v>
      </c>
      <c r="AD15" s="18">
        <f>[11]Julho!$E$33</f>
        <v>49.7</v>
      </c>
      <c r="AE15" s="18">
        <f>[11]Julho!$E$34</f>
        <v>47.1</v>
      </c>
      <c r="AF15" s="18">
        <f>[11]Julho!$E$35</f>
        <v>50.05</v>
      </c>
      <c r="AG15" s="47">
        <f t="shared" si="1"/>
        <v>60.068530834019448</v>
      </c>
    </row>
    <row r="16" spans="1:34" ht="17.100000000000001" customHeight="1" x14ac:dyDescent="0.2">
      <c r="A16" s="16" t="s">
        <v>7</v>
      </c>
      <c r="B16" s="18">
        <f>[12]Julho!$E$5</f>
        <v>88.041666666666671</v>
      </c>
      <c r="C16" s="18">
        <f>[12]Julho!$E$6</f>
        <v>93.666666666666671</v>
      </c>
      <c r="D16" s="18">
        <f>[12]Julho!$E$7</f>
        <v>81.166666666666671</v>
      </c>
      <c r="E16" s="18">
        <f>[12]Julho!$E$8</f>
        <v>72.833333333333329</v>
      </c>
      <c r="F16" s="18">
        <f>[12]Julho!$E$9</f>
        <v>70.791666666666671</v>
      </c>
      <c r="G16" s="18">
        <f>[12]Julho!$E$10</f>
        <v>71.625</v>
      </c>
      <c r="H16" s="18">
        <f>[12]Julho!$E$11</f>
        <v>66.625</v>
      </c>
      <c r="I16" s="18">
        <f>[12]Julho!$E$12</f>
        <v>66.791666666666671</v>
      </c>
      <c r="J16" s="18">
        <f>[12]Julho!$E$13</f>
        <v>80.791666666666671</v>
      </c>
      <c r="K16" s="18">
        <f>[12]Julho!$E$14</f>
        <v>71.708333333333329</v>
      </c>
      <c r="L16" s="18">
        <f>[12]Julho!$E$15</f>
        <v>67.5</v>
      </c>
      <c r="M16" s="18">
        <f>[12]Julho!$E$16</f>
        <v>61.083333333333336</v>
      </c>
      <c r="N16" s="18">
        <f>[12]Julho!$E$17</f>
        <v>55.333333333333336</v>
      </c>
      <c r="O16" s="18">
        <f>[12]Julho!$E$18</f>
        <v>56.666666666666664</v>
      </c>
      <c r="P16" s="18">
        <f>[12]Julho!$E$19</f>
        <v>67.75</v>
      </c>
      <c r="Q16" s="18">
        <f>[12]Julho!$E$20</f>
        <v>73.416666666666671</v>
      </c>
      <c r="R16" s="18">
        <f>[12]Julho!$E$21</f>
        <v>57.791666666666664</v>
      </c>
      <c r="S16" s="18">
        <f>[12]Julho!$E$22</f>
        <v>59</v>
      </c>
      <c r="T16" s="18">
        <f>[12]Julho!$E$23</f>
        <v>71.043478260869563</v>
      </c>
      <c r="U16" s="18">
        <f>[12]Julho!$E$24</f>
        <v>88.875</v>
      </c>
      <c r="V16" s="18">
        <f>[12]Julho!$E$25</f>
        <v>94.416666666666671</v>
      </c>
      <c r="W16" s="18">
        <f>[12]Julho!$E$26</f>
        <v>83.75</v>
      </c>
      <c r="X16" s="18">
        <f>[12]Julho!$E$27</f>
        <v>62.888888888888886</v>
      </c>
      <c r="Y16" s="18">
        <f>[12]Julho!$E$28</f>
        <v>62.916666666666664</v>
      </c>
      <c r="Z16" s="18">
        <f>[12]Julho!$E$29</f>
        <v>54.708333333333336</v>
      </c>
      <c r="AA16" s="18">
        <f>[12]Julho!$E$30</f>
        <v>55.916666666666664</v>
      </c>
      <c r="AB16" s="18">
        <f>[12]Julho!$E$31</f>
        <v>65.125</v>
      </c>
      <c r="AC16" s="18">
        <f>[12]Julho!$E$32</f>
        <v>54.708333333333336</v>
      </c>
      <c r="AD16" s="18">
        <f>[12]Julho!$E$33</f>
        <v>49.375</v>
      </c>
      <c r="AE16" s="18">
        <f>[12]Julho!$E$34</f>
        <v>48.708333333333336</v>
      </c>
      <c r="AF16" s="18">
        <f>[12]Julho!$E$35</f>
        <v>45.333333333333336</v>
      </c>
      <c r="AG16" s="47">
        <f t="shared" si="1"/>
        <v>67.753194639239538</v>
      </c>
    </row>
    <row r="17" spans="1:33" ht="17.100000000000001" customHeight="1" x14ac:dyDescent="0.2">
      <c r="A17" s="16" t="s">
        <v>8</v>
      </c>
      <c r="B17" s="18">
        <f>[13]Julho!$E$5</f>
        <v>93.375</v>
      </c>
      <c r="C17" s="18">
        <f>[13]Julho!$E$6</f>
        <v>94</v>
      </c>
      <c r="D17" s="18">
        <f>[13]Julho!$E$7</f>
        <v>84.791666666666671</v>
      </c>
      <c r="E17" s="18">
        <f>[13]Julho!$E$8</f>
        <v>80.041666666666671</v>
      </c>
      <c r="F17" s="18">
        <f>[13]Julho!$E$9</f>
        <v>76.708333333333329</v>
      </c>
      <c r="G17" s="18">
        <f>[13]Julho!$E$10</f>
        <v>78.166666666666671</v>
      </c>
      <c r="H17" s="18">
        <f>[13]Julho!$E$11</f>
        <v>76.583333333333329</v>
      </c>
      <c r="I17" s="18">
        <f>[13]Julho!$E$12</f>
        <v>78.5</v>
      </c>
      <c r="J17" s="18">
        <f>[13]Julho!$E$13</f>
        <v>80.291666666666671</v>
      </c>
      <c r="K17" s="18">
        <f>[13]Julho!$E$14</f>
        <v>78.291666666666671</v>
      </c>
      <c r="L17" s="18">
        <f>[13]Julho!$E$15</f>
        <v>74.125</v>
      </c>
      <c r="M17" s="18">
        <f>[13]Julho!$E$16</f>
        <v>72.625</v>
      </c>
      <c r="N17" s="18">
        <f>[13]Julho!$E$17</f>
        <v>63.041666666666664</v>
      </c>
      <c r="O17" s="18">
        <f>[13]Julho!$E$18</f>
        <v>69.791666666666671</v>
      </c>
      <c r="P17" s="18">
        <f>[13]Julho!$E$19</f>
        <v>78.208333333333329</v>
      </c>
      <c r="Q17" s="18">
        <f>[13]Julho!$E$20</f>
        <v>66.125</v>
      </c>
      <c r="R17" s="18">
        <f>[13]Julho!$E$21</f>
        <v>61</v>
      </c>
      <c r="S17" s="18">
        <f>[13]Julho!$E$22</f>
        <v>59.875</v>
      </c>
      <c r="T17" s="18">
        <f>[13]Julho!$E$23</f>
        <v>82.695652173913047</v>
      </c>
      <c r="U17" s="18">
        <f>[13]Julho!$E$24</f>
        <v>92.541666666666671</v>
      </c>
      <c r="V17" s="18">
        <f>[13]Julho!$E$25</f>
        <v>92.125</v>
      </c>
      <c r="W17" s="18">
        <f>[13]Julho!$E$26</f>
        <v>80.5</v>
      </c>
      <c r="X17" s="18">
        <f>[13]Julho!$E$27</f>
        <v>70.333333333333329</v>
      </c>
      <c r="Y17" s="18">
        <f>[13]Julho!$E$28</f>
        <v>62.125</v>
      </c>
      <c r="Z17" s="18">
        <f>[13]Julho!$E$29</f>
        <v>63.291666666666664</v>
      </c>
      <c r="AA17" s="18">
        <f>[13]Julho!$E$30</f>
        <v>68.041666666666671</v>
      </c>
      <c r="AB17" s="18">
        <f>[13]Julho!$E$31</f>
        <v>72.041666666666671</v>
      </c>
      <c r="AC17" s="18">
        <f>[13]Julho!$E$32</f>
        <v>65.166666666666671</v>
      </c>
      <c r="AD17" s="18">
        <f>[13]Julho!$E$33</f>
        <v>62.333333333333336</v>
      </c>
      <c r="AE17" s="18">
        <f>[13]Julho!$E$34</f>
        <v>64.916666666666671</v>
      </c>
      <c r="AF17" s="18">
        <f>[13]Julho!$E$35</f>
        <v>55.291666666666664</v>
      </c>
      <c r="AG17" s="47">
        <f t="shared" si="1"/>
        <v>74.095021037868165</v>
      </c>
    </row>
    <row r="18" spans="1:33" ht="17.100000000000001" customHeight="1" x14ac:dyDescent="0.2">
      <c r="A18" s="16" t="s">
        <v>9</v>
      </c>
      <c r="B18" s="18">
        <f>[14]Julho!$E$5</f>
        <v>89.958333333333329</v>
      </c>
      <c r="C18" s="18">
        <f>[14]Julho!$E$6</f>
        <v>90.875</v>
      </c>
      <c r="D18" s="18">
        <f>[14]Julho!$E$7</f>
        <v>78.916666666666671</v>
      </c>
      <c r="E18" s="18">
        <f>[14]Julho!$E$8</f>
        <v>71.916666666666671</v>
      </c>
      <c r="F18" s="18">
        <f>[14]Julho!$E$9</f>
        <v>68.333333333333329</v>
      </c>
      <c r="G18" s="18">
        <f>[14]Julho!$E$10</f>
        <v>69.916666666666671</v>
      </c>
      <c r="H18" s="18">
        <f>[14]Julho!$E$11</f>
        <v>67.375</v>
      </c>
      <c r="I18" s="18">
        <f>[14]Julho!$E$12</f>
        <v>61.916666666666664</v>
      </c>
      <c r="J18" s="18">
        <f>[14]Julho!$E$13</f>
        <v>72.208333333333329</v>
      </c>
      <c r="K18" s="18">
        <f>[14]Julho!$E$14</f>
        <v>72.583333333333329</v>
      </c>
      <c r="L18" s="18">
        <f>[14]Julho!$E$15</f>
        <v>70.875</v>
      </c>
      <c r="M18" s="18">
        <f>[14]Julho!$E$16</f>
        <v>64.625</v>
      </c>
      <c r="N18" s="18">
        <f>[14]Julho!$E$17</f>
        <v>58.416666666666664</v>
      </c>
      <c r="O18" s="18">
        <f>[14]Julho!$E$18</f>
        <v>58.75</v>
      </c>
      <c r="P18" s="18">
        <f>[14]Julho!$E$19</f>
        <v>60.916666666666664</v>
      </c>
      <c r="Q18" s="18">
        <f>[14]Julho!$E$20</f>
        <v>67.916666666666671</v>
      </c>
      <c r="R18" s="18">
        <f>[14]Julho!$E$21</f>
        <v>54.708333333333336</v>
      </c>
      <c r="S18" s="18">
        <f>[14]Julho!$E$22</f>
        <v>55.875</v>
      </c>
      <c r="T18" s="18">
        <f>[14]Julho!$E$23</f>
        <v>73.217391304347828</v>
      </c>
      <c r="U18" s="18">
        <f>[14]Julho!$E$24</f>
        <v>87.458333333333329</v>
      </c>
      <c r="V18" s="18">
        <f>[14]Julho!$E$25</f>
        <v>89.666666666666671</v>
      </c>
      <c r="W18" s="18">
        <f>[14]Julho!$E$26</f>
        <v>80.791666666666671</v>
      </c>
      <c r="X18" s="18">
        <f>[14]Julho!$E$27</f>
        <v>67.166666666666671</v>
      </c>
      <c r="Y18" s="18">
        <f>[14]Julho!$E$28</f>
        <v>59</v>
      </c>
      <c r="Z18" s="18">
        <f>[14]Julho!$E$29</f>
        <v>51.833333333333336</v>
      </c>
      <c r="AA18" s="18">
        <f>[14]Julho!$E$30</f>
        <v>59.958333333333336</v>
      </c>
      <c r="AB18" s="18">
        <f>[14]Julho!$E$31</f>
        <v>66.375</v>
      </c>
      <c r="AC18" s="18">
        <f>[14]Julho!$E$32</f>
        <v>54.791666666666664</v>
      </c>
      <c r="AD18" s="18">
        <f>[14]Julho!$E$33</f>
        <v>50.416666666666664</v>
      </c>
      <c r="AE18" s="18">
        <f>[14]Julho!$E$34</f>
        <v>49.125</v>
      </c>
      <c r="AF18" s="18">
        <f>[14]Julho!$E$35</f>
        <v>44.333333333333336</v>
      </c>
      <c r="AG18" s="47">
        <f t="shared" si="1"/>
        <v>66.781206171107996</v>
      </c>
    </row>
    <row r="19" spans="1:33" ht="17.100000000000001" customHeight="1" x14ac:dyDescent="0.2">
      <c r="A19" s="16" t="s">
        <v>49</v>
      </c>
      <c r="B19" s="18">
        <f>[15]Julho!$E$5</f>
        <v>86.166666666666671</v>
      </c>
      <c r="C19" s="18">
        <f>[15]Julho!$E$6</f>
        <v>84.666666666666671</v>
      </c>
      <c r="D19" s="18">
        <f>[15]Julho!$E$7</f>
        <v>76.208333333333329</v>
      </c>
      <c r="E19" s="18">
        <f>[15]Julho!$E$8</f>
        <v>66.541666666666671</v>
      </c>
      <c r="F19" s="18">
        <f>[15]Julho!$E$9</f>
        <v>70.333333333333329</v>
      </c>
      <c r="G19" s="18">
        <f>[15]Julho!$E$10</f>
        <v>71.541666666666671</v>
      </c>
      <c r="H19" s="18">
        <f>[15]Julho!$E$11</f>
        <v>75.333333333333329</v>
      </c>
      <c r="I19" s="18">
        <f>[15]Julho!$E$12</f>
        <v>84.208333333333329</v>
      </c>
      <c r="J19" s="18">
        <f>[15]Julho!$E$13</f>
        <v>75.083333333333329</v>
      </c>
      <c r="K19" s="18">
        <f>[15]Julho!$E$14</f>
        <v>66.333333333333329</v>
      </c>
      <c r="L19" s="18">
        <f>[15]Julho!$E$15</f>
        <v>65.25</v>
      </c>
      <c r="M19" s="18">
        <f>[15]Julho!$E$16</f>
        <v>66.875</v>
      </c>
      <c r="N19" s="18">
        <f>[15]Julho!$E$17</f>
        <v>68.625</v>
      </c>
      <c r="O19" s="18">
        <f>[15]Julho!$E$18</f>
        <v>83.166666666666671</v>
      </c>
      <c r="P19" s="18">
        <f>[15]Julho!$E$19</f>
        <v>75.75</v>
      </c>
      <c r="Q19" s="18">
        <f>[15]Julho!$E$20</f>
        <v>76.125</v>
      </c>
      <c r="R19" s="18">
        <f>[15]Julho!$E$21</f>
        <v>71.833333333333329</v>
      </c>
      <c r="S19" s="18">
        <f>[15]Julho!$E$22</f>
        <v>68.5</v>
      </c>
      <c r="T19" s="18">
        <f>[15]Julho!$E$23</f>
        <v>75.521739130434781</v>
      </c>
      <c r="U19" s="18">
        <f>[15]Julho!$E$24</f>
        <v>85.958333333333329</v>
      </c>
      <c r="V19" s="18">
        <f>[15]Julho!$E$25</f>
        <v>87.125</v>
      </c>
      <c r="W19" s="18">
        <f>[15]Julho!$E$26</f>
        <v>81.125</v>
      </c>
      <c r="X19" s="18">
        <f>[15]Julho!$E$27</f>
        <v>71.958333333333329</v>
      </c>
      <c r="Y19" s="18">
        <f>[15]Julho!$E$28</f>
        <v>62.916666666666664</v>
      </c>
      <c r="Z19" s="18">
        <f>[15]Julho!$E$29</f>
        <v>58.916666666666664</v>
      </c>
      <c r="AA19" s="18">
        <f>[15]Julho!$E$30</f>
        <v>59</v>
      </c>
      <c r="AB19" s="18">
        <f>[15]Julho!$E$31</f>
        <v>55</v>
      </c>
      <c r="AC19" s="18">
        <f>[15]Julho!$E$32</f>
        <v>58.958333333333336</v>
      </c>
      <c r="AD19" s="18">
        <f>[15]Julho!$E$33</f>
        <v>63.791666666666664</v>
      </c>
      <c r="AE19" s="18">
        <f>[15]Julho!$E$34</f>
        <v>58.083333333333336</v>
      </c>
      <c r="AF19" s="18">
        <f>[15]Julho!$E$35</f>
        <v>56.375</v>
      </c>
      <c r="AG19" s="47">
        <f t="shared" si="1"/>
        <v>71.202314165497896</v>
      </c>
    </row>
    <row r="20" spans="1:33" ht="17.100000000000001" customHeight="1" x14ac:dyDescent="0.2">
      <c r="A20" s="16" t="s">
        <v>10</v>
      </c>
      <c r="B20" s="18">
        <f>[16]Julho!$E$5</f>
        <v>87.166666666666671</v>
      </c>
      <c r="C20" s="18">
        <f>[16]Julho!$E$6</f>
        <v>92.75</v>
      </c>
      <c r="D20" s="18">
        <f>[16]Julho!$E$7</f>
        <v>81.375</v>
      </c>
      <c r="E20" s="18">
        <f>[16]Julho!$E$8</f>
        <v>71.916666666666671</v>
      </c>
      <c r="F20" s="18">
        <f>[16]Julho!$E$9</f>
        <v>67.458333333333329</v>
      </c>
      <c r="G20" s="18">
        <f>[16]Julho!$E$10</f>
        <v>69.083333333333329</v>
      </c>
      <c r="H20" s="18">
        <f>[16]Julho!$E$11</f>
        <v>70.875</v>
      </c>
      <c r="I20" s="18">
        <f>[16]Julho!$E$12</f>
        <v>75.166666666666671</v>
      </c>
      <c r="J20" s="18">
        <f>[16]Julho!$E$13</f>
        <v>78.208333333333329</v>
      </c>
      <c r="K20" s="18">
        <f>[16]Julho!$E$14</f>
        <v>73.333333333333329</v>
      </c>
      <c r="L20" s="18">
        <f>[16]Julho!$E$15</f>
        <v>69.833333333333329</v>
      </c>
      <c r="M20" s="18">
        <f>[16]Julho!$E$16</f>
        <v>67.875</v>
      </c>
      <c r="N20" s="18">
        <f>[16]Julho!$E$17</f>
        <v>59.875</v>
      </c>
      <c r="O20" s="18">
        <f>[16]Julho!$E$18</f>
        <v>65.333333333333329</v>
      </c>
      <c r="P20" s="18">
        <f>[16]Julho!$E$19</f>
        <v>70.208333333333329</v>
      </c>
      <c r="Q20" s="18">
        <f>[16]Julho!$E$20</f>
        <v>71.25</v>
      </c>
      <c r="R20" s="18">
        <f>[16]Julho!$E$21</f>
        <v>59.75</v>
      </c>
      <c r="S20" s="18">
        <f>[16]Julho!$E$22</f>
        <v>54.666666666666664</v>
      </c>
      <c r="T20" s="18">
        <f>[16]Julho!$E$23</f>
        <v>73.916666666666671</v>
      </c>
      <c r="U20" s="18">
        <f>[16]Julho!$E$24</f>
        <v>86.166666666666671</v>
      </c>
      <c r="V20" s="18">
        <f>[16]Julho!$E$25</f>
        <v>90</v>
      </c>
      <c r="W20" s="18">
        <f>[16]Julho!$E$26</f>
        <v>77.625</v>
      </c>
      <c r="X20" s="18">
        <f>[16]Julho!$E$27</f>
        <v>65.666666666666671</v>
      </c>
      <c r="Y20" s="18">
        <f>[16]Julho!$E$28</f>
        <v>59.166666666666664</v>
      </c>
      <c r="Z20" s="18">
        <f>[16]Julho!$E$29</f>
        <v>58.291666666666664</v>
      </c>
      <c r="AA20" s="18">
        <f>[16]Julho!$E$30</f>
        <v>60.458333333333336</v>
      </c>
      <c r="AB20" s="18">
        <f>[16]Julho!$E$31</f>
        <v>65.458333333333329</v>
      </c>
      <c r="AC20" s="18">
        <f>[16]Julho!$E$32</f>
        <v>60.125</v>
      </c>
      <c r="AD20" s="18">
        <f>[16]Julho!$E$33</f>
        <v>58.791666666666664</v>
      </c>
      <c r="AE20" s="18">
        <f>[16]Julho!$E$34</f>
        <v>58.083333333333336</v>
      </c>
      <c r="AF20" s="18">
        <f>[16]Julho!$E$35</f>
        <v>56.375</v>
      </c>
      <c r="AG20" s="47">
        <f t="shared" ref="AG20:AG32" si="2">AVERAGE(B20:AF20)</f>
        <v>69.556451612903246</v>
      </c>
    </row>
    <row r="21" spans="1:33" ht="17.100000000000001" customHeight="1" x14ac:dyDescent="0.2">
      <c r="A21" s="16" t="s">
        <v>11</v>
      </c>
      <c r="B21" s="18">
        <f>[17]Julho!$E$5</f>
        <v>94.6</v>
      </c>
      <c r="C21" s="18">
        <f>[17]Julho!$E$6</f>
        <v>94.230769230769226</v>
      </c>
      <c r="D21" s="18">
        <f>[17]Julho!$E$7</f>
        <v>85.041666666666671</v>
      </c>
      <c r="E21" s="18">
        <f>[17]Julho!$E$8</f>
        <v>70.526315789473685</v>
      </c>
      <c r="F21" s="18">
        <f>[17]Julho!$E$9</f>
        <v>74</v>
      </c>
      <c r="G21" s="18">
        <f>[17]Julho!$E$10</f>
        <v>76</v>
      </c>
      <c r="H21" s="18">
        <f>[17]Julho!$E$11</f>
        <v>77.375</v>
      </c>
      <c r="I21" s="18">
        <f>[17]Julho!$E$12</f>
        <v>76.458333333333329</v>
      </c>
      <c r="J21" s="18">
        <f>[17]Julho!$E$13</f>
        <v>76.099999999999994</v>
      </c>
      <c r="K21" s="18">
        <f>[17]Julho!$E$14</f>
        <v>71</v>
      </c>
      <c r="L21" s="18">
        <f>[17]Julho!$E$15</f>
        <v>71.347826086956516</v>
      </c>
      <c r="M21" s="18">
        <f>[17]Julho!$E$16</f>
        <v>67.875</v>
      </c>
      <c r="N21" s="18">
        <f>[17]Julho!$E$17</f>
        <v>59.875</v>
      </c>
      <c r="O21" s="18">
        <f>[17]Julho!$E$18</f>
        <v>65.333333333333329</v>
      </c>
      <c r="P21" s="18">
        <f>[17]Julho!$E$19</f>
        <v>76.75</v>
      </c>
      <c r="Q21" s="18">
        <f>[17]Julho!$E$20</f>
        <v>75.291666666666671</v>
      </c>
      <c r="R21" s="18">
        <f>[17]Julho!$E$21</f>
        <v>75.166666666666671</v>
      </c>
      <c r="S21" s="18">
        <f>[17]Julho!$E$22</f>
        <v>72.166666666666671</v>
      </c>
      <c r="T21" s="18">
        <f>[17]Julho!$E$23</f>
        <v>70.166666666666671</v>
      </c>
      <c r="U21" s="18">
        <f>[17]Julho!$E$24</f>
        <v>87</v>
      </c>
      <c r="V21" s="18">
        <f>[17]Julho!$E$25</f>
        <v>92.666666666666671</v>
      </c>
      <c r="W21" s="18">
        <f>[17]Julho!$E$26</f>
        <v>82.708333333333329</v>
      </c>
      <c r="X21" s="18">
        <f>[17]Julho!$E$27</f>
        <v>72.541666666666671</v>
      </c>
      <c r="Y21" s="18">
        <f>[17]Julho!$E$28</f>
        <v>64.791666666666671</v>
      </c>
      <c r="Z21" s="18">
        <f>[17]Julho!$E$29</f>
        <v>60</v>
      </c>
      <c r="AA21" s="18">
        <f>[17]Julho!$E$30</f>
        <v>62.416666666666664</v>
      </c>
      <c r="AB21" s="18">
        <f>[17]Julho!$E$31</f>
        <v>69.041666666666671</v>
      </c>
      <c r="AC21" s="18">
        <f>[17]Julho!$E$32</f>
        <v>66.916666666666671</v>
      </c>
      <c r="AD21" s="18">
        <f>[17]Julho!$E$33</f>
        <v>66.333333333333329</v>
      </c>
      <c r="AE21" s="18">
        <f>[17]Julho!$E$34</f>
        <v>63.333333333333336</v>
      </c>
      <c r="AF21" s="18">
        <f>[17]Julho!$E$35</f>
        <v>74.25</v>
      </c>
      <c r="AG21" s="47">
        <f t="shared" si="2"/>
        <v>73.913061648619376</v>
      </c>
    </row>
    <row r="22" spans="1:33" ht="17.100000000000001" customHeight="1" x14ac:dyDescent="0.2">
      <c r="A22" s="16" t="s">
        <v>12</v>
      </c>
      <c r="B22" s="18">
        <f>[18]Julho!$E$5</f>
        <v>91.541666666666671</v>
      </c>
      <c r="C22" s="18">
        <f>[18]Julho!$E$6</f>
        <v>87.041666666666671</v>
      </c>
      <c r="D22" s="18">
        <f>[18]Julho!$E$7</f>
        <v>80.833333333333329</v>
      </c>
      <c r="E22" s="18">
        <f>[18]Julho!$E$8</f>
        <v>77.791666666666671</v>
      </c>
      <c r="F22" s="18">
        <f>[18]Julho!$E$9</f>
        <v>76.416666666666671</v>
      </c>
      <c r="G22" s="18">
        <f>[18]Julho!$E$10</f>
        <v>79.041666666666671</v>
      </c>
      <c r="H22" s="18">
        <f>[18]Julho!$E$11</f>
        <v>77.333333333333329</v>
      </c>
      <c r="I22" s="18">
        <f>[18]Julho!$E$12</f>
        <v>82.333333333333329</v>
      </c>
      <c r="J22" s="18">
        <f>[18]Julho!$E$13</f>
        <v>78.458333333333329</v>
      </c>
      <c r="K22" s="18">
        <f>[18]Julho!$E$14</f>
        <v>75.875</v>
      </c>
      <c r="L22" s="18">
        <f>[18]Julho!$E$15</f>
        <v>73.125</v>
      </c>
      <c r="M22" s="18">
        <f>[18]Julho!$E$16</f>
        <v>73.75</v>
      </c>
      <c r="N22" s="18">
        <f>[18]Julho!$E$17</f>
        <v>71.125</v>
      </c>
      <c r="O22" s="18">
        <f>[18]Julho!$E$18</f>
        <v>73.125</v>
      </c>
      <c r="P22" s="18">
        <f>[18]Julho!$E$19</f>
        <v>73.75</v>
      </c>
      <c r="Q22" s="18">
        <f>[18]Julho!$E$20</f>
        <v>77.541666666666671</v>
      </c>
      <c r="R22" s="18">
        <f>[18]Julho!$E$21</f>
        <v>75.5</v>
      </c>
      <c r="S22" s="18">
        <f>[18]Julho!$E$22</f>
        <v>75.083333333333329</v>
      </c>
      <c r="T22" s="18">
        <f>[18]Julho!$E$23</f>
        <v>73.125</v>
      </c>
      <c r="U22" s="18">
        <f>[18]Julho!$E$24</f>
        <v>81</v>
      </c>
      <c r="V22" s="18">
        <f>[18]Julho!$E$25</f>
        <v>85.458333333333329</v>
      </c>
      <c r="W22" s="18">
        <f>[18]Julho!$E$26</f>
        <v>74.208333333333329</v>
      </c>
      <c r="X22" s="18">
        <f>[18]Julho!$E$27</f>
        <v>67.958333333333329</v>
      </c>
      <c r="Y22" s="18">
        <f>[18]Julho!$E$28</f>
        <v>56.625</v>
      </c>
      <c r="Z22" s="18">
        <f>[18]Julho!$E$29</f>
        <v>60</v>
      </c>
      <c r="AA22" s="18">
        <f>[18]Julho!$E$30</f>
        <v>58.666666666666664</v>
      </c>
      <c r="AB22" s="18">
        <f>[18]Julho!$E$31</f>
        <v>61.041666666666664</v>
      </c>
      <c r="AC22" s="18">
        <f>[18]Julho!$E$32</f>
        <v>65.291666666666671</v>
      </c>
      <c r="AD22" s="18">
        <f>[18]Julho!$E$33</f>
        <v>64.208333333333329</v>
      </c>
      <c r="AE22" s="18">
        <f>[18]Julho!$E$34</f>
        <v>64.583333333333329</v>
      </c>
      <c r="AF22" s="18">
        <f>[18]Julho!$E$35</f>
        <v>66.166666666666671</v>
      </c>
      <c r="AG22" s="47">
        <f t="shared" si="2"/>
        <v>73.48387096774195</v>
      </c>
    </row>
    <row r="23" spans="1:33" ht="17.100000000000001" customHeight="1" x14ac:dyDescent="0.2">
      <c r="A23" s="16" t="s">
        <v>13</v>
      </c>
      <c r="B23" s="18" t="str">
        <f>[19]Julho!$E$5</f>
        <v>**</v>
      </c>
      <c r="C23" s="18" t="str">
        <f>[19]Julho!$E$6</f>
        <v>**</v>
      </c>
      <c r="D23" s="18" t="str">
        <f>[19]Julho!$E$7</f>
        <v>**</v>
      </c>
      <c r="E23" s="18" t="str">
        <f>[19]Julho!$E$8</f>
        <v>**</v>
      </c>
      <c r="F23" s="18" t="str">
        <f>[19]Julho!$E$9</f>
        <v>**</v>
      </c>
      <c r="G23" s="18" t="str">
        <f>[19]Julho!$E$10</f>
        <v>**</v>
      </c>
      <c r="H23" s="18" t="str">
        <f>[19]Julho!$E$11</f>
        <v>**</v>
      </c>
      <c r="I23" s="18" t="str">
        <f>[19]Julho!$E$12</f>
        <v>**</v>
      </c>
      <c r="J23" s="18" t="str">
        <f>[19]Julho!$E$13</f>
        <v>**</v>
      </c>
      <c r="K23" s="18">
        <f>[19]Julho!$E$14</f>
        <v>72.5</v>
      </c>
      <c r="L23" s="18">
        <f>[19]Julho!$E$15</f>
        <v>68.791666666666671</v>
      </c>
      <c r="M23" s="18" t="str">
        <f>[19]Julho!$E$16</f>
        <v>**</v>
      </c>
      <c r="N23" s="18" t="str">
        <f>[19]Julho!$E$17</f>
        <v>**</v>
      </c>
      <c r="O23" s="18" t="str">
        <f>[19]Julho!$E$18</f>
        <v>**</v>
      </c>
      <c r="P23" s="18" t="str">
        <f>[19]Julho!$E$19</f>
        <v>**</v>
      </c>
      <c r="Q23" s="18" t="str">
        <f>[19]Julho!$E$20</f>
        <v>**</v>
      </c>
      <c r="R23" s="18">
        <f>[19]Julho!$E$21</f>
        <v>67.565217391304344</v>
      </c>
      <c r="S23" s="18">
        <f>[19]Julho!$E$22</f>
        <v>66.625</v>
      </c>
      <c r="T23" s="18">
        <f>[19]Julho!$E$23</f>
        <v>72.125</v>
      </c>
      <c r="U23" s="18">
        <f>[19]Julho!$E$24</f>
        <v>72.166666666666671</v>
      </c>
      <c r="V23" s="18">
        <f>[19]Julho!$E$25</f>
        <v>78.791666666666671</v>
      </c>
      <c r="W23" s="18">
        <f>[19]Julho!$E$26</f>
        <v>78.458333333333329</v>
      </c>
      <c r="X23" s="18">
        <f>[19]Julho!$E$27</f>
        <v>64.083333333333329</v>
      </c>
      <c r="Y23" s="18">
        <f>[19]Julho!$E$28</f>
        <v>54.458333333333336</v>
      </c>
      <c r="Z23" s="18">
        <f>[19]Julho!$E$29</f>
        <v>60.75</v>
      </c>
      <c r="AA23" s="18">
        <f>[19]Julho!$E$30</f>
        <v>58.75</v>
      </c>
      <c r="AB23" s="18">
        <f>[19]Julho!$E$31</f>
        <v>58.541666666666664</v>
      </c>
      <c r="AC23" s="18">
        <f>[19]Julho!$E$32</f>
        <v>56.125</v>
      </c>
      <c r="AD23" s="18">
        <f>[19]Julho!$E$33</f>
        <v>56.416666666666664</v>
      </c>
      <c r="AE23" s="18">
        <f>[19]Julho!$E$34</f>
        <v>51.5</v>
      </c>
      <c r="AF23" s="18">
        <f>[19]Julho!$E$35</f>
        <v>52.708333333333336</v>
      </c>
      <c r="AG23" s="47">
        <f t="shared" si="2"/>
        <v>64.13864023870417</v>
      </c>
    </row>
    <row r="24" spans="1:33" ht="17.100000000000001" customHeight="1" x14ac:dyDescent="0.2">
      <c r="A24" s="16" t="s">
        <v>14</v>
      </c>
      <c r="B24" s="18">
        <f>[20]Julho!$E$5</f>
        <v>80.958333333333329</v>
      </c>
      <c r="C24" s="18">
        <f>[20]Julho!$E$6</f>
        <v>81.625</v>
      </c>
      <c r="D24" s="18">
        <f>[20]Julho!$E$7</f>
        <v>72.333333333333329</v>
      </c>
      <c r="E24" s="18">
        <f>[20]Julho!$E$8</f>
        <v>66.041666666666671</v>
      </c>
      <c r="F24" s="18">
        <f>[20]Julho!$E$9</f>
        <v>69</v>
      </c>
      <c r="G24" s="18">
        <f>[20]Julho!$E$10</f>
        <v>71.791666666666671</v>
      </c>
      <c r="H24" s="18">
        <f>[20]Julho!$E$11</f>
        <v>66.625</v>
      </c>
      <c r="I24" s="18">
        <f>[20]Julho!$E$12</f>
        <v>64.458333333333329</v>
      </c>
      <c r="J24" s="18">
        <f>[20]Julho!$E$13</f>
        <v>64.708333333333329</v>
      </c>
      <c r="K24" s="18">
        <f>[20]Julho!$E$14</f>
        <v>68</v>
      </c>
      <c r="L24" s="18">
        <f>[20]Julho!$E$15</f>
        <v>63.041666666666664</v>
      </c>
      <c r="M24" s="18">
        <f>[20]Julho!$E$16</f>
        <v>68.333333333333329</v>
      </c>
      <c r="N24" s="18">
        <f>[20]Julho!$E$17</f>
        <v>68.958333333333329</v>
      </c>
      <c r="O24" s="18">
        <f>[20]Julho!$E$18</f>
        <v>65.833333333333329</v>
      </c>
      <c r="P24" s="18">
        <f>[20]Julho!$E$19</f>
        <v>62.916666666666664</v>
      </c>
      <c r="Q24" s="18">
        <f>[20]Julho!$E$20</f>
        <v>65.958333333333329</v>
      </c>
      <c r="R24" s="18">
        <f>[20]Julho!$E$21</f>
        <v>65.041666666666671</v>
      </c>
      <c r="S24" s="18">
        <f>[20]Julho!$E$22</f>
        <v>56.291666666666664</v>
      </c>
      <c r="T24" s="18">
        <f>[20]Julho!$E$23</f>
        <v>65.521739130434781</v>
      </c>
      <c r="U24" s="18">
        <f>[20]Julho!$E$24</f>
        <v>74.041666666666671</v>
      </c>
      <c r="V24" s="18">
        <f>[20]Julho!$E$25</f>
        <v>60.375</v>
      </c>
      <c r="W24" s="18">
        <f>[20]Julho!$E$26</f>
        <v>85.416666666666671</v>
      </c>
      <c r="X24" s="18">
        <f>[20]Julho!$E$27</f>
        <v>73.375</v>
      </c>
      <c r="Y24" s="18">
        <f>[20]Julho!$E$28</f>
        <v>71.916666666666671</v>
      </c>
      <c r="Z24" s="18">
        <f>[20]Julho!$E$29</f>
        <v>65.5</v>
      </c>
      <c r="AA24" s="18">
        <f>[20]Julho!$E$30</f>
        <v>63.916666666666664</v>
      </c>
      <c r="AB24" s="18">
        <f>[20]Julho!$E$31</f>
        <v>68.958333333333329</v>
      </c>
      <c r="AC24" s="18">
        <f>[20]Julho!$E$32</f>
        <v>62.875</v>
      </c>
      <c r="AD24" s="18">
        <f>[20]Julho!$E$33</f>
        <v>60.125</v>
      </c>
      <c r="AE24" s="18">
        <f>[20]Julho!$E$34</f>
        <v>58.666666666666664</v>
      </c>
      <c r="AF24" s="18">
        <f>[20]Julho!$E$35</f>
        <v>52.958333333333336</v>
      </c>
      <c r="AG24" s="47">
        <f t="shared" si="2"/>
        <v>67.276238896680709</v>
      </c>
    </row>
    <row r="25" spans="1:33" ht="17.100000000000001" customHeight="1" x14ac:dyDescent="0.2">
      <c r="A25" s="16" t="s">
        <v>15</v>
      </c>
      <c r="B25" s="18">
        <f>[21]Julho!$E$5</f>
        <v>87.166666666666671</v>
      </c>
      <c r="C25" s="18">
        <f>[21]Julho!$E$6</f>
        <v>93.041666666666671</v>
      </c>
      <c r="D25" s="18">
        <f>[21]Julho!$E$7</f>
        <v>86.791666666666671</v>
      </c>
      <c r="E25" s="18">
        <f>[21]Julho!$E$8</f>
        <v>78.416666666666671</v>
      </c>
      <c r="F25" s="18">
        <f>[21]Julho!$E$9</f>
        <v>79.375</v>
      </c>
      <c r="G25" s="18">
        <f>[21]Julho!$E$10</f>
        <v>79.458333333333329</v>
      </c>
      <c r="H25" s="18">
        <f>[21]Julho!$E$11</f>
        <v>68.541666666666671</v>
      </c>
      <c r="I25" s="18">
        <f>[21]Julho!$E$12</f>
        <v>85.083333333333329</v>
      </c>
      <c r="J25" s="18">
        <f>[21]Julho!$E$13</f>
        <v>86.083333333333329</v>
      </c>
      <c r="K25" s="18">
        <f>[21]Julho!$E$14</f>
        <v>77.708333333333329</v>
      </c>
      <c r="L25" s="18">
        <f>[21]Julho!$E$15</f>
        <v>76.5</v>
      </c>
      <c r="M25" s="18">
        <f>[21]Julho!$E$16</f>
        <v>69.166666666666671</v>
      </c>
      <c r="N25" s="18">
        <f>[21]Julho!$E$17</f>
        <v>55.458333333333336</v>
      </c>
      <c r="O25" s="18">
        <f>[21]Julho!$E$18</f>
        <v>54.375</v>
      </c>
      <c r="P25" s="18">
        <f>[21]Julho!$E$19</f>
        <v>66.5</v>
      </c>
      <c r="Q25" s="18">
        <f>[21]Julho!$E$20</f>
        <v>72.458333333333329</v>
      </c>
      <c r="R25" s="18">
        <f>[21]Julho!$E$21</f>
        <v>65.375</v>
      </c>
      <c r="S25" s="18">
        <f>[21]Julho!$E$22</f>
        <v>63.625</v>
      </c>
      <c r="T25" s="18">
        <f>[21]Julho!$E$23</f>
        <v>83.791666666666671</v>
      </c>
      <c r="U25" s="18">
        <f>[21]Julho!$E$24</f>
        <v>93.791666666666671</v>
      </c>
      <c r="V25" s="18">
        <f>[21]Julho!$E$25</f>
        <v>98.791666666666671</v>
      </c>
      <c r="W25" s="18">
        <f>[21]Julho!$E$26</f>
        <v>90.958333333333329</v>
      </c>
      <c r="X25" s="18">
        <f>[21]Julho!$E$27</f>
        <v>73.375</v>
      </c>
      <c r="Y25" s="18">
        <f>[21]Julho!$E$28</f>
        <v>55.041666666666664</v>
      </c>
      <c r="Z25" s="18">
        <f>[21]Julho!$E$29</f>
        <v>48.583333333333336</v>
      </c>
      <c r="AA25" s="18">
        <f>[21]Julho!$E$30</f>
        <v>56.791666666666664</v>
      </c>
      <c r="AB25" s="18">
        <f>[21]Julho!$E$31</f>
        <v>66.041666666666671</v>
      </c>
      <c r="AC25" s="18">
        <f>[21]Julho!$E$32</f>
        <v>56.416666666666664</v>
      </c>
      <c r="AD25" s="18">
        <f>[21]Julho!$E$33</f>
        <v>51.625</v>
      </c>
      <c r="AE25" s="18">
        <f>[21]Julho!$E$34</f>
        <v>56.083333333333336</v>
      </c>
      <c r="AF25" s="18">
        <f>[21]Julho!$E$35</f>
        <v>51.083333333333336</v>
      </c>
      <c r="AG25" s="47">
        <f t="shared" si="2"/>
        <v>71.854838709677438</v>
      </c>
    </row>
    <row r="26" spans="1:33" ht="17.100000000000001" customHeight="1" x14ac:dyDescent="0.2">
      <c r="A26" s="16" t="s">
        <v>16</v>
      </c>
      <c r="B26" s="18">
        <f>[22]Julho!$E$5</f>
        <v>87.166666666666671</v>
      </c>
      <c r="C26" s="18">
        <f>[22]Julho!$E$6</f>
        <v>93.041666666666671</v>
      </c>
      <c r="D26" s="18">
        <f>[22]Julho!$E$7</f>
        <v>75.958333333333329</v>
      </c>
      <c r="E26" s="18">
        <f>[22]Julho!$E$8</f>
        <v>70.458333333333329</v>
      </c>
      <c r="F26" s="18">
        <f>[22]Julho!$E$9</f>
        <v>67</v>
      </c>
      <c r="G26" s="18">
        <f>[22]Julho!$E$10</f>
        <v>69.083333333333329</v>
      </c>
      <c r="H26" s="18">
        <f>[22]Julho!$E$11</f>
        <v>68.599999999999994</v>
      </c>
      <c r="I26" s="18">
        <f>[22]Julho!$E$12</f>
        <v>88</v>
      </c>
      <c r="J26" s="18">
        <f>[22]Julho!$E$13</f>
        <v>82.1875</v>
      </c>
      <c r="K26" s="18">
        <f>[22]Julho!$E$14</f>
        <v>72.75</v>
      </c>
      <c r="L26" s="18">
        <f>[22]Julho!$E$15</f>
        <v>64.916666666666671</v>
      </c>
      <c r="M26" s="18">
        <f>[22]Julho!$E$16</f>
        <v>71.666666666666671</v>
      </c>
      <c r="N26" s="18">
        <f>[22]Julho!$E$17</f>
        <v>74.625</v>
      </c>
      <c r="O26" s="18">
        <f>[22]Julho!$E$18</f>
        <v>79.083333333333329</v>
      </c>
      <c r="P26" s="18">
        <f>[22]Julho!$E$19</f>
        <v>83.291666666666671</v>
      </c>
      <c r="Q26" s="18">
        <f>[22]Julho!$E$20</f>
        <v>79.291666666666671</v>
      </c>
      <c r="R26" s="18">
        <f>[22]Julho!$E$21</f>
        <v>73.25</v>
      </c>
      <c r="S26" s="18">
        <f>[22]Julho!$E$22</f>
        <v>61.75</v>
      </c>
      <c r="T26" s="18">
        <f>[22]Julho!$E$23</f>
        <v>71.458333333333329</v>
      </c>
      <c r="U26" s="18">
        <f>[22]Julho!$E$24</f>
        <v>81.833333333333329</v>
      </c>
      <c r="V26" s="18">
        <f>[22]Julho!$E$25</f>
        <v>72.7</v>
      </c>
      <c r="W26" s="18">
        <f>[22]Julho!$E$26</f>
        <v>66.599999999999994</v>
      </c>
      <c r="X26" s="18">
        <f>[22]Julho!$E$27</f>
        <v>45.25</v>
      </c>
      <c r="Y26" s="18">
        <f>[22]Julho!$E$28</f>
        <v>58.583333333333336</v>
      </c>
      <c r="Z26" s="18">
        <f>[22]Julho!$E$29</f>
        <v>56.583333333333336</v>
      </c>
      <c r="AA26" s="18">
        <f>[22]Julho!$E$30</f>
        <v>56.333333333333336</v>
      </c>
      <c r="AB26" s="18">
        <f>[22]Julho!$E$31</f>
        <v>56.791666666666664</v>
      </c>
      <c r="AC26" s="18">
        <f>[22]Julho!$E$32</f>
        <v>64.458333333333329</v>
      </c>
      <c r="AD26" s="18">
        <f>[22]Julho!$E$33</f>
        <v>63.166666666666664</v>
      </c>
      <c r="AE26" s="18">
        <f>[22]Julho!$E$34</f>
        <v>61.375</v>
      </c>
      <c r="AF26" s="18">
        <f>[22]Julho!$E$35</f>
        <v>46.458333333333336</v>
      </c>
      <c r="AG26" s="47">
        <f t="shared" si="2"/>
        <v>69.797177419354824</v>
      </c>
    </row>
    <row r="27" spans="1:33" ht="17.100000000000001" customHeight="1" x14ac:dyDescent="0.2">
      <c r="A27" s="16" t="s">
        <v>17</v>
      </c>
      <c r="B27" s="18">
        <f>[23]Julho!$E$5</f>
        <v>83.166666666666671</v>
      </c>
      <c r="C27" s="18">
        <f>[23]Julho!$E$6</f>
        <v>77.041666666666671</v>
      </c>
      <c r="D27" s="18">
        <f>[23]Julho!$E$7</f>
        <v>81.833333333333329</v>
      </c>
      <c r="E27" s="18">
        <f>[23]Julho!$E$8</f>
        <v>72.833333333333329</v>
      </c>
      <c r="F27" s="18">
        <f>[23]Julho!$E$9</f>
        <v>70.208333333333329</v>
      </c>
      <c r="G27" s="18">
        <f>[23]Julho!$E$10</f>
        <v>69.666666666666671</v>
      </c>
      <c r="H27" s="18">
        <f>[23]Julho!$E$11</f>
        <v>72.958333333333329</v>
      </c>
      <c r="I27" s="18">
        <f>[23]Julho!$E$12</f>
        <v>74.5</v>
      </c>
      <c r="J27" s="18">
        <f>[23]Julho!$E$13</f>
        <v>77.375</v>
      </c>
      <c r="K27" s="18">
        <f>[23]Julho!$E$14</f>
        <v>72.625</v>
      </c>
      <c r="L27" s="18">
        <f>[23]Julho!$E$15</f>
        <v>71.375</v>
      </c>
      <c r="M27" s="18">
        <f>[23]Julho!$E$16</f>
        <v>68.958333333333329</v>
      </c>
      <c r="N27" s="18">
        <f>[23]Julho!$E$17</f>
        <v>67.083333333333329</v>
      </c>
      <c r="O27" s="18">
        <f>[23]Julho!$E$18</f>
        <v>71.708333333333329</v>
      </c>
      <c r="P27" s="18">
        <f>[23]Julho!$E$19</f>
        <v>72.75</v>
      </c>
      <c r="Q27" s="18">
        <f>[23]Julho!$E$20</f>
        <v>75.583333333333329</v>
      </c>
      <c r="R27" s="18">
        <f>[23]Julho!$E$21</f>
        <v>73.833333333333329</v>
      </c>
      <c r="S27" s="18">
        <f>[23]Julho!$E$22</f>
        <v>59.583333333333336</v>
      </c>
      <c r="T27" s="18">
        <f>[23]Julho!$E$23</f>
        <v>67.217391304347828</v>
      </c>
      <c r="U27" s="18">
        <f>[23]Julho!$E$24</f>
        <v>80.791666666666671</v>
      </c>
      <c r="V27" s="18">
        <f>[23]Julho!$E$25</f>
        <v>91.291666666666671</v>
      </c>
      <c r="W27" s="18">
        <f>[23]Julho!$E$26</f>
        <v>79.416666666666671</v>
      </c>
      <c r="X27" s="18">
        <f>[23]Julho!$E$27</f>
        <v>69.416666666666671</v>
      </c>
      <c r="Y27" s="18">
        <f>[23]Julho!$E$28</f>
        <v>68.291666666666671</v>
      </c>
      <c r="Z27" s="18">
        <f>[23]Julho!$E$29</f>
        <v>65.041666666666671</v>
      </c>
      <c r="AA27" s="18">
        <f>[23]Julho!$E$30</f>
        <v>64.958333333333329</v>
      </c>
      <c r="AB27" s="18">
        <f>[23]Julho!$E$31</f>
        <v>66.75</v>
      </c>
      <c r="AC27" s="18">
        <f>[23]Julho!$E$32</f>
        <v>65.75</v>
      </c>
      <c r="AD27" s="18">
        <f>[23]Julho!$E$33</f>
        <v>62.458333333333336</v>
      </c>
      <c r="AE27" s="18">
        <f>[23]Julho!$E$34</f>
        <v>62.25</v>
      </c>
      <c r="AF27" s="18">
        <f>[23]Julho!$E$35</f>
        <v>50.916666666666664</v>
      </c>
      <c r="AG27" s="47">
        <f t="shared" si="2"/>
        <v>71.214001870032732</v>
      </c>
    </row>
    <row r="28" spans="1:33" ht="17.100000000000001" customHeight="1" x14ac:dyDescent="0.2">
      <c r="A28" s="16" t="s">
        <v>18</v>
      </c>
      <c r="B28" s="18">
        <f>[24]Julho!$E$5</f>
        <v>95.916666666666671</v>
      </c>
      <c r="C28" s="18">
        <f>[24]Julho!$E$6</f>
        <v>91.083333333333329</v>
      </c>
      <c r="D28" s="18">
        <f>[24]Julho!$E$7</f>
        <v>78.291666666666671</v>
      </c>
      <c r="E28" s="18">
        <f>[24]Julho!$E$8</f>
        <v>69.5</v>
      </c>
      <c r="F28" s="18">
        <f>[24]Julho!$E$9</f>
        <v>73.458333333333329</v>
      </c>
      <c r="G28" s="18">
        <f>[24]Julho!$E$10</f>
        <v>71.208333333333329</v>
      </c>
      <c r="H28" s="18">
        <f>[24]Julho!$E$11</f>
        <v>67</v>
      </c>
      <c r="I28" s="18">
        <f>[24]Julho!$E$12</f>
        <v>67.25</v>
      </c>
      <c r="J28" s="18">
        <f>[24]Julho!$E$13</f>
        <v>65.291666666666671</v>
      </c>
      <c r="K28" s="18">
        <f>[24]Julho!$E$14</f>
        <v>64.833333333333329</v>
      </c>
      <c r="L28" s="18">
        <f>[24]Julho!$E$15</f>
        <v>65.625</v>
      </c>
      <c r="M28" s="18">
        <f>[24]Julho!$E$16</f>
        <v>59.25</v>
      </c>
      <c r="N28" s="18">
        <f>[24]Julho!$E$17</f>
        <v>57.916666666666664</v>
      </c>
      <c r="O28" s="18">
        <f>[24]Julho!$E$18</f>
        <v>58.416666666666664</v>
      </c>
      <c r="P28" s="18">
        <f>[24]Julho!$E$19</f>
        <v>64.125</v>
      </c>
      <c r="Q28" s="18">
        <f>[24]Julho!$E$20</f>
        <v>71.958333333333329</v>
      </c>
      <c r="R28" s="18">
        <f>[24]Julho!$E$21</f>
        <v>63.708333333333336</v>
      </c>
      <c r="S28" s="18">
        <f>[24]Julho!$E$22</f>
        <v>58.041666666666664</v>
      </c>
      <c r="T28" s="18">
        <f>[24]Julho!$E$23</f>
        <v>73</v>
      </c>
      <c r="U28" s="18">
        <f>[24]Julho!$E$24</f>
        <v>80.916666666666671</v>
      </c>
      <c r="V28" s="18">
        <f>[24]Julho!$E$25</f>
        <v>77.125</v>
      </c>
      <c r="W28" s="18">
        <f>[24]Julho!$E$26</f>
        <v>95.833333333333329</v>
      </c>
      <c r="X28" s="18">
        <f>[24]Julho!$E$27</f>
        <v>71.708333333333329</v>
      </c>
      <c r="Y28" s="18">
        <f>[24]Julho!$E$28</f>
        <v>57.208333333333336</v>
      </c>
      <c r="Z28" s="18">
        <f>[24]Julho!$E$29</f>
        <v>53.041666666666664</v>
      </c>
      <c r="AA28" s="18">
        <f>[24]Julho!$E$30</f>
        <v>52.708333333333336</v>
      </c>
      <c r="AB28" s="18">
        <f>[24]Julho!$E$31</f>
        <v>49.916666666666664</v>
      </c>
      <c r="AC28" s="18">
        <f>[24]Julho!$E$32</f>
        <v>47.083333333333336</v>
      </c>
      <c r="AD28" s="18">
        <f>[24]Julho!$E$33</f>
        <v>41.875</v>
      </c>
      <c r="AE28" s="18">
        <f>[24]Julho!$E$34</f>
        <v>39.166666666666664</v>
      </c>
      <c r="AF28" s="18">
        <f>[24]Julho!$E$35</f>
        <v>40.166666666666664</v>
      </c>
      <c r="AG28" s="47">
        <f t="shared" si="2"/>
        <v>65.245967741935473</v>
      </c>
    </row>
    <row r="29" spans="1:33" ht="17.100000000000001" customHeight="1" x14ac:dyDescent="0.2">
      <c r="A29" s="16" t="s">
        <v>19</v>
      </c>
      <c r="B29" s="18">
        <f>[25]Julho!$E$5</f>
        <v>88.291666666666671</v>
      </c>
      <c r="C29" s="18">
        <f>[25]Julho!$E$6</f>
        <v>87.708333333333329</v>
      </c>
      <c r="D29" s="18">
        <f>[25]Julho!$E$7</f>
        <v>79.75</v>
      </c>
      <c r="E29" s="18">
        <f>[25]Julho!$E$8</f>
        <v>75.75</v>
      </c>
      <c r="F29" s="18">
        <f>[25]Julho!$E$9</f>
        <v>71.333333333333329</v>
      </c>
      <c r="G29" s="18">
        <f>[25]Julho!$E$10</f>
        <v>74.916666666666671</v>
      </c>
      <c r="H29" s="18">
        <f>[25]Julho!$E$11</f>
        <v>73.25</v>
      </c>
      <c r="I29" s="18">
        <f>[25]Julho!$E$12</f>
        <v>83.958333333333329</v>
      </c>
      <c r="J29" s="18">
        <f>[25]Julho!$E$13</f>
        <v>80.625</v>
      </c>
      <c r="K29" s="18">
        <f>[25]Julho!$E$14</f>
        <v>74.458333333333329</v>
      </c>
      <c r="L29" s="18">
        <f>[25]Julho!$E$15</f>
        <v>68.708333333333329</v>
      </c>
      <c r="M29" s="18">
        <f>[25]Julho!$E$16</f>
        <v>66.708333333333329</v>
      </c>
      <c r="N29" s="18">
        <f>[25]Julho!$E$17</f>
        <v>61.541666666666664</v>
      </c>
      <c r="O29" s="18">
        <f>[25]Julho!$E$18</f>
        <v>70.791666666666671</v>
      </c>
      <c r="P29" s="18">
        <f>[25]Julho!$E$19</f>
        <v>80.333333333333329</v>
      </c>
      <c r="Q29" s="18">
        <f>[25]Julho!$E$20</f>
        <v>58.416666666666664</v>
      </c>
      <c r="R29" s="18">
        <f>[25]Julho!$E$21</f>
        <v>49.833333333333336</v>
      </c>
      <c r="S29" s="18">
        <f>[25]Julho!$E$22</f>
        <v>60.958333333333336</v>
      </c>
      <c r="T29" s="18">
        <f>[25]Julho!$E$23</f>
        <v>82.666666666666671</v>
      </c>
      <c r="U29" s="18">
        <f>[25]Julho!$E$24</f>
        <v>89.541666666666671</v>
      </c>
      <c r="V29" s="18">
        <f>[25]Julho!$E$25</f>
        <v>86.875</v>
      </c>
      <c r="W29" s="18">
        <f>[25]Julho!$E$26</f>
        <v>69.571428571428569</v>
      </c>
      <c r="X29" s="18">
        <f>[25]Julho!$E$27</f>
        <v>53.333333333333336</v>
      </c>
      <c r="Y29" s="18">
        <f>[25]Julho!$E$28</f>
        <v>62.375</v>
      </c>
      <c r="Z29" s="18">
        <f>[25]Julho!$E$29</f>
        <v>58.875</v>
      </c>
      <c r="AA29" s="18">
        <f>[25]Julho!$E$30</f>
        <v>59.25</v>
      </c>
      <c r="AB29" s="18">
        <f>[25]Julho!$E$31</f>
        <v>66.833333333333329</v>
      </c>
      <c r="AC29" s="18">
        <f>[25]Julho!$E$32</f>
        <v>58.333333333333336</v>
      </c>
      <c r="AD29" s="18">
        <f>[25]Julho!$E$33</f>
        <v>55.083333333333336</v>
      </c>
      <c r="AE29" s="18">
        <f>[25]Julho!$E$34</f>
        <v>57</v>
      </c>
      <c r="AF29" s="18">
        <f>[25]Julho!$E$35</f>
        <v>48.958333333333336</v>
      </c>
      <c r="AG29" s="47">
        <f t="shared" si="2"/>
        <v>69.549347158218126</v>
      </c>
    </row>
    <row r="30" spans="1:33" ht="17.100000000000001" customHeight="1" x14ac:dyDescent="0.2">
      <c r="A30" s="16" t="s">
        <v>31</v>
      </c>
      <c r="B30" s="18">
        <f>[26]Julho!$E$5</f>
        <v>93.083333333333329</v>
      </c>
      <c r="C30" s="18">
        <f>[26]Julho!$E$6</f>
        <v>88.875</v>
      </c>
      <c r="D30" s="18">
        <f>[26]Julho!$E$7</f>
        <v>77.166666666666671</v>
      </c>
      <c r="E30" s="18">
        <f>[26]Julho!$E$8</f>
        <v>63.25</v>
      </c>
      <c r="F30" s="18">
        <f>[26]Julho!$E$9</f>
        <v>64.791666666666671</v>
      </c>
      <c r="G30" s="18">
        <f>[26]Julho!$E$10</f>
        <v>61.708333333333336</v>
      </c>
      <c r="H30" s="18">
        <f>[26]Julho!$E$11</f>
        <v>62.291666666666664</v>
      </c>
      <c r="I30" s="18">
        <f>[26]Julho!$E$12</f>
        <v>64.958333333333329</v>
      </c>
      <c r="J30" s="18">
        <f>[26]Julho!$E$13</f>
        <v>66.458333333333329</v>
      </c>
      <c r="K30" s="18">
        <f>[26]Julho!$E$14</f>
        <v>61.875</v>
      </c>
      <c r="L30" s="18">
        <f>[26]Julho!$E$15</f>
        <v>57.625</v>
      </c>
      <c r="M30" s="18">
        <f>[26]Julho!$E$16</f>
        <v>51.083333333333336</v>
      </c>
      <c r="N30" s="18">
        <f>[26]Julho!$E$17</f>
        <v>51.583333333333336</v>
      </c>
      <c r="O30" s="18">
        <f>[26]Julho!$E$18</f>
        <v>53.958333333333336</v>
      </c>
      <c r="P30" s="18">
        <f>[26]Julho!$E$19</f>
        <v>64.166666666666671</v>
      </c>
      <c r="Q30" s="18">
        <f>[26]Julho!$E$20</f>
        <v>71.666666666666671</v>
      </c>
      <c r="R30" s="18">
        <f>[26]Julho!$E$21</f>
        <v>62.416666666666664</v>
      </c>
      <c r="S30" s="18">
        <f>[26]Julho!$E$22</f>
        <v>50.958333333333336</v>
      </c>
      <c r="T30" s="18">
        <f>[26]Julho!$E$23</f>
        <v>63.291666666666664</v>
      </c>
      <c r="U30" s="18">
        <f>[26]Julho!$E$24</f>
        <v>81.541666666666671</v>
      </c>
      <c r="V30" s="18">
        <f>[26]Julho!$E$25</f>
        <v>82.083333333333329</v>
      </c>
      <c r="W30" s="18">
        <f>[26]Julho!$E$26</f>
        <v>81.875</v>
      </c>
      <c r="X30" s="18">
        <f>[26]Julho!$E$27</f>
        <v>68.75</v>
      </c>
      <c r="Y30" s="18">
        <f>[26]Julho!$E$28</f>
        <v>60.708333333333336</v>
      </c>
      <c r="Z30" s="18">
        <f>[26]Julho!$E$29</f>
        <v>55.625</v>
      </c>
      <c r="AA30" s="18">
        <f>[26]Julho!$E$30</f>
        <v>53.875</v>
      </c>
      <c r="AB30" s="18">
        <f>[26]Julho!$E$31</f>
        <v>54.291666666666664</v>
      </c>
      <c r="AC30" s="18">
        <f>[26]Julho!$E$32</f>
        <v>51.625</v>
      </c>
      <c r="AD30" s="18">
        <f>[26]Julho!$E$33</f>
        <v>45.916666666666664</v>
      </c>
      <c r="AE30" s="18">
        <f>[26]Julho!$E$34</f>
        <v>44.25</v>
      </c>
      <c r="AF30" s="18">
        <f>[26]Julho!$E$35</f>
        <v>35.041666666666664</v>
      </c>
      <c r="AG30" s="47">
        <f t="shared" si="2"/>
        <v>62.799731182795711</v>
      </c>
    </row>
    <row r="31" spans="1:33" ht="17.100000000000001" customHeight="1" x14ac:dyDescent="0.2">
      <c r="A31" s="16" t="s">
        <v>51</v>
      </c>
      <c r="B31" s="18">
        <f>[27]Julho!$E$5</f>
        <v>79.541666666666671</v>
      </c>
      <c r="C31" s="18">
        <f>[27]Julho!$E$6</f>
        <v>86.125</v>
      </c>
      <c r="D31" s="18">
        <f>[27]Julho!$E$7</f>
        <v>62.291666666666664</v>
      </c>
      <c r="E31" s="18">
        <f>[27]Julho!$E$8</f>
        <v>53.666666666666664</v>
      </c>
      <c r="F31" s="18">
        <f>[27]Julho!$E$9</f>
        <v>57.875</v>
      </c>
      <c r="G31" s="18">
        <f>[27]Julho!$E$10</f>
        <v>55.958333333333336</v>
      </c>
      <c r="H31" s="18">
        <f>[27]Julho!$E$11</f>
        <v>55.791666666666664</v>
      </c>
      <c r="I31" s="18">
        <f>[27]Julho!$E$12</f>
        <v>52.25</v>
      </c>
      <c r="J31" s="18">
        <f>[27]Julho!$E$13</f>
        <v>65.625</v>
      </c>
      <c r="K31" s="18">
        <f>[27]Julho!$E$14</f>
        <v>48.083333333333336</v>
      </c>
      <c r="L31" s="18">
        <f>[27]Julho!$E$15</f>
        <v>48.25</v>
      </c>
      <c r="M31" s="18">
        <f>[27]Julho!$E$16</f>
        <v>46.416666666666664</v>
      </c>
      <c r="N31" s="18">
        <f>[27]Julho!$E$17</f>
        <v>45.5</v>
      </c>
      <c r="O31" s="18">
        <f>[27]Julho!$E$18</f>
        <v>45.458333333333336</v>
      </c>
      <c r="P31" s="18">
        <f>[27]Julho!$E$19</f>
        <v>48.541666666666664</v>
      </c>
      <c r="Q31" s="18">
        <f>[27]Julho!$E$20</f>
        <v>57.208333333333336</v>
      </c>
      <c r="R31" s="18">
        <f>[27]Julho!$E$21</f>
        <v>48.041666666666664</v>
      </c>
      <c r="S31" s="18">
        <f>[27]Julho!$E$22</f>
        <v>48.083333333333336</v>
      </c>
      <c r="T31" s="18">
        <f>[27]Julho!$E$23</f>
        <v>70.541666666666671</v>
      </c>
      <c r="U31" s="18">
        <f>[27]Julho!$E$24</f>
        <v>77.458333333333329</v>
      </c>
      <c r="V31" s="18">
        <f>[27]Julho!$E$25</f>
        <v>68.541666666666671</v>
      </c>
      <c r="W31" s="18">
        <f>[27]Julho!$E$26</f>
        <v>96.333333333333329</v>
      </c>
      <c r="X31" s="18">
        <f>[27]Julho!$E$27</f>
        <v>83.75</v>
      </c>
      <c r="Y31" s="18">
        <f>[27]Julho!$E$28</f>
        <v>60.666666666666664</v>
      </c>
      <c r="Z31" s="18">
        <f>[27]Julho!$E$29</f>
        <v>51.25</v>
      </c>
      <c r="AA31" s="18">
        <f>[27]Julho!$E$30</f>
        <v>43</v>
      </c>
      <c r="AB31" s="18">
        <f>[27]Julho!$E$31</f>
        <v>46.291666666666664</v>
      </c>
      <c r="AC31" s="18">
        <f>[27]Julho!$E$32</f>
        <v>37.5</v>
      </c>
      <c r="AD31" s="18">
        <f>[27]Julho!$E$33</f>
        <v>34.416666666666664</v>
      </c>
      <c r="AE31" s="18">
        <f>[27]Julho!$E$34</f>
        <v>33.791666666666664</v>
      </c>
      <c r="AF31" s="18">
        <f>[27]Julho!$E$35</f>
        <v>33.583333333333336</v>
      </c>
      <c r="AG31" s="47">
        <f t="shared" ref="AG31" si="3">AVERAGE(B31:AF31)</f>
        <v>56.188172043010759</v>
      </c>
    </row>
    <row r="32" spans="1:33" ht="17.100000000000001" customHeight="1" x14ac:dyDescent="0.2">
      <c r="A32" s="16" t="s">
        <v>20</v>
      </c>
      <c r="B32" s="18">
        <f>[28]Julho!$E$5</f>
        <v>84.916666666666671</v>
      </c>
      <c r="C32" s="18">
        <f>[28]Julho!$E$6</f>
        <v>83.125</v>
      </c>
      <c r="D32" s="18">
        <f>[28]Julho!$E$7</f>
        <v>77.083333333333329</v>
      </c>
      <c r="E32" s="18">
        <f>[28]Julho!$E$8</f>
        <v>66.958333333333329</v>
      </c>
      <c r="F32" s="18">
        <f>[28]Julho!$E$9</f>
        <v>68.041666666666671</v>
      </c>
      <c r="G32" s="18">
        <f>[28]Julho!$E$10</f>
        <v>72.5</v>
      </c>
      <c r="H32" s="18">
        <f>[28]Julho!$E$11</f>
        <v>68.958333333333329</v>
      </c>
      <c r="I32" s="18">
        <f>[28]Julho!$E$12</f>
        <v>67.5</v>
      </c>
      <c r="J32" s="18">
        <f>[28]Julho!$E$13</f>
        <v>67.666666666666671</v>
      </c>
      <c r="K32" s="18">
        <f>[28]Julho!$E$14</f>
        <v>68.875</v>
      </c>
      <c r="L32" s="18">
        <f>[28]Julho!$E$15</f>
        <v>67.541666666666671</v>
      </c>
      <c r="M32" s="18">
        <f>[28]Julho!$E$16</f>
        <v>65.583333333333329</v>
      </c>
      <c r="N32" s="18">
        <f>[28]Julho!$E$17</f>
        <v>65.541666666666671</v>
      </c>
      <c r="O32" s="18">
        <f>[28]Julho!$E$18</f>
        <v>62.5</v>
      </c>
      <c r="P32" s="18">
        <f>[28]Julho!$E$19</f>
        <v>60.833333333333336</v>
      </c>
      <c r="Q32" s="18">
        <f>[28]Julho!$E$20</f>
        <v>63.875</v>
      </c>
      <c r="R32" s="18">
        <f>[28]Julho!$E$21</f>
        <v>64.291666666666671</v>
      </c>
      <c r="S32" s="18">
        <f>[28]Julho!$E$22</f>
        <v>59.458333333333336</v>
      </c>
      <c r="T32" s="18">
        <f>[28]Julho!$E$23</f>
        <v>67.833333333333329</v>
      </c>
      <c r="U32" s="18">
        <f>[28]Julho!$E$24</f>
        <v>72.083333333333329</v>
      </c>
      <c r="V32" s="18">
        <f>[28]Julho!$E$25</f>
        <v>62.083333333333336</v>
      </c>
      <c r="W32" s="18">
        <f>[28]Julho!$E$26</f>
        <v>78.375</v>
      </c>
      <c r="X32" s="18">
        <f>[28]Julho!$E$27</f>
        <v>66</v>
      </c>
      <c r="Y32" s="18">
        <f>[28]Julho!$E$28</f>
        <v>55.458333333333336</v>
      </c>
      <c r="Z32" s="18">
        <f>[28]Julho!$E$29</f>
        <v>53.666666666666664</v>
      </c>
      <c r="AA32" s="18">
        <f>[28]Julho!$E$30</f>
        <v>60.708333333333336</v>
      </c>
      <c r="AB32" s="18">
        <f>[28]Julho!$E$31</f>
        <v>64.375</v>
      </c>
      <c r="AC32" s="18">
        <f>[28]Julho!$E$32</f>
        <v>60.291666666666664</v>
      </c>
      <c r="AD32" s="18">
        <f>[28]Julho!$E$33</f>
        <v>57.708333333333336</v>
      </c>
      <c r="AE32" s="18">
        <f>[28]Julho!$E$34</f>
        <v>54.958333333333336</v>
      </c>
      <c r="AF32" s="18">
        <f>[28]Julho!$E$35</f>
        <v>55.625</v>
      </c>
      <c r="AG32" s="47">
        <f t="shared" si="2"/>
        <v>65.948924731182785</v>
      </c>
    </row>
    <row r="33" spans="1:34" s="5" customFormat="1" ht="17.100000000000001" customHeight="1" x14ac:dyDescent="0.2">
      <c r="A33" s="38" t="s">
        <v>34</v>
      </c>
      <c r="B33" s="39">
        <f t="shared" ref="B33:AG33" si="4">AVERAGE(B5:B32)</f>
        <v>87.173148148148158</v>
      </c>
      <c r="C33" s="39">
        <f t="shared" si="4"/>
        <v>86.504618837952179</v>
      </c>
      <c r="D33" s="39">
        <f t="shared" si="4"/>
        <v>75.804368471035133</v>
      </c>
      <c r="E33" s="39">
        <f t="shared" si="4"/>
        <v>69.475842383737131</v>
      </c>
      <c r="F33" s="39">
        <f t="shared" si="4"/>
        <v>69.326058201058203</v>
      </c>
      <c r="G33" s="39">
        <f t="shared" si="4"/>
        <v>69.952777777777769</v>
      </c>
      <c r="H33" s="39">
        <f t="shared" si="4"/>
        <v>68.569444444444443</v>
      </c>
      <c r="I33" s="39">
        <f t="shared" si="4"/>
        <v>71.37932098765431</v>
      </c>
      <c r="J33" s="39">
        <f t="shared" si="4"/>
        <v>71.772504578754564</v>
      </c>
      <c r="K33" s="39">
        <f t="shared" si="4"/>
        <v>68.473765432098759</v>
      </c>
      <c r="L33" s="39">
        <f t="shared" si="4"/>
        <v>66.326154052603343</v>
      </c>
      <c r="M33" s="39">
        <f t="shared" si="4"/>
        <v>63.992278554778558</v>
      </c>
      <c r="N33" s="39">
        <f t="shared" si="4"/>
        <v>61.595085470085458</v>
      </c>
      <c r="O33" s="39">
        <f t="shared" si="4"/>
        <v>63.690705128205117</v>
      </c>
      <c r="P33" s="39">
        <f t="shared" si="4"/>
        <v>67.539529914529922</v>
      </c>
      <c r="Q33" s="39">
        <f t="shared" si="4"/>
        <v>69.587448559670776</v>
      </c>
      <c r="R33" s="39">
        <f t="shared" si="4"/>
        <v>63.722304682742667</v>
      </c>
      <c r="S33" s="39">
        <f t="shared" si="4"/>
        <v>60.014136904761891</v>
      </c>
      <c r="T33" s="39">
        <f t="shared" si="4"/>
        <v>71.32331628303497</v>
      </c>
      <c r="U33" s="39">
        <f t="shared" si="4"/>
        <v>80.059523809523824</v>
      </c>
      <c r="V33" s="39">
        <f t="shared" si="4"/>
        <v>79.282440476190487</v>
      </c>
      <c r="W33" s="39">
        <f t="shared" si="4"/>
        <v>81.609206864564015</v>
      </c>
      <c r="X33" s="39">
        <f t="shared" si="4"/>
        <v>66.973816881825186</v>
      </c>
      <c r="Y33" s="39">
        <f t="shared" si="4"/>
        <v>59.523809523809511</v>
      </c>
      <c r="Z33" s="39">
        <f t="shared" si="4"/>
        <v>56.675595238095241</v>
      </c>
      <c r="AA33" s="39">
        <f t="shared" si="4"/>
        <v>57.806547619047613</v>
      </c>
      <c r="AB33" s="39">
        <f t="shared" si="4"/>
        <v>59.806547619047635</v>
      </c>
      <c r="AC33" s="39">
        <f t="shared" si="4"/>
        <v>56.740773809523809</v>
      </c>
      <c r="AD33" s="39">
        <f t="shared" si="4"/>
        <v>54.648511904761911</v>
      </c>
      <c r="AE33" s="39">
        <f t="shared" si="4"/>
        <v>52.761011904761908</v>
      </c>
      <c r="AF33" s="39">
        <f t="shared" si="4"/>
        <v>49.841071428571425</v>
      </c>
      <c r="AG33" s="47">
        <f t="shared" si="4"/>
        <v>67.004512536045496</v>
      </c>
      <c r="AH33" s="8"/>
    </row>
    <row r="35" spans="1:34" x14ac:dyDescent="0.2">
      <c r="D35" s="31"/>
      <c r="E35" s="31" t="s">
        <v>53</v>
      </c>
      <c r="F35" s="31"/>
      <c r="G35" s="31"/>
      <c r="H35" s="31"/>
      <c r="N35" s="2" t="s">
        <v>54</v>
      </c>
      <c r="Y35" s="2" t="s">
        <v>56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Y36" s="32" t="s">
        <v>57</v>
      </c>
      <c r="Z36" s="32"/>
      <c r="AA36" s="32"/>
    </row>
    <row r="39" spans="1:34" x14ac:dyDescent="0.2">
      <c r="L39" s="2" t="s">
        <v>52</v>
      </c>
      <c r="U39" s="2" t="s">
        <v>52</v>
      </c>
    </row>
    <row r="40" spans="1:34" x14ac:dyDescent="0.2">
      <c r="H40" s="2" t="s">
        <v>52</v>
      </c>
    </row>
    <row r="48" spans="1:34" x14ac:dyDescent="0.2">
      <c r="J48" s="2" t="s">
        <v>52</v>
      </c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zoomScale="90" zoomScaleNormal="90" workbookViewId="0">
      <selection activeCell="AH33" sqref="AH33"/>
    </sheetView>
  </sheetViews>
  <sheetFormatPr defaultRowHeight="12.75" x14ac:dyDescent="0.2"/>
  <cols>
    <col min="1" max="1" width="17.85546875" style="2" customWidth="1"/>
    <col min="2" max="13" width="6.28515625" style="2" customWidth="1"/>
    <col min="14" max="14" width="6.42578125" style="2" customWidth="1"/>
    <col min="15" max="15" width="6.28515625" style="2" customWidth="1"/>
    <col min="16" max="16" width="6.140625" style="2" customWidth="1"/>
    <col min="17" max="17" width="6" style="2" customWidth="1"/>
    <col min="18" max="19" width="6.140625" style="2" customWidth="1"/>
    <col min="20" max="20" width="6.7109375" style="2" customWidth="1"/>
    <col min="21" max="22" width="6.28515625" style="2" customWidth="1"/>
    <col min="23" max="23" width="6.42578125" style="2" bestFit="1" customWidth="1"/>
    <col min="24" max="27" width="6.140625" style="2" customWidth="1"/>
    <col min="28" max="28" width="6.28515625" style="2" customWidth="1"/>
    <col min="29" max="29" width="6.42578125" style="2" customWidth="1"/>
    <col min="30" max="30" width="6.140625" style="2" customWidth="1"/>
    <col min="31" max="31" width="6" style="2" customWidth="1"/>
    <col min="32" max="32" width="6.140625" style="2" customWidth="1"/>
    <col min="33" max="33" width="7.140625" style="9" customWidth="1"/>
    <col min="34" max="34" width="7" style="1" customWidth="1"/>
    <col min="35" max="35" width="9.140625" style="1"/>
  </cols>
  <sheetData>
    <row r="1" spans="1:35" ht="20.100000000000001" customHeight="1" x14ac:dyDescent="0.2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5" s="4" customFormat="1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7"/>
    </row>
    <row r="3" spans="1:35" s="5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45" t="s">
        <v>41</v>
      </c>
      <c r="AH3" s="50" t="s">
        <v>40</v>
      </c>
      <c r="AI3" s="8"/>
    </row>
    <row r="4" spans="1:35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  <c r="AH4" s="50" t="s">
        <v>39</v>
      </c>
      <c r="AI4" s="8"/>
    </row>
    <row r="5" spans="1:35" s="5" customFormat="1" ht="20.100000000000001" customHeight="1" x14ac:dyDescent="0.2">
      <c r="A5" s="16" t="s">
        <v>47</v>
      </c>
      <c r="B5" s="17">
        <f>[1]Julho!$F$5</f>
        <v>98</v>
      </c>
      <c r="C5" s="17">
        <f>[1]Julho!$F$6</f>
        <v>99</v>
      </c>
      <c r="D5" s="17">
        <f>[1]Julho!$F$7</f>
        <v>99</v>
      </c>
      <c r="E5" s="17">
        <f>[1]Julho!$F$8</f>
        <v>92</v>
      </c>
      <c r="F5" s="17">
        <f>[1]Julho!$F$9</f>
        <v>98</v>
      </c>
      <c r="G5" s="17">
        <f>[1]Julho!$F$10</f>
        <v>97</v>
      </c>
      <c r="H5" s="17">
        <f>[1]Julho!$F$11</f>
        <v>98</v>
      </c>
      <c r="I5" s="17">
        <f>[1]Julho!$F$12</f>
        <v>98</v>
      </c>
      <c r="J5" s="17">
        <f>[1]Julho!$F$13</f>
        <v>98</v>
      </c>
      <c r="K5" s="17">
        <f>[1]Julho!$F$14</f>
        <v>97</v>
      </c>
      <c r="L5" s="17">
        <f>[1]Julho!$F$15</f>
        <v>98</v>
      </c>
      <c r="M5" s="17">
        <f>[1]Julho!$F$16</f>
        <v>97</v>
      </c>
      <c r="N5" s="17">
        <f>[1]Julho!$F$17</f>
        <v>97</v>
      </c>
      <c r="O5" s="17">
        <f>[1]Julho!$F$18</f>
        <v>97</v>
      </c>
      <c r="P5" s="17">
        <f>[1]Julho!$F$19</f>
        <v>96</v>
      </c>
      <c r="Q5" s="17">
        <f>[1]Julho!$F$20</f>
        <v>96</v>
      </c>
      <c r="R5" s="17">
        <f>[1]Julho!$F$21</f>
        <v>99</v>
      </c>
      <c r="S5" s="17">
        <f>[1]Julho!$F$22</f>
        <v>97</v>
      </c>
      <c r="T5" s="17">
        <f>[1]Julho!$F$23</f>
        <v>94</v>
      </c>
      <c r="U5" s="17">
        <f>[1]Julho!$F$24</f>
        <v>97</v>
      </c>
      <c r="V5" s="17">
        <f>[1]Julho!$F$25</f>
        <v>96</v>
      </c>
      <c r="W5" s="17">
        <f>[1]Julho!$F$26</f>
        <v>96</v>
      </c>
      <c r="X5" s="17">
        <f>[1]Julho!$F$27</f>
        <v>70</v>
      </c>
      <c r="Y5" s="17">
        <f>[1]Julho!$F$28</f>
        <v>81</v>
      </c>
      <c r="Z5" s="17">
        <f>[1]Julho!$F$29</f>
        <v>99</v>
      </c>
      <c r="AA5" s="17">
        <f>[1]Julho!$F$30</f>
        <v>99</v>
      </c>
      <c r="AB5" s="17">
        <f>[1]Julho!$F$31</f>
        <v>98</v>
      </c>
      <c r="AC5" s="17">
        <f>[1]Julho!$F$32</f>
        <v>98</v>
      </c>
      <c r="AD5" s="17">
        <f>[1]Julho!$F$33</f>
        <v>97</v>
      </c>
      <c r="AE5" s="17">
        <f>[1]Julho!$F$34</f>
        <v>96</v>
      </c>
      <c r="AF5" s="17">
        <f>[1]Julho!$F$35</f>
        <v>95</v>
      </c>
      <c r="AG5" s="46">
        <f>MAX(B5:AF5)</f>
        <v>99</v>
      </c>
      <c r="AH5" s="51">
        <f>AVERAGE(B5:AF5)</f>
        <v>95.709677419354833</v>
      </c>
      <c r="AI5" s="8"/>
    </row>
    <row r="6" spans="1:35" ht="17.100000000000001" customHeight="1" x14ac:dyDescent="0.2">
      <c r="A6" s="16" t="s">
        <v>0</v>
      </c>
      <c r="B6" s="18">
        <f>[2]Julho!$F$5</f>
        <v>97</v>
      </c>
      <c r="C6" s="18">
        <f>[2]Julho!$F$6</f>
        <v>98</v>
      </c>
      <c r="D6" s="18">
        <f>[2]Julho!$F$7</f>
        <v>97</v>
      </c>
      <c r="E6" s="18">
        <f>[2]Julho!$F$8</f>
        <v>96</v>
      </c>
      <c r="F6" s="18">
        <f>[2]Julho!$F$9</f>
        <v>93</v>
      </c>
      <c r="G6" s="18">
        <f>[2]Julho!$F$10</f>
        <v>96</v>
      </c>
      <c r="H6" s="18">
        <f>[2]Julho!$F$11</f>
        <v>97</v>
      </c>
      <c r="I6" s="18">
        <f>[2]Julho!$F$12</f>
        <v>97</v>
      </c>
      <c r="J6" s="18">
        <f>[2]Julho!$F$13</f>
        <v>96</v>
      </c>
      <c r="K6" s="18">
        <f>[2]Julho!$F$14</f>
        <v>97</v>
      </c>
      <c r="L6" s="18">
        <f>[2]Julho!$F$15</f>
        <v>97</v>
      </c>
      <c r="M6" s="18">
        <f>[2]Julho!$F$16</f>
        <v>97</v>
      </c>
      <c r="N6" s="18">
        <f>[2]Julho!$F$17</f>
        <v>96</v>
      </c>
      <c r="O6" s="18">
        <f>[2]Julho!$F$18</f>
        <v>96</v>
      </c>
      <c r="P6" s="18">
        <f>[2]Julho!$F$19</f>
        <v>94</v>
      </c>
      <c r="Q6" s="18">
        <f>[2]Julho!$F$20</f>
        <v>96</v>
      </c>
      <c r="R6" s="18">
        <f>[2]Julho!$F$21</f>
        <v>94</v>
      </c>
      <c r="S6" s="18">
        <f>[2]Julho!$F$22</f>
        <v>92</v>
      </c>
      <c r="T6" s="18">
        <f>[2]Julho!$F$23</f>
        <v>96</v>
      </c>
      <c r="U6" s="18">
        <f>[2]Julho!$F$24</f>
        <v>97</v>
      </c>
      <c r="V6" s="18">
        <f>[2]Julho!$F$25</f>
        <v>97</v>
      </c>
      <c r="W6" s="18">
        <f>[2]Julho!$F$26</f>
        <v>95</v>
      </c>
      <c r="X6" s="18">
        <f>[2]Julho!$F$27</f>
        <v>95</v>
      </c>
      <c r="Y6" s="18">
        <f>[2]Julho!$F$28</f>
        <v>96</v>
      </c>
      <c r="Z6" s="18">
        <f>[2]Julho!$F$29</f>
        <v>93</v>
      </c>
      <c r="AA6" s="18">
        <f>[2]Julho!$F$30</f>
        <v>92</v>
      </c>
      <c r="AB6" s="18">
        <f>[2]Julho!$F$31</f>
        <v>97</v>
      </c>
      <c r="AC6" s="18">
        <f>[2]Julho!$F$32</f>
        <v>96</v>
      </c>
      <c r="AD6" s="18">
        <f>[2]Julho!$F$33</f>
        <v>94</v>
      </c>
      <c r="AE6" s="18">
        <f>[2]Julho!$F$34</f>
        <v>95</v>
      </c>
      <c r="AF6" s="18">
        <f>[2]Julho!$F$35</f>
        <v>88</v>
      </c>
      <c r="AG6" s="47">
        <f>MAX(B6:AF6)</f>
        <v>98</v>
      </c>
      <c r="AH6" s="49">
        <f t="shared" ref="AH6:AH16" si="1">AVERAGE(B6:AF6)</f>
        <v>95.387096774193552</v>
      </c>
    </row>
    <row r="7" spans="1:35" ht="17.100000000000001" customHeight="1" x14ac:dyDescent="0.2">
      <c r="A7" s="16" t="s">
        <v>1</v>
      </c>
      <c r="B7" s="18">
        <f>[3]Julho!$F$5</f>
        <v>96</v>
      </c>
      <c r="C7" s="18">
        <f>[3]Julho!$F$6</f>
        <v>97</v>
      </c>
      <c r="D7" s="18">
        <f>[3]Julho!$F$7</f>
        <v>92</v>
      </c>
      <c r="E7" s="18">
        <f>[3]Julho!$F$8</f>
        <v>95</v>
      </c>
      <c r="F7" s="18">
        <f>[3]Julho!$F$9</f>
        <v>94</v>
      </c>
      <c r="G7" s="18">
        <f>[3]Julho!$F$10</f>
        <v>96</v>
      </c>
      <c r="H7" s="18">
        <f>[3]Julho!$F$11</f>
        <v>98</v>
      </c>
      <c r="I7" s="18">
        <f>[3]Julho!$F$12</f>
        <v>98</v>
      </c>
      <c r="J7" s="18">
        <f>[3]Julho!$F$13</f>
        <v>93</v>
      </c>
      <c r="K7" s="18">
        <f>[3]Julho!$F$14</f>
        <v>96</v>
      </c>
      <c r="L7" s="18">
        <f>[3]Julho!$F$15</f>
        <v>95</v>
      </c>
      <c r="M7" s="18">
        <f>[3]Julho!$F$16</f>
        <v>95</v>
      </c>
      <c r="N7" s="18">
        <f>[3]Julho!$F$17</f>
        <v>96</v>
      </c>
      <c r="O7" s="18">
        <f>[3]Julho!$F$18</f>
        <v>97</v>
      </c>
      <c r="P7" s="18">
        <f>[3]Julho!$F$19</f>
        <v>95</v>
      </c>
      <c r="Q7" s="18">
        <f>[3]Julho!$F$20</f>
        <v>96</v>
      </c>
      <c r="R7" s="18">
        <f>[3]Julho!$F$21</f>
        <v>96</v>
      </c>
      <c r="S7" s="18">
        <f>[3]Julho!$F$22</f>
        <v>98</v>
      </c>
      <c r="T7" s="18">
        <f>[3]Julho!$F$23</f>
        <v>82</v>
      </c>
      <c r="U7" s="18">
        <f>[3]Julho!$F$24</f>
        <v>94</v>
      </c>
      <c r="V7" s="18">
        <f>[3]Julho!$F$25</f>
        <v>93</v>
      </c>
      <c r="W7" s="18">
        <f>[3]Julho!$F$26</f>
        <v>92</v>
      </c>
      <c r="X7" s="18">
        <f>[3]Julho!$F$27</f>
        <v>84</v>
      </c>
      <c r="Y7" s="18">
        <f>[3]Julho!$F$28</f>
        <v>75</v>
      </c>
      <c r="Z7" s="18">
        <f>[3]Julho!$F$29</f>
        <v>94</v>
      </c>
      <c r="AA7" s="18">
        <f>[3]Julho!$F$30</f>
        <v>87</v>
      </c>
      <c r="AB7" s="18">
        <f>[3]Julho!$F$31</f>
        <v>93</v>
      </c>
      <c r="AC7" s="18">
        <f>[3]Julho!$F$32</f>
        <v>91</v>
      </c>
      <c r="AD7" s="18">
        <f>[3]Julho!$F$33</f>
        <v>96</v>
      </c>
      <c r="AE7" s="18">
        <f>[3]Julho!$F$34</f>
        <v>95</v>
      </c>
      <c r="AF7" s="18">
        <f>[3]Julho!$F$35</f>
        <v>94</v>
      </c>
      <c r="AG7" s="47">
        <f>MAX(B7:AF7)</f>
        <v>98</v>
      </c>
      <c r="AH7" s="49">
        <f t="shared" si="1"/>
        <v>93.322580645161295</v>
      </c>
    </row>
    <row r="8" spans="1:35" ht="17.100000000000001" customHeight="1" x14ac:dyDescent="0.2">
      <c r="A8" s="16" t="s">
        <v>58</v>
      </c>
      <c r="B8" s="18">
        <f>[4]Julho!$F$5</f>
        <v>96</v>
      </c>
      <c r="C8" s="18">
        <f>[4]Julho!$F$6</f>
        <v>96</v>
      </c>
      <c r="D8" s="18">
        <f>[4]Julho!$F$7</f>
        <v>93</v>
      </c>
      <c r="E8" s="18">
        <f>[4]Julho!$F$8</f>
        <v>88</v>
      </c>
      <c r="F8" s="18">
        <f>[4]Julho!$F$9</f>
        <v>88</v>
      </c>
      <c r="G8" s="18">
        <f>[4]Julho!$F$10</f>
        <v>94</v>
      </c>
      <c r="H8" s="18">
        <f>[4]Julho!$F$11</f>
        <v>94</v>
      </c>
      <c r="I8" s="18">
        <f>[4]Julho!$F$12</f>
        <v>93</v>
      </c>
      <c r="J8" s="18">
        <f>[4]Julho!$F$13</f>
        <v>91</v>
      </c>
      <c r="K8" s="18">
        <f>[4]Julho!$F$14</f>
        <v>92</v>
      </c>
      <c r="L8" s="18">
        <f>[4]Julho!$F$15</f>
        <v>92</v>
      </c>
      <c r="M8" s="18">
        <f>[4]Julho!$F$16</f>
        <v>92</v>
      </c>
      <c r="N8" s="18">
        <f>[4]Julho!$F$17</f>
        <v>87</v>
      </c>
      <c r="O8" s="18">
        <f>[4]Julho!$F$18</f>
        <v>90</v>
      </c>
      <c r="P8" s="18">
        <f>[4]Julho!$F$19</f>
        <v>87</v>
      </c>
      <c r="Q8" s="18">
        <f>[4]Julho!$F$20</f>
        <v>92</v>
      </c>
      <c r="R8" s="18">
        <f>[4]Julho!$F$21</f>
        <v>91</v>
      </c>
      <c r="S8" s="18">
        <f>[4]Julho!$F$22</f>
        <v>85</v>
      </c>
      <c r="T8" s="18">
        <f>[4]Julho!$F$23</f>
        <v>94</v>
      </c>
      <c r="U8" s="18">
        <f>[4]Julho!$F$24</f>
        <v>97</v>
      </c>
      <c r="V8" s="18">
        <f>[4]Julho!$F$25</f>
        <v>91</v>
      </c>
      <c r="W8" s="18">
        <f>[4]Julho!$F$26</f>
        <v>93</v>
      </c>
      <c r="X8" s="18">
        <f>[4]Julho!$F$27</f>
        <v>79</v>
      </c>
      <c r="Y8" s="18">
        <f>[4]Julho!$F$28</f>
        <v>86</v>
      </c>
      <c r="Z8" s="18">
        <f>[4]Julho!$F$29</f>
        <v>82</v>
      </c>
      <c r="AA8" s="18">
        <f>[4]Julho!$F$30</f>
        <v>91</v>
      </c>
      <c r="AB8" s="18">
        <f>[4]Julho!$F$31</f>
        <v>92</v>
      </c>
      <c r="AC8" s="18">
        <f>[4]Julho!$F$32</f>
        <v>88</v>
      </c>
      <c r="AD8" s="18">
        <f>[4]Julho!$F$33</f>
        <v>89</v>
      </c>
      <c r="AE8" s="18">
        <f>[4]Julho!$F$34</f>
        <v>80</v>
      </c>
      <c r="AF8" s="18">
        <f>[4]Julho!$F$35</f>
        <v>73</v>
      </c>
      <c r="AG8" s="47">
        <f>MAX(B8:AF8)</f>
        <v>97</v>
      </c>
      <c r="AH8" s="49">
        <f t="shared" ref="AH8" si="2">AVERAGE(B8:AF8)</f>
        <v>89.548387096774192</v>
      </c>
    </row>
    <row r="9" spans="1:35" ht="17.100000000000001" customHeight="1" x14ac:dyDescent="0.2">
      <c r="A9" s="16" t="s">
        <v>48</v>
      </c>
      <c r="B9" s="18">
        <f>[5]Julho!$F$5</f>
        <v>95</v>
      </c>
      <c r="C9" s="18">
        <f>[5]Julho!$F$6</f>
        <v>97</v>
      </c>
      <c r="D9" s="18">
        <f>[5]Julho!$F$7</f>
        <v>95</v>
      </c>
      <c r="E9" s="18">
        <f>[5]Julho!$F$8</f>
        <v>88</v>
      </c>
      <c r="F9" s="18">
        <f>[5]Julho!$F$9</f>
        <v>92</v>
      </c>
      <c r="G9" s="18">
        <f>[5]Julho!$F$10</f>
        <v>94</v>
      </c>
      <c r="H9" s="18">
        <f>[5]Julho!$F$11</f>
        <v>95</v>
      </c>
      <c r="I9" s="18">
        <f>[5]Julho!$F$12</f>
        <v>95</v>
      </c>
      <c r="J9" s="18">
        <f>[5]Julho!$F$13</f>
        <v>96</v>
      </c>
      <c r="K9" s="18">
        <f>[5]Julho!$F$14</f>
        <v>97</v>
      </c>
      <c r="L9" s="18">
        <f>[5]Julho!$F$15</f>
        <v>97</v>
      </c>
      <c r="M9" s="18">
        <f>[5]Julho!$F$16</f>
        <v>94</v>
      </c>
      <c r="N9" s="18">
        <f>[5]Julho!$F$17</f>
        <v>95</v>
      </c>
      <c r="O9" s="18">
        <f>[5]Julho!$F$18</f>
        <v>96</v>
      </c>
      <c r="P9" s="18">
        <f>[5]Julho!$F$19</f>
        <v>97</v>
      </c>
      <c r="Q9" s="18">
        <f>[5]Julho!$F$20</f>
        <v>97</v>
      </c>
      <c r="R9" s="18">
        <f>[5]Julho!$F$21</f>
        <v>97</v>
      </c>
      <c r="S9" s="18">
        <f>[5]Julho!$F$22</f>
        <v>89</v>
      </c>
      <c r="T9" s="18">
        <f>[5]Julho!$F$23</f>
        <v>93</v>
      </c>
      <c r="U9" s="18">
        <f>[5]Julho!$F$24</f>
        <v>96</v>
      </c>
      <c r="V9" s="18">
        <f>[5]Julho!$F$25</f>
        <v>94</v>
      </c>
      <c r="W9" s="18">
        <f>[5]Julho!$F$26</f>
        <v>91</v>
      </c>
      <c r="X9" s="18">
        <f>[5]Julho!$F$27</f>
        <v>95</v>
      </c>
      <c r="Y9" s="18">
        <f>[5]Julho!$F$28</f>
        <v>98</v>
      </c>
      <c r="Z9" s="18">
        <f>[5]Julho!$F$29</f>
        <v>99</v>
      </c>
      <c r="AA9" s="18">
        <f>[5]Julho!$F$30</f>
        <v>97</v>
      </c>
      <c r="AB9" s="18">
        <f>[5]Julho!$F$31</f>
        <v>87</v>
      </c>
      <c r="AC9" s="18">
        <f>[5]Julho!$F$32</f>
        <v>93</v>
      </c>
      <c r="AD9" s="18">
        <f>[5]Julho!$F$33</f>
        <v>97</v>
      </c>
      <c r="AE9" s="18">
        <f>[5]Julho!$F$34</f>
        <v>96</v>
      </c>
      <c r="AF9" s="18">
        <f>[5]Julho!$F$35</f>
        <v>88</v>
      </c>
      <c r="AG9" s="47">
        <f>MAX(B9:AF9)</f>
        <v>99</v>
      </c>
      <c r="AH9" s="49">
        <f t="shared" ref="AH9" si="3">AVERAGE(B9:AF9)</f>
        <v>94.516129032258064</v>
      </c>
    </row>
    <row r="10" spans="1:35" ht="17.100000000000001" customHeight="1" x14ac:dyDescent="0.2">
      <c r="A10" s="16" t="s">
        <v>2</v>
      </c>
      <c r="B10" s="18">
        <f>[6]Julho!$F$5</f>
        <v>96</v>
      </c>
      <c r="C10" s="18">
        <f>[6]Julho!$F$6</f>
        <v>93</v>
      </c>
      <c r="D10" s="18">
        <f>[6]Julho!$F$7</f>
        <v>86</v>
      </c>
      <c r="E10" s="18">
        <f>[6]Julho!$F$8</f>
        <v>75</v>
      </c>
      <c r="F10" s="18">
        <f>[6]Julho!$F$9</f>
        <v>79</v>
      </c>
      <c r="G10" s="18">
        <f>[6]Julho!$F$10</f>
        <v>79</v>
      </c>
      <c r="H10" s="18">
        <f>[6]Julho!$F$11</f>
        <v>87</v>
      </c>
      <c r="I10" s="18">
        <f>[6]Julho!$F$12</f>
        <v>85</v>
      </c>
      <c r="J10" s="18">
        <f>[6]Julho!$F$13</f>
        <v>82</v>
      </c>
      <c r="K10" s="18">
        <f>[6]Julho!$F$14</f>
        <v>77</v>
      </c>
      <c r="L10" s="18">
        <f>[6]Julho!$F$15</f>
        <v>73</v>
      </c>
      <c r="M10" s="18">
        <f>[6]Julho!$F$16</f>
        <v>67</v>
      </c>
      <c r="N10" s="18">
        <f>[6]Julho!$F$17</f>
        <v>71</v>
      </c>
      <c r="O10" s="18">
        <f>[6]Julho!$F$18</f>
        <v>78</v>
      </c>
      <c r="P10" s="18">
        <f>[6]Julho!$F$19</f>
        <v>81</v>
      </c>
      <c r="Q10" s="18">
        <f>[6]Julho!$F$20</f>
        <v>87</v>
      </c>
      <c r="R10" s="18">
        <f>[6]Julho!$F$21</f>
        <v>84</v>
      </c>
      <c r="S10" s="18">
        <f>[6]Julho!$F$22</f>
        <v>72</v>
      </c>
      <c r="T10" s="18">
        <f>[6]Julho!$F$23</f>
        <v>80</v>
      </c>
      <c r="U10" s="18">
        <f>[6]Julho!$F$24</f>
        <v>95</v>
      </c>
      <c r="V10" s="18">
        <f>[6]Julho!$F$25</f>
        <v>95</v>
      </c>
      <c r="W10" s="18">
        <f>[6]Julho!$F$26</f>
        <v>95</v>
      </c>
      <c r="X10" s="18">
        <f>[6]Julho!$F$27</f>
        <v>78</v>
      </c>
      <c r="Y10" s="18">
        <f>[6]Julho!$F$28</f>
        <v>65</v>
      </c>
      <c r="Z10" s="18">
        <f>[6]Julho!$F$29</f>
        <v>64</v>
      </c>
      <c r="AA10" s="18">
        <f>[6]Julho!$F$30</f>
        <v>74</v>
      </c>
      <c r="AB10" s="18">
        <f>[6]Julho!$F$31</f>
        <v>83</v>
      </c>
      <c r="AC10" s="18">
        <f>[6]Julho!$F$32</f>
        <v>66</v>
      </c>
      <c r="AD10" s="18">
        <f>[6]Julho!$F$33</f>
        <v>77</v>
      </c>
      <c r="AE10" s="18">
        <f>[6]Julho!$F$34</f>
        <v>61</v>
      </c>
      <c r="AF10" s="18">
        <f>[6]Julho!$F$35</f>
        <v>55</v>
      </c>
      <c r="AG10" s="47">
        <f t="shared" ref="AG10:AG16" si="4">MAX(B10:AF10)</f>
        <v>96</v>
      </c>
      <c r="AH10" s="49">
        <f>AVERAGE(B10:AF10)</f>
        <v>78.709677419354833</v>
      </c>
    </row>
    <row r="11" spans="1:35" ht="17.100000000000001" customHeight="1" x14ac:dyDescent="0.2">
      <c r="A11" s="16" t="s">
        <v>3</v>
      </c>
      <c r="B11" s="18">
        <f>[7]Julho!$F$5</f>
        <v>92</v>
      </c>
      <c r="C11" s="18">
        <f>[7]Julho!$F$6</f>
        <v>94</v>
      </c>
      <c r="D11" s="18">
        <f>[7]Julho!$F$7</f>
        <v>89</v>
      </c>
      <c r="E11" s="18">
        <f>[7]Julho!$F$8</f>
        <v>91</v>
      </c>
      <c r="F11" s="18">
        <f>[7]Julho!$F$9</f>
        <v>92</v>
      </c>
      <c r="G11" s="18">
        <f>[7]Julho!$F$10</f>
        <v>90</v>
      </c>
      <c r="H11" s="18">
        <f>[7]Julho!$F$11</f>
        <v>91</v>
      </c>
      <c r="I11" s="18">
        <f>[7]Julho!$F$12</f>
        <v>90</v>
      </c>
      <c r="J11" s="18">
        <f>[7]Julho!$F$13</f>
        <v>89</v>
      </c>
      <c r="K11" s="18">
        <f>[7]Julho!$F$14</f>
        <v>87</v>
      </c>
      <c r="L11" s="18">
        <f>[7]Julho!$F$15</f>
        <v>86</v>
      </c>
      <c r="M11" s="18">
        <f>[7]Julho!$F$16</f>
        <v>89</v>
      </c>
      <c r="N11" s="18">
        <f>[7]Julho!$F$17</f>
        <v>89</v>
      </c>
      <c r="O11" s="18">
        <f>[7]Julho!$F$18</f>
        <v>90</v>
      </c>
      <c r="P11" s="18">
        <f>[7]Julho!$F$19</f>
        <v>83</v>
      </c>
      <c r="Q11" s="18">
        <f>[7]Julho!$F$20</f>
        <v>90</v>
      </c>
      <c r="R11" s="18">
        <f>[7]Julho!$F$21</f>
        <v>88</v>
      </c>
      <c r="S11" s="18">
        <f>[7]Julho!$F$22</f>
        <v>85</v>
      </c>
      <c r="T11" s="18">
        <f>[7]Julho!$F$23</f>
        <v>86</v>
      </c>
      <c r="U11" s="18">
        <f>[7]Julho!$F$24</f>
        <v>95</v>
      </c>
      <c r="V11" s="18">
        <f>[7]Julho!$F$25</f>
        <v>80</v>
      </c>
      <c r="W11" s="18">
        <f>[7]Julho!$F$26</f>
        <v>93</v>
      </c>
      <c r="X11" s="18">
        <f>[7]Julho!$F$27</f>
        <v>92</v>
      </c>
      <c r="Y11" s="18">
        <f>[7]Julho!$F$28</f>
        <v>92</v>
      </c>
      <c r="Z11" s="18">
        <f>[7]Julho!$F$29</f>
        <v>93</v>
      </c>
      <c r="AA11" s="18">
        <f>[7]Julho!$F$30</f>
        <v>89</v>
      </c>
      <c r="AB11" s="18">
        <f>[7]Julho!$F$31</f>
        <v>90</v>
      </c>
      <c r="AC11" s="18">
        <f>[7]Julho!$F$32</f>
        <v>92</v>
      </c>
      <c r="AD11" s="18">
        <f>[7]Julho!$F$33</f>
        <v>90</v>
      </c>
      <c r="AE11" s="18">
        <f>[7]Julho!$F$34</f>
        <v>82</v>
      </c>
      <c r="AF11" s="18">
        <f>[7]Julho!$F$35</f>
        <v>82</v>
      </c>
      <c r="AG11" s="47">
        <f t="shared" si="4"/>
        <v>95</v>
      </c>
      <c r="AH11" s="49">
        <f>AVERAGE(B11:AF11)</f>
        <v>89.064516129032256</v>
      </c>
    </row>
    <row r="12" spans="1:35" ht="17.100000000000001" customHeight="1" x14ac:dyDescent="0.2">
      <c r="A12" s="16" t="s">
        <v>4</v>
      </c>
      <c r="B12" s="18">
        <f>[8]Julho!$F$5</f>
        <v>96</v>
      </c>
      <c r="C12" s="18">
        <f>[8]Julho!$F$6</f>
        <v>97</v>
      </c>
      <c r="D12" s="18">
        <f>[8]Julho!$F$7</f>
        <v>91</v>
      </c>
      <c r="E12" s="18">
        <f>[8]Julho!$F$8</f>
        <v>87</v>
      </c>
      <c r="F12" s="18">
        <f>[8]Julho!$F$9</f>
        <v>89</v>
      </c>
      <c r="G12" s="18">
        <f>[8]Julho!$F$10</f>
        <v>85</v>
      </c>
      <c r="H12" s="18">
        <f>[8]Julho!$F$11</f>
        <v>79</v>
      </c>
      <c r="I12" s="18">
        <f>[8]Julho!$F$12</f>
        <v>73</v>
      </c>
      <c r="J12" s="18">
        <f>[8]Julho!$F$13</f>
        <v>82</v>
      </c>
      <c r="K12" s="18">
        <f>[8]Julho!$F$14</f>
        <v>82</v>
      </c>
      <c r="L12" s="18">
        <f>[8]Julho!$F$15</f>
        <v>82</v>
      </c>
      <c r="M12" s="18">
        <f>[8]Julho!$F$16</f>
        <v>76</v>
      </c>
      <c r="N12" s="18">
        <f>[8]Julho!$F$17</f>
        <v>74</v>
      </c>
      <c r="O12" s="18">
        <f>[8]Julho!$F$18</f>
        <v>69</v>
      </c>
      <c r="P12" s="18">
        <f>[8]Julho!$F$19</f>
        <v>83</v>
      </c>
      <c r="Q12" s="18">
        <f>[8]Julho!$F$20</f>
        <v>80</v>
      </c>
      <c r="R12" s="18">
        <f>[8]Julho!$F$21</f>
        <v>75</v>
      </c>
      <c r="S12" s="18">
        <f>[8]Julho!$F$22</f>
        <v>73</v>
      </c>
      <c r="T12" s="18">
        <f>[8]Julho!$F$23</f>
        <v>85</v>
      </c>
      <c r="U12" s="18">
        <f>[8]Julho!$F$24</f>
        <v>89</v>
      </c>
      <c r="V12" s="18">
        <f>[8]Julho!$F$25</f>
        <v>80</v>
      </c>
      <c r="W12" s="18">
        <f>[8]Julho!$F$26</f>
        <v>99</v>
      </c>
      <c r="X12" s="18">
        <f>[8]Julho!$F$27</f>
        <v>98</v>
      </c>
      <c r="Y12" s="18">
        <f>[8]Julho!$F$28</f>
        <v>75</v>
      </c>
      <c r="Z12" s="18">
        <f>[8]Julho!$F$29</f>
        <v>83</v>
      </c>
      <c r="AA12" s="18">
        <f>[8]Julho!$F$30</f>
        <v>90</v>
      </c>
      <c r="AB12" s="18">
        <f>[8]Julho!$F$31</f>
        <v>84</v>
      </c>
      <c r="AC12" s="18">
        <f>[8]Julho!$F$32</f>
        <v>84</v>
      </c>
      <c r="AD12" s="18">
        <f>[8]Julho!$F$33</f>
        <v>58</v>
      </c>
      <c r="AE12" s="18">
        <f>[8]Julho!$F$34</f>
        <v>53</v>
      </c>
      <c r="AF12" s="18">
        <f>[8]Julho!$F$35</f>
        <v>76</v>
      </c>
      <c r="AG12" s="47">
        <f>MAX(B12:AF12)</f>
        <v>99</v>
      </c>
      <c r="AH12" s="49">
        <f t="shared" si="1"/>
        <v>81.516129032258064</v>
      </c>
    </row>
    <row r="13" spans="1:35" ht="17.100000000000001" customHeight="1" x14ac:dyDescent="0.2">
      <c r="A13" s="16" t="s">
        <v>5</v>
      </c>
      <c r="B13" s="20">
        <f>[9]Julho!$F$5</f>
        <v>91</v>
      </c>
      <c r="C13" s="20">
        <f>[9]Julho!$F$6</f>
        <v>93</v>
      </c>
      <c r="D13" s="20">
        <f>[9]Julho!$F$7</f>
        <v>87</v>
      </c>
      <c r="E13" s="20">
        <f>[9]Julho!$F$8</f>
        <v>88</v>
      </c>
      <c r="F13" s="20">
        <f>[9]Julho!$F$9</f>
        <v>78</v>
      </c>
      <c r="G13" s="20">
        <f>[9]Julho!$F$10</f>
        <v>77</v>
      </c>
      <c r="H13" s="20">
        <f>[9]Julho!$F$11</f>
        <v>86</v>
      </c>
      <c r="I13" s="20">
        <f>[9]Julho!$F$12</f>
        <v>87</v>
      </c>
      <c r="J13" s="20" t="str">
        <f>[9]Julho!$F$13</f>
        <v>**</v>
      </c>
      <c r="K13" s="20" t="str">
        <f>[9]Julho!$F$14</f>
        <v>**</v>
      </c>
      <c r="L13" s="20" t="str">
        <f>[9]Julho!$F$15</f>
        <v>**</v>
      </c>
      <c r="M13" s="20" t="str">
        <f>[9]Julho!$F$16</f>
        <v>**</v>
      </c>
      <c r="N13" s="20" t="str">
        <f>[9]Julho!$F$17</f>
        <v>**</v>
      </c>
      <c r="O13" s="20" t="str">
        <f>[9]Julho!$F$18</f>
        <v>**</v>
      </c>
      <c r="P13" s="20" t="str">
        <f>[9]Julho!$F$19</f>
        <v>**</v>
      </c>
      <c r="Q13" s="20">
        <f>[9]Julho!$F$20</f>
        <v>89</v>
      </c>
      <c r="R13" s="20">
        <f>[9]Julho!$F$21</f>
        <v>86</v>
      </c>
      <c r="S13" s="20">
        <f>[9]Julho!$F$22</f>
        <v>78</v>
      </c>
      <c r="T13" s="20">
        <f>[9]Julho!$F$23</f>
        <v>72</v>
      </c>
      <c r="U13" s="20">
        <f>[9]Julho!$F$24</f>
        <v>84</v>
      </c>
      <c r="V13" s="20">
        <f>[9]Julho!$F$25</f>
        <v>84</v>
      </c>
      <c r="W13" s="20">
        <f>[9]Julho!$F$26</f>
        <v>83</v>
      </c>
      <c r="X13" s="20">
        <f>[9]Julho!$F$27</f>
        <v>69</v>
      </c>
      <c r="Y13" s="20">
        <f>[9]Julho!$F$28</f>
        <v>65</v>
      </c>
      <c r="Z13" s="20">
        <f>[9]Julho!$F$29</f>
        <v>41</v>
      </c>
      <c r="AA13" s="20">
        <f>[9]Julho!$F$30</f>
        <v>81</v>
      </c>
      <c r="AB13" s="20">
        <f>[9]Julho!$F$31</f>
        <v>57</v>
      </c>
      <c r="AC13" s="20">
        <f>[9]Julho!$F$32</f>
        <v>74</v>
      </c>
      <c r="AD13" s="20">
        <f>[9]Julho!$F$33</f>
        <v>84</v>
      </c>
      <c r="AE13" s="20">
        <f>[9]Julho!$F$34</f>
        <v>79</v>
      </c>
      <c r="AF13" s="20">
        <f>[9]Julho!$F$35</f>
        <v>73</v>
      </c>
      <c r="AG13" s="47">
        <f t="shared" si="4"/>
        <v>93</v>
      </c>
      <c r="AH13" s="49">
        <f t="shared" si="1"/>
        <v>78.583333333333329</v>
      </c>
    </row>
    <row r="14" spans="1:35" ht="17.100000000000001" customHeight="1" x14ac:dyDescent="0.2">
      <c r="A14" s="16" t="s">
        <v>50</v>
      </c>
      <c r="B14" s="20">
        <f>[10]Julho!$F$5</f>
        <v>93</v>
      </c>
      <c r="C14" s="20">
        <f>[10]Julho!$F$6</f>
        <v>97</v>
      </c>
      <c r="D14" s="20">
        <f>[10]Julho!$F$7</f>
        <v>100</v>
      </c>
      <c r="E14" s="20">
        <f>[10]Julho!$F$8</f>
        <v>82</v>
      </c>
      <c r="F14" s="20">
        <f>[10]Julho!$F$9</f>
        <v>86</v>
      </c>
      <c r="G14" s="20">
        <f>[10]Julho!$F$10</f>
        <v>87</v>
      </c>
      <c r="H14" s="20">
        <f>[10]Julho!$F$11</f>
        <v>85</v>
      </c>
      <c r="I14" s="20">
        <f>[10]Julho!$F$12</f>
        <v>85</v>
      </c>
      <c r="J14" s="20">
        <f>[10]Julho!$F$13</f>
        <v>86</v>
      </c>
      <c r="K14" s="20">
        <f>[10]Julho!$F$14</f>
        <v>82</v>
      </c>
      <c r="L14" s="20">
        <f>[10]Julho!$F$15</f>
        <v>84</v>
      </c>
      <c r="M14" s="20">
        <f>[10]Julho!$F$16</f>
        <v>81</v>
      </c>
      <c r="N14" s="20">
        <f>[10]Julho!$F$17</f>
        <v>78</v>
      </c>
      <c r="O14" s="20">
        <f>[10]Julho!$F$18</f>
        <v>79</v>
      </c>
      <c r="P14" s="20">
        <f>[10]Julho!$F$19</f>
        <v>80</v>
      </c>
      <c r="Q14" s="20">
        <f>[10]Julho!$F$20</f>
        <v>90</v>
      </c>
      <c r="R14" s="20">
        <f>[10]Julho!$F$21</f>
        <v>80</v>
      </c>
      <c r="S14" s="20">
        <f>[10]Julho!$F$22</f>
        <v>77</v>
      </c>
      <c r="T14" s="20">
        <f>[10]Julho!$F$23</f>
        <v>91</v>
      </c>
      <c r="U14" s="20">
        <f>[10]Julho!$F$24</f>
        <v>94</v>
      </c>
      <c r="V14" s="20">
        <f>[10]Julho!$F$25</f>
        <v>83</v>
      </c>
      <c r="W14" s="20">
        <f>[10]Julho!$F$26</f>
        <v>97</v>
      </c>
      <c r="X14" s="20">
        <f>[10]Julho!$F$27</f>
        <v>97</v>
      </c>
      <c r="Y14" s="20">
        <f>[10]Julho!$F$28</f>
        <v>69</v>
      </c>
      <c r="Z14" s="20">
        <f>[10]Julho!$F$29</f>
        <v>82</v>
      </c>
      <c r="AA14" s="20">
        <f>[10]Julho!$F$30</f>
        <v>76</v>
      </c>
      <c r="AB14" s="20">
        <f>[10]Julho!$F$31</f>
        <v>68</v>
      </c>
      <c r="AC14" s="20">
        <f>[10]Julho!$F$32</f>
        <v>84</v>
      </c>
      <c r="AD14" s="20">
        <f>[10]Julho!$F$33</f>
        <v>76</v>
      </c>
      <c r="AE14" s="20">
        <f>[10]Julho!$F$34</f>
        <v>62</v>
      </c>
      <c r="AF14" s="20">
        <f>[10]Julho!$F$35</f>
        <v>63</v>
      </c>
      <c r="AG14" s="47">
        <f t="shared" ref="AG14" si="5">MAX(B14:AF14)</f>
        <v>100</v>
      </c>
      <c r="AH14" s="49">
        <f t="shared" ref="AH14" si="6">AVERAGE(B14:AF14)</f>
        <v>83.032258064516128</v>
      </c>
    </row>
    <row r="15" spans="1:35" ht="17.100000000000001" customHeight="1" x14ac:dyDescent="0.2">
      <c r="A15" s="16" t="s">
        <v>6</v>
      </c>
      <c r="B15" s="20">
        <f>[11]Julho!$F$5</f>
        <v>100</v>
      </c>
      <c r="C15" s="20">
        <f>[11]Julho!$F$6</f>
        <v>98</v>
      </c>
      <c r="D15" s="20">
        <f>[11]Julho!$F$7</f>
        <v>100</v>
      </c>
      <c r="E15" s="20">
        <f>[11]Julho!$F$8</f>
        <v>100</v>
      </c>
      <c r="F15" s="20">
        <f>[11]Julho!$F$9</f>
        <v>97</v>
      </c>
      <c r="G15" s="20">
        <f>[11]Julho!$F$10</f>
        <v>94</v>
      </c>
      <c r="H15" s="20">
        <f>[11]Julho!$F$11</f>
        <v>98</v>
      </c>
      <c r="I15" s="20">
        <f>[11]Julho!$F$12</f>
        <v>94</v>
      </c>
      <c r="J15" s="20">
        <f>[11]Julho!$F$13</f>
        <v>95</v>
      </c>
      <c r="K15" s="20">
        <f>[11]Julho!$F$14</f>
        <v>100</v>
      </c>
      <c r="L15" s="20">
        <f>[11]Julho!$F$15</f>
        <v>89</v>
      </c>
      <c r="M15" s="20">
        <f>[11]Julho!$F$16</f>
        <v>100</v>
      </c>
      <c r="N15" s="20">
        <f>[11]Julho!$F$17</f>
        <v>96</v>
      </c>
      <c r="O15" s="20">
        <f>[11]Julho!$F$18</f>
        <v>97</v>
      </c>
      <c r="P15" s="20">
        <f>[11]Julho!$F$19</f>
        <v>100</v>
      </c>
      <c r="Q15" s="20">
        <f>[11]Julho!$F$20</f>
        <v>100</v>
      </c>
      <c r="R15" s="20">
        <f>[11]Julho!$F$21</f>
        <v>100</v>
      </c>
      <c r="S15" s="20">
        <f>[11]Julho!$F$22</f>
        <v>98</v>
      </c>
      <c r="T15" s="20">
        <f>[11]Julho!$F$23</f>
        <v>100</v>
      </c>
      <c r="U15" s="20">
        <f>[11]Julho!$F$24</f>
        <v>100</v>
      </c>
      <c r="V15" s="20">
        <f>[11]Julho!$F$25</f>
        <v>91</v>
      </c>
      <c r="W15" s="20">
        <f>[11]Julho!$F$26</f>
        <v>99</v>
      </c>
      <c r="X15" s="20">
        <f>[11]Julho!$F$27</f>
        <v>83</v>
      </c>
      <c r="Y15" s="20">
        <f>[11]Julho!$F$28</f>
        <v>58</v>
      </c>
      <c r="Z15" s="20">
        <f>[11]Julho!$F$29</f>
        <v>100</v>
      </c>
      <c r="AA15" s="20">
        <f>[11]Julho!$F$30</f>
        <v>75</v>
      </c>
      <c r="AB15" s="20">
        <f>[11]Julho!$F$31</f>
        <v>78</v>
      </c>
      <c r="AC15" s="20">
        <f>[11]Julho!$F$32</f>
        <v>98</v>
      </c>
      <c r="AD15" s="20">
        <f>[11]Julho!$F$33</f>
        <v>100</v>
      </c>
      <c r="AE15" s="20">
        <f>[11]Julho!$F$34</f>
        <v>100</v>
      </c>
      <c r="AF15" s="20">
        <f>[11]Julho!$F$35</f>
        <v>100</v>
      </c>
      <c r="AG15" s="47">
        <f t="shared" si="4"/>
        <v>100</v>
      </c>
      <c r="AH15" s="49">
        <f t="shared" si="1"/>
        <v>94.774193548387103</v>
      </c>
    </row>
    <row r="16" spans="1:35" ht="17.100000000000001" customHeight="1" x14ac:dyDescent="0.2">
      <c r="A16" s="16" t="s">
        <v>7</v>
      </c>
      <c r="B16" s="20">
        <f>[12]Julho!$F$5</f>
        <v>98</v>
      </c>
      <c r="C16" s="20">
        <f>[12]Julho!$F$6</f>
        <v>98</v>
      </c>
      <c r="D16" s="20">
        <f>[12]Julho!$F$7</f>
        <v>95</v>
      </c>
      <c r="E16" s="20">
        <f>[12]Julho!$F$8</f>
        <v>88</v>
      </c>
      <c r="F16" s="20">
        <f>[12]Julho!$F$9</f>
        <v>88</v>
      </c>
      <c r="G16" s="20">
        <f>[12]Julho!$F$10</f>
        <v>92</v>
      </c>
      <c r="H16" s="20">
        <f>[12]Julho!$F$11</f>
        <v>96</v>
      </c>
      <c r="I16" s="20">
        <f>[12]Julho!$F$12</f>
        <v>94</v>
      </c>
      <c r="J16" s="20">
        <f>[12]Julho!$F$13</f>
        <v>98</v>
      </c>
      <c r="K16" s="20">
        <f>[12]Julho!$F$14</f>
        <v>95</v>
      </c>
      <c r="L16" s="20">
        <f>[12]Julho!$F$15</f>
        <v>91</v>
      </c>
      <c r="M16" s="20">
        <f>[12]Julho!$F$16</f>
        <v>87</v>
      </c>
      <c r="N16" s="20">
        <f>[12]Julho!$F$17</f>
        <v>88</v>
      </c>
      <c r="O16" s="20">
        <f>[12]Julho!$F$18</f>
        <v>87</v>
      </c>
      <c r="P16" s="20">
        <f>[12]Julho!$F$19</f>
        <v>90</v>
      </c>
      <c r="Q16" s="20">
        <f>[12]Julho!$F$20</f>
        <v>96</v>
      </c>
      <c r="R16" s="20">
        <f>[12]Julho!$F$21</f>
        <v>91</v>
      </c>
      <c r="S16" s="20">
        <f>[12]Julho!$F$22</f>
        <v>81</v>
      </c>
      <c r="T16" s="20">
        <f>[12]Julho!$F$23</f>
        <v>89</v>
      </c>
      <c r="U16" s="20">
        <f>[12]Julho!$F$24</f>
        <v>98</v>
      </c>
      <c r="V16" s="20">
        <f>[12]Julho!$F$25</f>
        <v>98</v>
      </c>
      <c r="W16" s="20">
        <f>[12]Julho!$F$26</f>
        <v>96</v>
      </c>
      <c r="X16" s="20">
        <f>[12]Julho!$F$27</f>
        <v>97</v>
      </c>
      <c r="Y16" s="20">
        <f>[12]Julho!$F$28</f>
        <v>91</v>
      </c>
      <c r="Z16" s="20">
        <f>[12]Julho!$F$29</f>
        <v>83</v>
      </c>
      <c r="AA16" s="20">
        <f>[12]Julho!$F$30</f>
        <v>88</v>
      </c>
      <c r="AB16" s="20">
        <f>[12]Julho!$F$31</f>
        <v>94</v>
      </c>
      <c r="AC16" s="20">
        <f>[12]Julho!$F$32</f>
        <v>88</v>
      </c>
      <c r="AD16" s="20">
        <f>[12]Julho!$F$33</f>
        <v>83</v>
      </c>
      <c r="AE16" s="20">
        <f>[12]Julho!$F$34</f>
        <v>76</v>
      </c>
      <c r="AF16" s="20">
        <f>[12]Julho!$F$35</f>
        <v>71</v>
      </c>
      <c r="AG16" s="47">
        <f t="shared" si="4"/>
        <v>98</v>
      </c>
      <c r="AH16" s="49">
        <f t="shared" si="1"/>
        <v>90.483870967741936</v>
      </c>
    </row>
    <row r="17" spans="1:34" ht="17.100000000000001" customHeight="1" x14ac:dyDescent="0.2">
      <c r="A17" s="16" t="s">
        <v>8</v>
      </c>
      <c r="B17" s="20">
        <f>[13]Julho!$F$5</f>
        <v>98</v>
      </c>
      <c r="C17" s="20">
        <f>[13]Julho!$F$6</f>
        <v>99</v>
      </c>
      <c r="D17" s="20">
        <f>[13]Julho!$F$7</f>
        <v>96</v>
      </c>
      <c r="E17" s="20">
        <f>[13]Julho!$F$8</f>
        <v>94</v>
      </c>
      <c r="F17" s="20">
        <f>[13]Julho!$F$9</f>
        <v>91</v>
      </c>
      <c r="G17" s="20">
        <f>[13]Julho!$F$10</f>
        <v>95</v>
      </c>
      <c r="H17" s="20">
        <f>[13]Julho!$F$11</f>
        <v>98</v>
      </c>
      <c r="I17" s="20">
        <f>[13]Julho!$F$12</f>
        <v>96</v>
      </c>
      <c r="J17" s="20">
        <f>[13]Julho!$F$13</f>
        <v>98</v>
      </c>
      <c r="K17" s="20">
        <f>[13]Julho!$F$14</f>
        <v>94</v>
      </c>
      <c r="L17" s="20">
        <f>[13]Julho!$F$15</f>
        <v>95</v>
      </c>
      <c r="M17" s="20">
        <f>[13]Julho!$F$16</f>
        <v>95</v>
      </c>
      <c r="N17" s="20">
        <f>[13]Julho!$F$17</f>
        <v>94</v>
      </c>
      <c r="O17" s="20">
        <f>[13]Julho!$F$18</f>
        <v>97</v>
      </c>
      <c r="P17" s="20">
        <f>[13]Julho!$F$19</f>
        <v>97</v>
      </c>
      <c r="Q17" s="20">
        <f>[13]Julho!$F$20</f>
        <v>91</v>
      </c>
      <c r="R17" s="20">
        <f>[13]Julho!$F$21</f>
        <v>94</v>
      </c>
      <c r="S17" s="20">
        <f>[13]Julho!$F$22</f>
        <v>84</v>
      </c>
      <c r="T17" s="20">
        <f>[13]Julho!$F$23</f>
        <v>97</v>
      </c>
      <c r="U17" s="20">
        <f>[13]Julho!$F$24</f>
        <v>97</v>
      </c>
      <c r="V17" s="20">
        <f>[13]Julho!$F$25</f>
        <v>97</v>
      </c>
      <c r="W17" s="20">
        <f>[13]Julho!$F$26</f>
        <v>93</v>
      </c>
      <c r="X17" s="20">
        <f>[13]Julho!$F$27</f>
        <v>92</v>
      </c>
      <c r="Y17" s="20">
        <f>[13]Julho!$F$28</f>
        <v>91</v>
      </c>
      <c r="Z17" s="20">
        <f>[13]Julho!$F$29</f>
        <v>96</v>
      </c>
      <c r="AA17" s="20">
        <f>[13]Julho!$F$30</f>
        <v>93</v>
      </c>
      <c r="AB17" s="20">
        <f>[13]Julho!$F$31</f>
        <v>97</v>
      </c>
      <c r="AC17" s="20">
        <f>[13]Julho!$F$32</f>
        <v>95</v>
      </c>
      <c r="AD17" s="20">
        <f>[13]Julho!$F$33</f>
        <v>96</v>
      </c>
      <c r="AE17" s="20">
        <f>[13]Julho!$F$34</f>
        <v>92</v>
      </c>
      <c r="AF17" s="20">
        <f>[13]Julho!$F$35</f>
        <v>74</v>
      </c>
      <c r="AG17" s="47">
        <f>MAX(B17:AF17)</f>
        <v>99</v>
      </c>
      <c r="AH17" s="49">
        <f>AVERAGE(B17:AF17)</f>
        <v>94.064516129032256</v>
      </c>
    </row>
    <row r="18" spans="1:34" ht="17.100000000000001" customHeight="1" x14ac:dyDescent="0.2">
      <c r="A18" s="16" t="s">
        <v>9</v>
      </c>
      <c r="B18" s="20">
        <f>[14]Julho!$F$5</f>
        <v>97</v>
      </c>
      <c r="C18" s="20">
        <f>[14]Julho!$F$6</f>
        <v>98</v>
      </c>
      <c r="D18" s="20">
        <f>[14]Julho!$F$7</f>
        <v>93</v>
      </c>
      <c r="E18" s="20">
        <f>[14]Julho!$F$8</f>
        <v>88</v>
      </c>
      <c r="F18" s="20">
        <f>[14]Julho!$F$9</f>
        <v>83</v>
      </c>
      <c r="G18" s="20">
        <f>[14]Julho!$F$10</f>
        <v>91</v>
      </c>
      <c r="H18" s="20">
        <f>[14]Julho!$F$11</f>
        <v>89</v>
      </c>
      <c r="I18" s="20">
        <f>[14]Julho!$F$12</f>
        <v>82</v>
      </c>
      <c r="J18" s="20">
        <f>[14]Julho!$F$13</f>
        <v>93</v>
      </c>
      <c r="K18" s="20">
        <f>[14]Julho!$F$14</f>
        <v>92</v>
      </c>
      <c r="L18" s="20">
        <f>[14]Julho!$F$15</f>
        <v>92</v>
      </c>
      <c r="M18" s="20">
        <f>[14]Julho!$F$16</f>
        <v>88</v>
      </c>
      <c r="N18" s="20">
        <f>[14]Julho!$F$17</f>
        <v>82</v>
      </c>
      <c r="O18" s="20">
        <f>[14]Julho!$F$18</f>
        <v>84</v>
      </c>
      <c r="P18" s="20">
        <f>[14]Julho!$F$19</f>
        <v>78</v>
      </c>
      <c r="Q18" s="20">
        <f>[14]Julho!$F$20</f>
        <v>90</v>
      </c>
      <c r="R18" s="20">
        <f>[14]Julho!$F$21</f>
        <v>68</v>
      </c>
      <c r="S18" s="20">
        <f>[14]Julho!$F$22</f>
        <v>77</v>
      </c>
      <c r="T18" s="20">
        <f>[14]Julho!$F$23</f>
        <v>97</v>
      </c>
      <c r="U18" s="20">
        <f>[14]Julho!$F$24</f>
        <v>98</v>
      </c>
      <c r="V18" s="20">
        <f>[14]Julho!$F$25</f>
        <v>98</v>
      </c>
      <c r="W18" s="20">
        <f>[14]Julho!$F$26</f>
        <v>96</v>
      </c>
      <c r="X18" s="20">
        <f>[14]Julho!$F$27</f>
        <v>93</v>
      </c>
      <c r="Y18" s="20">
        <f>[14]Julho!$F$28</f>
        <v>83</v>
      </c>
      <c r="Z18" s="20">
        <f>[14]Julho!$F$29</f>
        <v>78</v>
      </c>
      <c r="AA18" s="20">
        <f>[14]Julho!$F$30</f>
        <v>92</v>
      </c>
      <c r="AB18" s="20">
        <f>[14]Julho!$F$31</f>
        <v>92</v>
      </c>
      <c r="AC18" s="20">
        <f>[14]Julho!$F$32</f>
        <v>81</v>
      </c>
      <c r="AD18" s="20">
        <f>[14]Julho!$F$33</f>
        <v>74</v>
      </c>
      <c r="AE18" s="20">
        <f>[14]Julho!$F$34</f>
        <v>71</v>
      </c>
      <c r="AF18" s="20">
        <f>[14]Julho!$F$35</f>
        <v>64</v>
      </c>
      <c r="AG18" s="47">
        <f t="shared" ref="AG18:AG29" si="7">MAX(B18:AF18)</f>
        <v>98</v>
      </c>
      <c r="AH18" s="49">
        <f t="shared" ref="AH18:AH30" si="8">AVERAGE(B18:AF18)</f>
        <v>86.516129032258064</v>
      </c>
    </row>
    <row r="19" spans="1:34" ht="17.100000000000001" customHeight="1" x14ac:dyDescent="0.2">
      <c r="A19" s="16" t="s">
        <v>49</v>
      </c>
      <c r="B19" s="20">
        <f>[15]Julho!$F$5</f>
        <v>95</v>
      </c>
      <c r="C19" s="20">
        <f>[15]Julho!$F$6</f>
        <v>96</v>
      </c>
      <c r="D19" s="20">
        <f>[15]Julho!$F$7</f>
        <v>90</v>
      </c>
      <c r="E19" s="20">
        <f>[15]Julho!$F$8</f>
        <v>91</v>
      </c>
      <c r="F19" s="20">
        <f>[15]Julho!$F$9</f>
        <v>93</v>
      </c>
      <c r="G19" s="20">
        <f>[15]Julho!$F$10</f>
        <v>94</v>
      </c>
      <c r="H19" s="20">
        <f>[15]Julho!$F$11</f>
        <v>95</v>
      </c>
      <c r="I19" s="20">
        <f>[15]Julho!$F$12</f>
        <v>95</v>
      </c>
      <c r="J19" s="20">
        <f>[15]Julho!$F$13</f>
        <v>96</v>
      </c>
      <c r="K19" s="20">
        <f>[15]Julho!$F$14</f>
        <v>88</v>
      </c>
      <c r="L19" s="20">
        <f>[15]Julho!$F$15</f>
        <v>92</v>
      </c>
      <c r="M19" s="20">
        <f>[15]Julho!$F$16</f>
        <v>93</v>
      </c>
      <c r="N19" s="20">
        <f>[15]Julho!$F$17</f>
        <v>95</v>
      </c>
      <c r="O19" s="20">
        <f>[15]Julho!$F$18</f>
        <v>94</v>
      </c>
      <c r="P19" s="20">
        <f>[15]Julho!$F$19</f>
        <v>96</v>
      </c>
      <c r="Q19" s="20">
        <f>[15]Julho!$F$20</f>
        <v>96</v>
      </c>
      <c r="R19" s="20">
        <f>[15]Julho!$F$21</f>
        <v>95</v>
      </c>
      <c r="S19" s="20">
        <f>[15]Julho!$F$22</f>
        <v>94</v>
      </c>
      <c r="T19" s="20">
        <f>[15]Julho!$F$23</f>
        <v>91</v>
      </c>
      <c r="U19" s="20">
        <f>[15]Julho!$F$24</f>
        <v>94</v>
      </c>
      <c r="V19" s="20">
        <f>[15]Julho!$F$25</f>
        <v>95</v>
      </c>
      <c r="W19" s="20">
        <f>[15]Julho!$F$26</f>
        <v>94</v>
      </c>
      <c r="X19" s="20">
        <f>[15]Julho!$F$27</f>
        <v>94</v>
      </c>
      <c r="Y19" s="20">
        <f>[15]Julho!$F$28</f>
        <v>92</v>
      </c>
      <c r="Z19" s="20">
        <f>[15]Julho!$F$29</f>
        <v>94</v>
      </c>
      <c r="AA19" s="20">
        <f>[15]Julho!$F$30</f>
        <v>97</v>
      </c>
      <c r="AB19" s="20">
        <f>[15]Julho!$F$31</f>
        <v>77</v>
      </c>
      <c r="AC19" s="20">
        <f>[15]Julho!$F$32</f>
        <v>94</v>
      </c>
      <c r="AD19" s="20">
        <f>[15]Julho!$F$33</f>
        <v>94</v>
      </c>
      <c r="AE19" s="20">
        <f>[15]Julho!$F$34</f>
        <v>93</v>
      </c>
      <c r="AF19" s="20">
        <f>[15]Julho!$F$35</f>
        <v>93</v>
      </c>
      <c r="AG19" s="47">
        <f t="shared" ref="AG19" si="9">MAX(B19:AF19)</f>
        <v>97</v>
      </c>
      <c r="AH19" s="49">
        <f t="shared" ref="AH19" si="10">AVERAGE(B19:AF19)</f>
        <v>93.225806451612897</v>
      </c>
    </row>
    <row r="20" spans="1:34" ht="17.100000000000001" customHeight="1" x14ac:dyDescent="0.2">
      <c r="A20" s="16" t="s">
        <v>10</v>
      </c>
      <c r="B20" s="20">
        <f>[16]Julho!$F$5</f>
        <v>97</v>
      </c>
      <c r="C20" s="20">
        <f>[16]Julho!$F$6</f>
        <v>97</v>
      </c>
      <c r="D20" s="20">
        <f>[16]Julho!$F$7</f>
        <v>96</v>
      </c>
      <c r="E20" s="20">
        <f>[16]Julho!$F$8</f>
        <v>87</v>
      </c>
      <c r="F20" s="20">
        <f>[16]Julho!$F$9</f>
        <v>86</v>
      </c>
      <c r="G20" s="20">
        <f>[16]Julho!$F$10</f>
        <v>89</v>
      </c>
      <c r="H20" s="20">
        <f>[16]Julho!$F$11</f>
        <v>96</v>
      </c>
      <c r="I20" s="20">
        <f>[16]Julho!$F$12</f>
        <v>94</v>
      </c>
      <c r="J20" s="20">
        <f>[16]Julho!$F$13</f>
        <v>96</v>
      </c>
      <c r="K20" s="20">
        <f>[16]Julho!$F$14</f>
        <v>91</v>
      </c>
      <c r="L20" s="20">
        <f>[16]Julho!$F$15</f>
        <v>93</v>
      </c>
      <c r="M20" s="20">
        <f>[16]Julho!$F$16</f>
        <v>97</v>
      </c>
      <c r="N20" s="20">
        <f>[16]Julho!$F$17</f>
        <v>92</v>
      </c>
      <c r="O20" s="20">
        <f>[16]Julho!$F$18</f>
        <v>92</v>
      </c>
      <c r="P20" s="20">
        <f>[16]Julho!$F$19</f>
        <v>92</v>
      </c>
      <c r="Q20" s="20">
        <f>[16]Julho!$F$20</f>
        <v>94</v>
      </c>
      <c r="R20" s="20">
        <f>[16]Julho!$F$21</f>
        <v>90</v>
      </c>
      <c r="S20" s="20">
        <f>[16]Julho!$F$22</f>
        <v>74</v>
      </c>
      <c r="T20" s="20">
        <f>[16]Julho!$F$23</f>
        <v>93</v>
      </c>
      <c r="U20" s="20">
        <f>[16]Julho!$F$24</f>
        <v>96</v>
      </c>
      <c r="V20" s="20">
        <f>[16]Julho!$F$25</f>
        <v>94</v>
      </c>
      <c r="W20" s="20">
        <f>[16]Julho!$F$26</f>
        <v>92</v>
      </c>
      <c r="X20" s="20">
        <f>[16]Julho!$F$27</f>
        <v>94</v>
      </c>
      <c r="Y20" s="20">
        <f>[16]Julho!$F$28</f>
        <v>91</v>
      </c>
      <c r="Z20" s="20">
        <f>[16]Julho!$F$29</f>
        <v>91</v>
      </c>
      <c r="AA20" s="20">
        <f>[16]Julho!$F$30</f>
        <v>88</v>
      </c>
      <c r="AB20" s="20">
        <f>[16]Julho!$F$31</f>
        <v>89</v>
      </c>
      <c r="AC20" s="20">
        <f>[16]Julho!$F$32</f>
        <v>93</v>
      </c>
      <c r="AD20" s="20">
        <f>[16]Julho!$F$33</f>
        <v>93</v>
      </c>
      <c r="AE20" s="20">
        <f>[16]Julho!$F$34</f>
        <v>93</v>
      </c>
      <c r="AF20" s="20">
        <f>[16]Julho!$F$35</f>
        <v>93</v>
      </c>
      <c r="AG20" s="47">
        <f t="shared" si="7"/>
        <v>97</v>
      </c>
      <c r="AH20" s="49">
        <f t="shared" si="8"/>
        <v>92.032258064516128</v>
      </c>
    </row>
    <row r="21" spans="1:34" ht="17.100000000000001" customHeight="1" x14ac:dyDescent="0.2">
      <c r="A21" s="16" t="s">
        <v>11</v>
      </c>
      <c r="B21" s="20">
        <f>[17]Julho!$F$5</f>
        <v>100</v>
      </c>
      <c r="C21" s="20">
        <f>[17]Julho!$F$6</f>
        <v>100</v>
      </c>
      <c r="D21" s="20">
        <f>[17]Julho!$F$7</f>
        <v>100</v>
      </c>
      <c r="E21" s="20">
        <f>[17]Julho!$F$8</f>
        <v>100</v>
      </c>
      <c r="F21" s="20">
        <f>[17]Julho!$F$9</f>
        <v>100</v>
      </c>
      <c r="G21" s="20">
        <f>[17]Julho!$F$10</f>
        <v>100</v>
      </c>
      <c r="H21" s="20">
        <f>[17]Julho!$F$11</f>
        <v>100</v>
      </c>
      <c r="I21" s="20">
        <f>[17]Julho!$F$12</f>
        <v>100</v>
      </c>
      <c r="J21" s="20">
        <f>[17]Julho!$F$13</f>
        <v>100</v>
      </c>
      <c r="K21" s="20">
        <f>[17]Julho!$F$14</f>
        <v>100</v>
      </c>
      <c r="L21" s="20">
        <f>[17]Julho!$F$15</f>
        <v>100</v>
      </c>
      <c r="M21" s="20">
        <f>[17]Julho!$F$16</f>
        <v>97</v>
      </c>
      <c r="N21" s="20">
        <f>[17]Julho!$F$17</f>
        <v>92</v>
      </c>
      <c r="O21" s="20">
        <f>[17]Julho!$F$18</f>
        <v>92</v>
      </c>
      <c r="P21" s="20">
        <f>[17]Julho!$F$19</f>
        <v>100</v>
      </c>
      <c r="Q21" s="20">
        <f>[17]Julho!$F$20</f>
        <v>100</v>
      </c>
      <c r="R21" s="20">
        <f>[17]Julho!$F$21</f>
        <v>100</v>
      </c>
      <c r="S21" s="20">
        <f>[17]Julho!$F$22</f>
        <v>100</v>
      </c>
      <c r="T21" s="20">
        <f>[17]Julho!$F$23</f>
        <v>92</v>
      </c>
      <c r="U21" s="20">
        <f>[17]Julho!$F$24</f>
        <v>100</v>
      </c>
      <c r="V21" s="20">
        <f>[17]Julho!$F$25</f>
        <v>100</v>
      </c>
      <c r="W21" s="20">
        <f>[17]Julho!$F$26</f>
        <v>100</v>
      </c>
      <c r="X21" s="20">
        <f>[17]Julho!$F$27</f>
        <v>100</v>
      </c>
      <c r="Y21" s="20">
        <f>[17]Julho!$F$28</f>
        <v>94</v>
      </c>
      <c r="Z21" s="20">
        <f>[17]Julho!$F$29</f>
        <v>97</v>
      </c>
      <c r="AA21" s="20">
        <f>[17]Julho!$F$30</f>
        <v>96</v>
      </c>
      <c r="AB21" s="20">
        <f>[17]Julho!$F$31</f>
        <v>100</v>
      </c>
      <c r="AC21" s="20">
        <f>[17]Julho!$F$32</f>
        <v>99</v>
      </c>
      <c r="AD21" s="20">
        <f>[17]Julho!$F$33</f>
        <v>97</v>
      </c>
      <c r="AE21" s="20">
        <f>[17]Julho!$F$34</f>
        <v>99</v>
      </c>
      <c r="AF21" s="20">
        <f>[17]Julho!$F$35</f>
        <v>87</v>
      </c>
      <c r="AG21" s="47">
        <f t="shared" si="7"/>
        <v>100</v>
      </c>
      <c r="AH21" s="49">
        <f t="shared" si="8"/>
        <v>98.129032258064512</v>
      </c>
    </row>
    <row r="22" spans="1:34" ht="17.100000000000001" customHeight="1" x14ac:dyDescent="0.2">
      <c r="A22" s="16" t="s">
        <v>12</v>
      </c>
      <c r="B22" s="20">
        <f>[18]Julho!$F$5</f>
        <v>96</v>
      </c>
      <c r="C22" s="20">
        <f>[18]Julho!$F$6</f>
        <v>96</v>
      </c>
      <c r="D22" s="20">
        <f>[18]Julho!$F$7</f>
        <v>93</v>
      </c>
      <c r="E22" s="20">
        <f>[18]Julho!$F$8</f>
        <v>95</v>
      </c>
      <c r="F22" s="20">
        <f>[18]Julho!$F$9</f>
        <v>93</v>
      </c>
      <c r="G22" s="20">
        <f>[18]Julho!$F$10</f>
        <v>96</v>
      </c>
      <c r="H22" s="20">
        <f>[18]Julho!$F$11</f>
        <v>96</v>
      </c>
      <c r="I22" s="20">
        <f>[18]Julho!$F$12</f>
        <v>96</v>
      </c>
      <c r="J22" s="20">
        <f>[18]Julho!$F$13</f>
        <v>95</v>
      </c>
      <c r="K22" s="20">
        <f>[18]Julho!$F$14</f>
        <v>96</v>
      </c>
      <c r="L22" s="20">
        <f>[18]Julho!$F$15</f>
        <v>93</v>
      </c>
      <c r="M22" s="20">
        <f>[18]Julho!$F$16</f>
        <v>100</v>
      </c>
      <c r="N22" s="20">
        <f>[18]Julho!$F$17</f>
        <v>100</v>
      </c>
      <c r="O22" s="20">
        <f>[18]Julho!$F$18</f>
        <v>100</v>
      </c>
      <c r="P22" s="20">
        <f>[18]Julho!$F$19</f>
        <v>92</v>
      </c>
      <c r="Q22" s="20">
        <f>[18]Julho!$F$20</f>
        <v>94</v>
      </c>
      <c r="R22" s="20">
        <f>[18]Julho!$F$21</f>
        <v>95</v>
      </c>
      <c r="S22" s="20">
        <f>[18]Julho!$F$22</f>
        <v>96</v>
      </c>
      <c r="T22" s="20">
        <f>[18]Julho!$F$23</f>
        <v>90</v>
      </c>
      <c r="U22" s="20">
        <f>[18]Julho!$F$24</f>
        <v>95</v>
      </c>
      <c r="V22" s="20">
        <f>[18]Julho!$F$25</f>
        <v>95</v>
      </c>
      <c r="W22" s="20">
        <f>[18]Julho!$F$26</f>
        <v>89</v>
      </c>
      <c r="X22" s="20">
        <f>[18]Julho!$F$27</f>
        <v>91</v>
      </c>
      <c r="Y22" s="20">
        <f>[18]Julho!$F$28</f>
        <v>78</v>
      </c>
      <c r="Z22" s="20">
        <f>[18]Julho!$F$29</f>
        <v>92</v>
      </c>
      <c r="AA22" s="20">
        <f>[18]Julho!$F$30</f>
        <v>77</v>
      </c>
      <c r="AB22" s="20">
        <f>[18]Julho!$F$31</f>
        <v>88</v>
      </c>
      <c r="AC22" s="20">
        <f>[18]Julho!$F$32</f>
        <v>91</v>
      </c>
      <c r="AD22" s="20">
        <f>[18]Julho!$F$33</f>
        <v>93</v>
      </c>
      <c r="AE22" s="20">
        <f>[18]Julho!$F$34</f>
        <v>91</v>
      </c>
      <c r="AF22" s="20">
        <f>[18]Julho!$F$35</f>
        <v>94</v>
      </c>
      <c r="AG22" s="47">
        <f t="shared" si="7"/>
        <v>100</v>
      </c>
      <c r="AH22" s="49">
        <f t="shared" si="8"/>
        <v>93.096774193548384</v>
      </c>
    </row>
    <row r="23" spans="1:34" ht="17.100000000000001" customHeight="1" x14ac:dyDescent="0.2">
      <c r="A23" s="16" t="s">
        <v>13</v>
      </c>
      <c r="B23" s="20" t="str">
        <f>[19]Julho!$F$5</f>
        <v>**</v>
      </c>
      <c r="C23" s="20" t="str">
        <f>[19]Julho!$F$6</f>
        <v>**</v>
      </c>
      <c r="D23" s="20" t="str">
        <f>[19]Julho!$F$7</f>
        <v>**</v>
      </c>
      <c r="E23" s="20" t="str">
        <f>[19]Julho!$F$8</f>
        <v>**</v>
      </c>
      <c r="F23" s="20" t="str">
        <f>[19]Julho!$F$9</f>
        <v>**</v>
      </c>
      <c r="G23" s="20" t="str">
        <f>[19]Julho!$F$10</f>
        <v>**</v>
      </c>
      <c r="H23" s="20" t="str">
        <f>[19]Julho!$F$11</f>
        <v>**</v>
      </c>
      <c r="I23" s="20" t="str">
        <f>[19]Julho!$F$12</f>
        <v>**</v>
      </c>
      <c r="J23" s="20" t="str">
        <f>[19]Julho!$F$13</f>
        <v>**</v>
      </c>
      <c r="K23" s="20">
        <f>[19]Julho!$F$14</f>
        <v>96</v>
      </c>
      <c r="L23" s="20">
        <f>[19]Julho!$F$15</f>
        <v>92</v>
      </c>
      <c r="M23" s="20" t="str">
        <f>[19]Julho!$F$16</f>
        <v>**</v>
      </c>
      <c r="N23" s="20" t="str">
        <f>[19]Julho!$F$17</f>
        <v>**</v>
      </c>
      <c r="O23" s="20" t="str">
        <f>[19]Julho!$F$18</f>
        <v>**</v>
      </c>
      <c r="P23" s="20" t="str">
        <f>[19]Julho!$F$19</f>
        <v>**</v>
      </c>
      <c r="Q23" s="20" t="str">
        <f>[19]Julho!$F$20</f>
        <v>**</v>
      </c>
      <c r="R23" s="20">
        <f>[19]Julho!$F$21</f>
        <v>92</v>
      </c>
      <c r="S23" s="20">
        <f>[19]Julho!$F$22</f>
        <v>88</v>
      </c>
      <c r="T23" s="20">
        <f>[19]Julho!$F$23</f>
        <v>83</v>
      </c>
      <c r="U23" s="20">
        <f>[19]Julho!$F$24</f>
        <v>85</v>
      </c>
      <c r="V23" s="20">
        <f>[19]Julho!$F$25</f>
        <v>87</v>
      </c>
      <c r="W23" s="20">
        <f>[19]Julho!$F$26</f>
        <v>89</v>
      </c>
      <c r="X23" s="20">
        <f>[19]Julho!$F$27</f>
        <v>85</v>
      </c>
      <c r="Y23" s="20">
        <f>[19]Julho!$F$28</f>
        <v>69</v>
      </c>
      <c r="Z23" s="20">
        <f>[19]Julho!$F$29</f>
        <v>89</v>
      </c>
      <c r="AA23" s="20">
        <f>[19]Julho!$F$30</f>
        <v>85</v>
      </c>
      <c r="AB23" s="20">
        <f>[19]Julho!$F$31</f>
        <v>86</v>
      </c>
      <c r="AC23" s="20">
        <f>[19]Julho!$F$32</f>
        <v>86</v>
      </c>
      <c r="AD23" s="20">
        <f>[19]Julho!$F$33</f>
        <v>88</v>
      </c>
      <c r="AE23" s="20">
        <f>[19]Julho!$F$34</f>
        <v>85</v>
      </c>
      <c r="AF23" s="20">
        <f>[19]Julho!$F$35</f>
        <v>85</v>
      </c>
      <c r="AG23" s="47">
        <f t="shared" si="7"/>
        <v>96</v>
      </c>
      <c r="AH23" s="49">
        <f t="shared" si="8"/>
        <v>86.470588235294116</v>
      </c>
    </row>
    <row r="24" spans="1:34" ht="17.100000000000001" customHeight="1" x14ac:dyDescent="0.2">
      <c r="A24" s="16" t="s">
        <v>14</v>
      </c>
      <c r="B24" s="20">
        <f>[20]Julho!$F$5</f>
        <v>93</v>
      </c>
      <c r="C24" s="20">
        <f>[20]Julho!$F$6</f>
        <v>96</v>
      </c>
      <c r="D24" s="20">
        <f>[20]Julho!$F$7</f>
        <v>93</v>
      </c>
      <c r="E24" s="20">
        <f>[20]Julho!$F$8</f>
        <v>84</v>
      </c>
      <c r="F24" s="20">
        <f>[20]Julho!$F$9</f>
        <v>93</v>
      </c>
      <c r="G24" s="20">
        <f>[20]Julho!$F$10</f>
        <v>96</v>
      </c>
      <c r="H24" s="20">
        <f>[20]Julho!$F$11</f>
        <v>95</v>
      </c>
      <c r="I24" s="20">
        <f>[20]Julho!$F$12</f>
        <v>93</v>
      </c>
      <c r="J24" s="20">
        <f>[20]Julho!$F$13</f>
        <v>91</v>
      </c>
      <c r="K24" s="20">
        <f>[20]Julho!$F$14</f>
        <v>94</v>
      </c>
      <c r="L24" s="20">
        <f>[20]Julho!$F$15</f>
        <v>92</v>
      </c>
      <c r="M24" s="20">
        <f>[20]Julho!$F$16</f>
        <v>94</v>
      </c>
      <c r="N24" s="20">
        <f>[20]Julho!$F$17</f>
        <v>95</v>
      </c>
      <c r="O24" s="20">
        <f>[20]Julho!$F$18</f>
        <v>92</v>
      </c>
      <c r="P24" s="20">
        <f>[20]Julho!$F$19</f>
        <v>92</v>
      </c>
      <c r="Q24" s="20">
        <f>[20]Julho!$F$20</f>
        <v>92</v>
      </c>
      <c r="R24" s="20">
        <f>[20]Julho!$F$21</f>
        <v>96</v>
      </c>
      <c r="S24" s="20">
        <f>[20]Julho!$F$22</f>
        <v>88</v>
      </c>
      <c r="T24" s="20">
        <f>[20]Julho!$F$23</f>
        <v>91</v>
      </c>
      <c r="U24" s="20">
        <f>[20]Julho!$F$24</f>
        <v>94</v>
      </c>
      <c r="V24" s="20">
        <f>[20]Julho!$F$25</f>
        <v>81</v>
      </c>
      <c r="W24" s="20">
        <f>[20]Julho!$F$26</f>
        <v>93</v>
      </c>
      <c r="X24" s="20">
        <f>[20]Julho!$F$27</f>
        <v>88</v>
      </c>
      <c r="Y24" s="20">
        <f>[20]Julho!$F$28</f>
        <v>88</v>
      </c>
      <c r="Z24" s="20">
        <f>[20]Julho!$F$29</f>
        <v>86</v>
      </c>
      <c r="AA24" s="20">
        <f>[20]Julho!$F$30</f>
        <v>90</v>
      </c>
      <c r="AB24" s="20">
        <f>[20]Julho!$F$31</f>
        <v>96</v>
      </c>
      <c r="AC24" s="20">
        <f>[20]Julho!$F$32</f>
        <v>95</v>
      </c>
      <c r="AD24" s="20">
        <f>[20]Julho!$F$33</f>
        <v>92</v>
      </c>
      <c r="AE24" s="20">
        <f>[20]Julho!$F$34</f>
        <v>91</v>
      </c>
      <c r="AF24" s="20">
        <f>[20]Julho!$F$35</f>
        <v>89</v>
      </c>
      <c r="AG24" s="47">
        <f t="shared" si="7"/>
        <v>96</v>
      </c>
      <c r="AH24" s="49">
        <f t="shared" si="8"/>
        <v>91.709677419354833</v>
      </c>
    </row>
    <row r="25" spans="1:34" ht="17.100000000000001" customHeight="1" x14ac:dyDescent="0.2">
      <c r="A25" s="16" t="s">
        <v>15</v>
      </c>
      <c r="B25" s="20">
        <f>[21]Julho!$F$5</f>
        <v>100</v>
      </c>
      <c r="C25" s="20">
        <f>[21]Julho!$F$6</f>
        <v>100</v>
      </c>
      <c r="D25" s="20">
        <f>[21]Julho!$F$7</f>
        <v>97</v>
      </c>
      <c r="E25" s="20">
        <f>[21]Julho!$F$8</f>
        <v>95</v>
      </c>
      <c r="F25" s="20">
        <f>[21]Julho!$F$9</f>
        <v>97</v>
      </c>
      <c r="G25" s="20">
        <f>[21]Julho!$F$10</f>
        <v>95</v>
      </c>
      <c r="H25" s="20">
        <f>[21]Julho!$F$11</f>
        <v>86</v>
      </c>
      <c r="I25" s="20">
        <f>[21]Julho!$F$12</f>
        <v>100</v>
      </c>
      <c r="J25" s="20">
        <f>[21]Julho!$F$13</f>
        <v>100</v>
      </c>
      <c r="K25" s="20">
        <f>[21]Julho!$F$14</f>
        <v>96</v>
      </c>
      <c r="L25" s="20">
        <f>[21]Julho!$F$15</f>
        <v>99</v>
      </c>
      <c r="M25" s="20">
        <f>[21]Julho!$F$16</f>
        <v>91</v>
      </c>
      <c r="N25" s="20">
        <f>[21]Julho!$F$17</f>
        <v>72</v>
      </c>
      <c r="O25" s="20">
        <f>[21]Julho!$F$18</f>
        <v>70</v>
      </c>
      <c r="P25" s="20">
        <f>[21]Julho!$F$19</f>
        <v>88</v>
      </c>
      <c r="Q25" s="20">
        <f>[21]Julho!$F$20</f>
        <v>94</v>
      </c>
      <c r="R25" s="20">
        <f>[21]Julho!$F$21</f>
        <v>85</v>
      </c>
      <c r="S25" s="20">
        <f>[21]Julho!$F$22</f>
        <v>86</v>
      </c>
      <c r="T25" s="20">
        <f>[21]Julho!$F$23</f>
        <v>100</v>
      </c>
      <c r="U25" s="20">
        <f>[21]Julho!$F$24</f>
        <v>100</v>
      </c>
      <c r="V25" s="20">
        <f>[21]Julho!$F$25</f>
        <v>100</v>
      </c>
      <c r="W25" s="20">
        <f>[21]Julho!$F$26</f>
        <v>98</v>
      </c>
      <c r="X25" s="20">
        <f>[21]Julho!$F$27</f>
        <v>97</v>
      </c>
      <c r="Y25" s="20">
        <f>[21]Julho!$F$28</f>
        <v>81</v>
      </c>
      <c r="Z25" s="20">
        <f>[21]Julho!$F$29</f>
        <v>73</v>
      </c>
      <c r="AA25" s="20">
        <f>[21]Julho!$F$30</f>
        <v>87</v>
      </c>
      <c r="AB25" s="20">
        <f>[21]Julho!$F$31</f>
        <v>95</v>
      </c>
      <c r="AC25" s="20">
        <f>[21]Julho!$F$32</f>
        <v>82</v>
      </c>
      <c r="AD25" s="20">
        <f>[21]Julho!$F$33</f>
        <v>75</v>
      </c>
      <c r="AE25" s="20">
        <f>[21]Julho!$F$34</f>
        <v>80</v>
      </c>
      <c r="AF25" s="20">
        <f>[21]Julho!$F$35</f>
        <v>76</v>
      </c>
      <c r="AG25" s="47">
        <f t="shared" si="7"/>
        <v>100</v>
      </c>
      <c r="AH25" s="49">
        <f t="shared" si="8"/>
        <v>90.161290322580641</v>
      </c>
    </row>
    <row r="26" spans="1:34" ht="17.100000000000001" customHeight="1" x14ac:dyDescent="0.2">
      <c r="A26" s="16" t="s">
        <v>16</v>
      </c>
      <c r="B26" s="20">
        <f>[22]Julho!$F$5</f>
        <v>100</v>
      </c>
      <c r="C26" s="20">
        <f>[22]Julho!$F$6</f>
        <v>100</v>
      </c>
      <c r="D26" s="20">
        <f>[22]Julho!$F$7</f>
        <v>92</v>
      </c>
      <c r="E26" s="20">
        <f>[22]Julho!$F$8</f>
        <v>87</v>
      </c>
      <c r="F26" s="20">
        <f>[22]Julho!$F$9</f>
        <v>88</v>
      </c>
      <c r="G26" s="20">
        <f>[22]Julho!$F$10</f>
        <v>89</v>
      </c>
      <c r="H26" s="20">
        <f>[22]Julho!$F$11</f>
        <v>85</v>
      </c>
      <c r="I26" s="20">
        <f>[22]Julho!$F$12</f>
        <v>95</v>
      </c>
      <c r="J26" s="20">
        <f>[22]Julho!$F$13</f>
        <v>96</v>
      </c>
      <c r="K26" s="20">
        <f>[22]Julho!$F$14</f>
        <v>96</v>
      </c>
      <c r="L26" s="20">
        <f>[22]Julho!$F$15</f>
        <v>93</v>
      </c>
      <c r="M26" s="20">
        <f>[22]Julho!$F$16</f>
        <v>92</v>
      </c>
      <c r="N26" s="20">
        <f>[22]Julho!$F$17</f>
        <v>92</v>
      </c>
      <c r="O26" s="20">
        <f>[22]Julho!$F$18</f>
        <v>93</v>
      </c>
      <c r="P26" s="20">
        <f>[22]Julho!$F$19</f>
        <v>94</v>
      </c>
      <c r="Q26" s="20">
        <f>[22]Julho!$F$20</f>
        <v>94</v>
      </c>
      <c r="R26" s="20">
        <f>[22]Julho!$F$21</f>
        <v>96</v>
      </c>
      <c r="S26" s="20">
        <f>[22]Julho!$F$22</f>
        <v>80</v>
      </c>
      <c r="T26" s="20">
        <f>[22]Julho!$F$23</f>
        <v>85</v>
      </c>
      <c r="U26" s="20">
        <f>[22]Julho!$F$24</f>
        <v>87</v>
      </c>
      <c r="V26" s="20">
        <f>[22]Julho!$F$25</f>
        <v>89</v>
      </c>
      <c r="W26" s="20">
        <f>[22]Julho!$F$26</f>
        <v>87</v>
      </c>
      <c r="X26" s="20">
        <f>[22]Julho!$F$27</f>
        <v>91</v>
      </c>
      <c r="Y26" s="20">
        <f>[22]Julho!$F$28</f>
        <v>91</v>
      </c>
      <c r="Z26" s="20">
        <f>[22]Julho!$F$29</f>
        <v>92</v>
      </c>
      <c r="AA26" s="20">
        <f>[22]Julho!$F$30</f>
        <v>89</v>
      </c>
      <c r="AB26" s="20">
        <f>[22]Julho!$F$31</f>
        <v>89</v>
      </c>
      <c r="AC26" s="20">
        <f>[22]Julho!$F$32</f>
        <v>92</v>
      </c>
      <c r="AD26" s="20">
        <f>[22]Julho!$F$33</f>
        <v>93</v>
      </c>
      <c r="AE26" s="20">
        <f>[22]Julho!$F$34</f>
        <v>92</v>
      </c>
      <c r="AF26" s="20">
        <f>[22]Julho!$F$35</f>
        <v>74</v>
      </c>
      <c r="AG26" s="47">
        <f t="shared" si="7"/>
        <v>100</v>
      </c>
      <c r="AH26" s="49">
        <f t="shared" si="8"/>
        <v>90.741935483870961</v>
      </c>
    </row>
    <row r="27" spans="1:34" ht="17.100000000000001" customHeight="1" x14ac:dyDescent="0.2">
      <c r="A27" s="16" t="s">
        <v>17</v>
      </c>
      <c r="B27" s="20">
        <f>[23]Julho!$F$5</f>
        <v>93</v>
      </c>
      <c r="C27" s="20">
        <f>[23]Julho!$F$6</f>
        <v>96</v>
      </c>
      <c r="D27" s="20">
        <f>[23]Julho!$F$7</f>
        <v>96</v>
      </c>
      <c r="E27" s="20">
        <f>[23]Julho!$F$8</f>
        <v>91</v>
      </c>
      <c r="F27" s="20">
        <f>[23]Julho!$F$9</f>
        <v>90</v>
      </c>
      <c r="G27" s="20">
        <f>[23]Julho!$F$10</f>
        <v>89</v>
      </c>
      <c r="H27" s="20">
        <f>[23]Julho!$F$11</f>
        <v>97</v>
      </c>
      <c r="I27" s="20">
        <f>[23]Julho!$F$12</f>
        <v>97</v>
      </c>
      <c r="J27" s="20">
        <f>[23]Julho!$F$13</f>
        <v>96</v>
      </c>
      <c r="K27" s="20">
        <f>[23]Julho!$F$14</f>
        <v>96</v>
      </c>
      <c r="L27" s="20">
        <f>[23]Julho!$F$15</f>
        <v>97</v>
      </c>
      <c r="M27" s="20">
        <f>[23]Julho!$F$16</f>
        <v>97</v>
      </c>
      <c r="N27" s="20">
        <f>[23]Julho!$F$17</f>
        <v>97</v>
      </c>
      <c r="O27" s="20">
        <f>[23]Julho!$F$18</f>
        <v>97</v>
      </c>
      <c r="P27" s="20">
        <f>[23]Julho!$F$19</f>
        <v>97</v>
      </c>
      <c r="Q27" s="20">
        <f>[23]Julho!$F$20</f>
        <v>97</v>
      </c>
      <c r="R27" s="20">
        <f>[23]Julho!$F$21</f>
        <v>97</v>
      </c>
      <c r="S27" s="20">
        <f>[23]Julho!$F$22</f>
        <v>78</v>
      </c>
      <c r="T27" s="20">
        <f>[23]Julho!$F$23</f>
        <v>78</v>
      </c>
      <c r="U27" s="20">
        <f>[23]Julho!$F$24</f>
        <v>94</v>
      </c>
      <c r="V27" s="20">
        <f>[23]Julho!$F$25</f>
        <v>96</v>
      </c>
      <c r="W27" s="20">
        <f>[23]Julho!$F$26</f>
        <v>96</v>
      </c>
      <c r="X27" s="20">
        <f>[23]Julho!$F$27</f>
        <v>95</v>
      </c>
      <c r="Y27" s="20">
        <f>[23]Julho!$F$28</f>
        <v>96</v>
      </c>
      <c r="Z27" s="20">
        <f>[23]Julho!$F$29</f>
        <v>97</v>
      </c>
      <c r="AA27" s="20">
        <f>[23]Julho!$F$30</f>
        <v>97</v>
      </c>
      <c r="AB27" s="20">
        <f>[23]Julho!$F$31</f>
        <v>97</v>
      </c>
      <c r="AC27" s="20">
        <f>[23]Julho!$F$32</f>
        <v>97</v>
      </c>
      <c r="AD27" s="20">
        <f>[23]Julho!$F$33</f>
        <v>97</v>
      </c>
      <c r="AE27" s="20">
        <f>[23]Julho!$F$34</f>
        <v>96</v>
      </c>
      <c r="AF27" s="20">
        <f>[23]Julho!$F$35</f>
        <v>90</v>
      </c>
      <c r="AG27" s="47">
        <f t="shared" si="7"/>
        <v>97</v>
      </c>
      <c r="AH27" s="49">
        <f t="shared" si="8"/>
        <v>94.322580645161295</v>
      </c>
    </row>
    <row r="28" spans="1:34" ht="17.100000000000001" customHeight="1" x14ac:dyDescent="0.2">
      <c r="A28" s="16" t="s">
        <v>18</v>
      </c>
      <c r="B28" s="20">
        <f>[24]Julho!$F$5</f>
        <v>98</v>
      </c>
      <c r="C28" s="20">
        <f>[24]Julho!$F$6</f>
        <v>98</v>
      </c>
      <c r="D28" s="20">
        <f>[24]Julho!$F$7</f>
        <v>97</v>
      </c>
      <c r="E28" s="20">
        <f>[24]Julho!$F$8</f>
        <v>93</v>
      </c>
      <c r="F28" s="20">
        <f>[24]Julho!$F$9</f>
        <v>94</v>
      </c>
      <c r="G28" s="20">
        <f>[24]Julho!$F$10</f>
        <v>94</v>
      </c>
      <c r="H28" s="20">
        <f>[24]Julho!$F$11</f>
        <v>93</v>
      </c>
      <c r="I28" s="20">
        <f>[24]Julho!$F$12</f>
        <v>92</v>
      </c>
      <c r="J28" s="20">
        <f>[24]Julho!$F$13</f>
        <v>93</v>
      </c>
      <c r="K28" s="20">
        <f>[24]Julho!$F$14</f>
        <v>90</v>
      </c>
      <c r="L28" s="20">
        <f>[24]Julho!$F$15</f>
        <v>92</v>
      </c>
      <c r="M28" s="20">
        <f>[24]Julho!$F$16</f>
        <v>87</v>
      </c>
      <c r="N28" s="20">
        <f>[24]Julho!$F$17</f>
        <v>90</v>
      </c>
      <c r="O28" s="20">
        <f>[24]Julho!$F$18</f>
        <v>86</v>
      </c>
      <c r="P28" s="20">
        <f>[24]Julho!$F$19</f>
        <v>93</v>
      </c>
      <c r="Q28" s="20">
        <f>[24]Julho!$F$20</f>
        <v>90</v>
      </c>
      <c r="R28" s="20">
        <f>[24]Julho!$F$21</f>
        <v>88</v>
      </c>
      <c r="S28" s="20">
        <f>[24]Julho!$F$22</f>
        <v>88</v>
      </c>
      <c r="T28" s="20">
        <f>[24]Julho!$F$23</f>
        <v>93</v>
      </c>
      <c r="U28" s="20">
        <f>[24]Julho!$F$24</f>
        <v>98</v>
      </c>
      <c r="V28" s="20">
        <f>[24]Julho!$F$25</f>
        <v>95</v>
      </c>
      <c r="W28" s="20">
        <f>[24]Julho!$F$26</f>
        <v>98</v>
      </c>
      <c r="X28" s="20">
        <f>[24]Julho!$F$27</f>
        <v>97</v>
      </c>
      <c r="Y28" s="20">
        <f>[24]Julho!$F$28</f>
        <v>79</v>
      </c>
      <c r="Z28" s="20">
        <f>[24]Julho!$F$29</f>
        <v>85</v>
      </c>
      <c r="AA28" s="20">
        <f>[24]Julho!$F$30</f>
        <v>85</v>
      </c>
      <c r="AB28" s="20">
        <f>[24]Julho!$F$31</f>
        <v>87</v>
      </c>
      <c r="AC28" s="20">
        <f>[24]Julho!$F$32</f>
        <v>82</v>
      </c>
      <c r="AD28" s="20">
        <f>[24]Julho!$F$33</f>
        <v>73</v>
      </c>
      <c r="AE28" s="20">
        <f>[24]Julho!$F$34</f>
        <v>73</v>
      </c>
      <c r="AF28" s="20">
        <f>[24]Julho!$F$35</f>
        <v>67</v>
      </c>
      <c r="AG28" s="47">
        <f t="shared" si="7"/>
        <v>98</v>
      </c>
      <c r="AH28" s="49">
        <f t="shared" si="8"/>
        <v>89.290322580645167</v>
      </c>
    </row>
    <row r="29" spans="1:34" ht="17.100000000000001" customHeight="1" x14ac:dyDescent="0.2">
      <c r="A29" s="16" t="s">
        <v>19</v>
      </c>
      <c r="B29" s="20">
        <f>[25]Julho!$F$5</f>
        <v>96</v>
      </c>
      <c r="C29" s="20">
        <f>[25]Julho!$F$6</f>
        <v>96</v>
      </c>
      <c r="D29" s="20">
        <f>[25]Julho!$F$7</f>
        <v>92</v>
      </c>
      <c r="E29" s="20">
        <f>[25]Julho!$F$8</f>
        <v>92</v>
      </c>
      <c r="F29" s="20">
        <f>[25]Julho!$F$9</f>
        <v>86</v>
      </c>
      <c r="G29" s="20">
        <f>[25]Julho!$F$10</f>
        <v>90</v>
      </c>
      <c r="H29" s="20">
        <f>[25]Julho!$F$11</f>
        <v>93</v>
      </c>
      <c r="I29" s="20">
        <f>[25]Julho!$F$12</f>
        <v>95</v>
      </c>
      <c r="J29" s="20">
        <f>[25]Julho!$F$13</f>
        <v>96</v>
      </c>
      <c r="K29" s="20">
        <f>[25]Julho!$F$14</f>
        <v>89</v>
      </c>
      <c r="L29" s="20">
        <f>[25]Julho!$F$15</f>
        <v>88</v>
      </c>
      <c r="M29" s="20">
        <f>[25]Julho!$F$16</f>
        <v>90</v>
      </c>
      <c r="N29" s="20">
        <f>[25]Julho!$F$17</f>
        <v>82</v>
      </c>
      <c r="O29" s="20">
        <f>[25]Julho!$F$18</f>
        <v>82</v>
      </c>
      <c r="P29" s="20">
        <f>[25]Julho!$F$19</f>
        <v>93</v>
      </c>
      <c r="Q29" s="20">
        <f>[25]Julho!$F$20</f>
        <v>85</v>
      </c>
      <c r="R29" s="20">
        <f>[25]Julho!$F$21</f>
        <v>65</v>
      </c>
      <c r="S29" s="20">
        <f>[25]Julho!$F$22</f>
        <v>82</v>
      </c>
      <c r="T29" s="20">
        <f>[25]Julho!$F$23</f>
        <v>95</v>
      </c>
      <c r="U29" s="20">
        <f>[25]Julho!$F$24</f>
        <v>95</v>
      </c>
      <c r="V29" s="20">
        <f>[25]Julho!$F$25</f>
        <v>95</v>
      </c>
      <c r="W29" s="20">
        <f>[25]Julho!$F$26</f>
        <v>84</v>
      </c>
      <c r="X29" s="20">
        <f>[25]Julho!$F$27</f>
        <v>89</v>
      </c>
      <c r="Y29" s="20">
        <f>[25]Julho!$F$28</f>
        <v>90</v>
      </c>
      <c r="Z29" s="20">
        <f>[25]Julho!$F$29</f>
        <v>88</v>
      </c>
      <c r="AA29" s="20">
        <f>[25]Julho!$F$30</f>
        <v>87</v>
      </c>
      <c r="AB29" s="20">
        <f>[25]Julho!$F$31</f>
        <v>90</v>
      </c>
      <c r="AC29" s="20">
        <f>[25]Julho!$F$32</f>
        <v>84</v>
      </c>
      <c r="AD29" s="20">
        <f>[25]Julho!$F$33</f>
        <v>79</v>
      </c>
      <c r="AE29" s="20">
        <f>[25]Julho!$F$34</f>
        <v>83</v>
      </c>
      <c r="AF29" s="20">
        <f>[25]Julho!$F$35</f>
        <v>72</v>
      </c>
      <c r="AG29" s="47">
        <f t="shared" si="7"/>
        <v>96</v>
      </c>
      <c r="AH29" s="49">
        <f>AVERAGE(B29:AF29)</f>
        <v>87.838709677419359</v>
      </c>
    </row>
    <row r="30" spans="1:34" ht="17.100000000000001" customHeight="1" x14ac:dyDescent="0.2">
      <c r="A30" s="16" t="s">
        <v>31</v>
      </c>
      <c r="B30" s="20">
        <f>[26]Julho!$F$5</f>
        <v>95</v>
      </c>
      <c r="C30" s="20">
        <f>[26]Julho!$F$6</f>
        <v>97</v>
      </c>
      <c r="D30" s="20">
        <f>[26]Julho!$F$7</f>
        <v>93</v>
      </c>
      <c r="E30" s="20">
        <f>[26]Julho!$F$8</f>
        <v>80</v>
      </c>
      <c r="F30" s="20">
        <f>[26]Julho!$F$9</f>
        <v>79</v>
      </c>
      <c r="G30" s="20">
        <f>[26]Julho!$F$10</f>
        <v>78</v>
      </c>
      <c r="H30" s="20">
        <f>[26]Julho!$F$11</f>
        <v>86</v>
      </c>
      <c r="I30" s="20">
        <f>[26]Julho!$F$12</f>
        <v>88</v>
      </c>
      <c r="J30" s="20">
        <f>[26]Julho!$F$13</f>
        <v>87</v>
      </c>
      <c r="K30" s="20">
        <f>[26]Julho!$F$14</f>
        <v>82</v>
      </c>
      <c r="L30" s="20">
        <f>[26]Julho!$F$15</f>
        <v>77</v>
      </c>
      <c r="M30" s="20">
        <f>[26]Julho!$F$16</f>
        <v>75</v>
      </c>
      <c r="N30" s="20">
        <f>[26]Julho!$F$17</f>
        <v>83</v>
      </c>
      <c r="O30" s="20">
        <f>[26]Julho!$F$18</f>
        <v>77</v>
      </c>
      <c r="P30" s="20">
        <f>[26]Julho!$F$19</f>
        <v>83</v>
      </c>
      <c r="Q30" s="20">
        <f>[26]Julho!$F$20</f>
        <v>96</v>
      </c>
      <c r="R30" s="20">
        <f>[26]Julho!$F$21</f>
        <v>86</v>
      </c>
      <c r="S30" s="20">
        <f>[26]Julho!$F$22</f>
        <v>71</v>
      </c>
      <c r="T30" s="20">
        <f>[26]Julho!$F$23</f>
        <v>80</v>
      </c>
      <c r="U30" s="20">
        <f>[26]Julho!$F$24</f>
        <v>96</v>
      </c>
      <c r="V30" s="20">
        <f>[26]Julho!$F$25</f>
        <v>95</v>
      </c>
      <c r="W30" s="20">
        <f>[26]Julho!$F$26</f>
        <v>93</v>
      </c>
      <c r="X30" s="20">
        <f>[26]Julho!$F$27</f>
        <v>92</v>
      </c>
      <c r="Y30" s="20">
        <f>[26]Julho!$F$28</f>
        <v>83</v>
      </c>
      <c r="Z30" s="20">
        <f>[26]Julho!$F$29</f>
        <v>87</v>
      </c>
      <c r="AA30" s="20">
        <f>[26]Julho!$F$30</f>
        <v>86</v>
      </c>
      <c r="AB30" s="20">
        <f>[26]Julho!$F$31</f>
        <v>83</v>
      </c>
      <c r="AC30" s="20">
        <f>[26]Julho!$F$32</f>
        <v>81</v>
      </c>
      <c r="AD30" s="20">
        <f>[26]Julho!$F$33</f>
        <v>70</v>
      </c>
      <c r="AE30" s="20">
        <f>[26]Julho!$F$34</f>
        <v>72</v>
      </c>
      <c r="AF30" s="20">
        <f>[26]Julho!$F$35</f>
        <v>52</v>
      </c>
      <c r="AG30" s="47">
        <f>MAX(B30:AF30)</f>
        <v>97</v>
      </c>
      <c r="AH30" s="49">
        <f t="shared" si="8"/>
        <v>83.322580645161295</v>
      </c>
    </row>
    <row r="31" spans="1:34" ht="17.100000000000001" customHeight="1" x14ac:dyDescent="0.2">
      <c r="A31" s="16" t="s">
        <v>51</v>
      </c>
      <c r="B31" s="20">
        <f>[27]Julho!$F$5</f>
        <v>97</v>
      </c>
      <c r="C31" s="20">
        <f>[27]Julho!$F$6</f>
        <v>98</v>
      </c>
      <c r="D31" s="20">
        <f>[27]Julho!$F$7</f>
        <v>89</v>
      </c>
      <c r="E31" s="20">
        <f>[27]Julho!$F$8</f>
        <v>72</v>
      </c>
      <c r="F31" s="20">
        <f>[27]Julho!$F$9</f>
        <v>77</v>
      </c>
      <c r="G31" s="20">
        <f>[27]Julho!$F$10</f>
        <v>79</v>
      </c>
      <c r="H31" s="20">
        <f>[27]Julho!$F$11</f>
        <v>81</v>
      </c>
      <c r="I31" s="20">
        <f>[27]Julho!$F$12</f>
        <v>77</v>
      </c>
      <c r="J31" s="20">
        <f>[27]Julho!$F$13</f>
        <v>98</v>
      </c>
      <c r="K31" s="20">
        <f>[27]Julho!$F$14</f>
        <v>76</v>
      </c>
      <c r="L31" s="20">
        <f>[27]Julho!$F$15</f>
        <v>71</v>
      </c>
      <c r="M31" s="20">
        <f>[27]Julho!$F$16</f>
        <v>66</v>
      </c>
      <c r="N31" s="20">
        <f>[27]Julho!$F$17</f>
        <v>71</v>
      </c>
      <c r="O31" s="20">
        <f>[27]Julho!$F$18</f>
        <v>72</v>
      </c>
      <c r="P31" s="20">
        <f>[27]Julho!$F$19</f>
        <v>74</v>
      </c>
      <c r="Q31" s="20">
        <f>[27]Julho!$F$20</f>
        <v>81</v>
      </c>
      <c r="R31" s="20">
        <f>[27]Julho!$F$21</f>
        <v>76</v>
      </c>
      <c r="S31" s="20">
        <f>[27]Julho!$F$22</f>
        <v>66</v>
      </c>
      <c r="T31" s="20">
        <f>[27]Julho!$F$23</f>
        <v>94</v>
      </c>
      <c r="U31" s="20">
        <f>[27]Julho!$F$24</f>
        <v>94</v>
      </c>
      <c r="V31" s="20">
        <f>[27]Julho!$F$25</f>
        <v>85</v>
      </c>
      <c r="W31" s="20">
        <f>[27]Julho!$F$26</f>
        <v>98</v>
      </c>
      <c r="X31" s="20">
        <f>[27]Julho!$F$27</f>
        <v>98</v>
      </c>
      <c r="Y31" s="20">
        <f>[27]Julho!$F$28</f>
        <v>84</v>
      </c>
      <c r="Z31" s="20">
        <f>[27]Julho!$F$29</f>
        <v>78</v>
      </c>
      <c r="AA31" s="20">
        <f>[27]Julho!$F$30</f>
        <v>62</v>
      </c>
      <c r="AB31" s="20">
        <f>[27]Julho!$F$31</f>
        <v>75</v>
      </c>
      <c r="AC31" s="20">
        <f>[27]Julho!$F$32</f>
        <v>59</v>
      </c>
      <c r="AD31" s="20">
        <f>[27]Julho!$F$33</f>
        <v>58</v>
      </c>
      <c r="AE31" s="20">
        <f>[27]Julho!$F$34</f>
        <v>56</v>
      </c>
      <c r="AF31" s="20">
        <f>[27]Julho!$F$35</f>
        <v>53</v>
      </c>
      <c r="AG31" s="47">
        <f>MAX(B31:AF31)</f>
        <v>98</v>
      </c>
      <c r="AH31" s="49">
        <f>AVERAGE(B31:AF31)</f>
        <v>77.903225806451616</v>
      </c>
    </row>
    <row r="32" spans="1:34" ht="17.100000000000001" customHeight="1" x14ac:dyDescent="0.2">
      <c r="A32" s="16" t="s">
        <v>20</v>
      </c>
      <c r="B32" s="20">
        <f>[28]Julho!$F$5</f>
        <v>95</v>
      </c>
      <c r="C32" s="20">
        <f>[28]Julho!$F$6</f>
        <v>97</v>
      </c>
      <c r="D32" s="20">
        <f>[28]Julho!$F$7</f>
        <v>94</v>
      </c>
      <c r="E32" s="20">
        <f>[28]Julho!$F$8</f>
        <v>81</v>
      </c>
      <c r="F32" s="20">
        <f>[28]Julho!$F$9</f>
        <v>86</v>
      </c>
      <c r="G32" s="20">
        <f>[28]Julho!$F$10</f>
        <v>95</v>
      </c>
      <c r="H32" s="20">
        <f>[28]Julho!$F$11</f>
        <v>95</v>
      </c>
      <c r="I32" s="20">
        <f>[28]Julho!$F$12</f>
        <v>92</v>
      </c>
      <c r="J32" s="20">
        <f>[28]Julho!$F$13</f>
        <v>86</v>
      </c>
      <c r="K32" s="20">
        <f>[28]Julho!$F$14</f>
        <v>92</v>
      </c>
      <c r="L32" s="20">
        <f>[28]Julho!$F$15</f>
        <v>93</v>
      </c>
      <c r="M32" s="20">
        <f>[28]Julho!$F$16</f>
        <v>88</v>
      </c>
      <c r="N32" s="20">
        <f>[28]Julho!$F$17</f>
        <v>92</v>
      </c>
      <c r="O32" s="20">
        <f>[28]Julho!$F$18</f>
        <v>88</v>
      </c>
      <c r="P32" s="20">
        <f>[28]Julho!$F$19</f>
        <v>85</v>
      </c>
      <c r="Q32" s="20">
        <f>[28]Julho!$F$20</f>
        <v>89</v>
      </c>
      <c r="R32" s="20">
        <f>[28]Julho!$F$21</f>
        <v>93</v>
      </c>
      <c r="S32" s="20">
        <f>[28]Julho!$F$22</f>
        <v>86</v>
      </c>
      <c r="T32" s="20">
        <f>[28]Julho!$F$23</f>
        <v>87</v>
      </c>
      <c r="U32" s="20">
        <f>[28]Julho!$F$24</f>
        <v>92</v>
      </c>
      <c r="V32" s="20">
        <f>[28]Julho!$F$25</f>
        <v>79</v>
      </c>
      <c r="W32" s="20">
        <f>[28]Julho!$F$26</f>
        <v>90</v>
      </c>
      <c r="X32" s="20">
        <f>[28]Julho!$F$27</f>
        <v>85</v>
      </c>
      <c r="Y32" s="20">
        <f>[28]Julho!$F$28</f>
        <v>77</v>
      </c>
      <c r="Z32" s="20">
        <f>[28]Julho!$F$29</f>
        <v>82</v>
      </c>
      <c r="AA32" s="20">
        <f>[28]Julho!$F$30</f>
        <v>91</v>
      </c>
      <c r="AB32" s="20">
        <f>[28]Julho!$F$31</f>
        <v>92</v>
      </c>
      <c r="AC32" s="20">
        <f>[28]Julho!$F$32</f>
        <v>91</v>
      </c>
      <c r="AD32" s="20">
        <f>[28]Julho!$F$33</f>
        <v>91</v>
      </c>
      <c r="AE32" s="20">
        <f>[28]Julho!$F$34</f>
        <v>83</v>
      </c>
      <c r="AF32" s="20">
        <f>[28]Julho!$F$35</f>
        <v>85</v>
      </c>
      <c r="AG32" s="47">
        <f>MAX(B32:AF32)</f>
        <v>97</v>
      </c>
      <c r="AH32" s="49">
        <f>AVERAGE(B32:AF32)</f>
        <v>88.774193548387103</v>
      </c>
    </row>
    <row r="33" spans="1:35" s="5" customFormat="1" ht="17.100000000000001" customHeight="1" x14ac:dyDescent="0.2">
      <c r="A33" s="38" t="s">
        <v>33</v>
      </c>
      <c r="B33" s="39">
        <f t="shared" ref="B33:AG33" si="11">MAX(B5:B32)</f>
        <v>100</v>
      </c>
      <c r="C33" s="39">
        <f t="shared" si="11"/>
        <v>100</v>
      </c>
      <c r="D33" s="39">
        <f t="shared" si="11"/>
        <v>100</v>
      </c>
      <c r="E33" s="39">
        <f t="shared" si="11"/>
        <v>100</v>
      </c>
      <c r="F33" s="39">
        <f t="shared" si="11"/>
        <v>100</v>
      </c>
      <c r="G33" s="39">
        <f t="shared" si="11"/>
        <v>100</v>
      </c>
      <c r="H33" s="39">
        <f t="shared" si="11"/>
        <v>100</v>
      </c>
      <c r="I33" s="39">
        <f t="shared" si="11"/>
        <v>100</v>
      </c>
      <c r="J33" s="39">
        <f t="shared" si="11"/>
        <v>100</v>
      </c>
      <c r="K33" s="39">
        <f t="shared" si="11"/>
        <v>100</v>
      </c>
      <c r="L33" s="39">
        <f t="shared" si="11"/>
        <v>100</v>
      </c>
      <c r="M33" s="39">
        <f t="shared" si="11"/>
        <v>100</v>
      </c>
      <c r="N33" s="39">
        <f t="shared" si="11"/>
        <v>100</v>
      </c>
      <c r="O33" s="39">
        <f t="shared" si="11"/>
        <v>100</v>
      </c>
      <c r="P33" s="39">
        <f t="shared" si="11"/>
        <v>100</v>
      </c>
      <c r="Q33" s="39">
        <f t="shared" si="11"/>
        <v>100</v>
      </c>
      <c r="R33" s="39">
        <f t="shared" si="11"/>
        <v>100</v>
      </c>
      <c r="S33" s="39">
        <f t="shared" si="11"/>
        <v>100</v>
      </c>
      <c r="T33" s="39">
        <f t="shared" si="11"/>
        <v>100</v>
      </c>
      <c r="U33" s="39">
        <f t="shared" si="11"/>
        <v>100</v>
      </c>
      <c r="V33" s="39">
        <f t="shared" si="11"/>
        <v>100</v>
      </c>
      <c r="W33" s="39">
        <f t="shared" si="11"/>
        <v>100</v>
      </c>
      <c r="X33" s="39">
        <f t="shared" si="11"/>
        <v>100</v>
      </c>
      <c r="Y33" s="39">
        <f t="shared" si="11"/>
        <v>98</v>
      </c>
      <c r="Z33" s="39">
        <f t="shared" si="11"/>
        <v>100</v>
      </c>
      <c r="AA33" s="39">
        <f t="shared" si="11"/>
        <v>99</v>
      </c>
      <c r="AB33" s="39">
        <f t="shared" si="11"/>
        <v>100</v>
      </c>
      <c r="AC33" s="39">
        <f t="shared" si="11"/>
        <v>99</v>
      </c>
      <c r="AD33" s="39">
        <f t="shared" si="11"/>
        <v>100</v>
      </c>
      <c r="AE33" s="39">
        <f t="shared" si="11"/>
        <v>100</v>
      </c>
      <c r="AF33" s="39">
        <f t="shared" si="11"/>
        <v>100</v>
      </c>
      <c r="AG33" s="47">
        <f t="shared" si="11"/>
        <v>100</v>
      </c>
      <c r="AH33" s="51">
        <f>AVERAGE(AH5:AH32)</f>
        <v>89.365981069847308</v>
      </c>
      <c r="AI33" s="8"/>
    </row>
    <row r="35" spans="1:35" x14ac:dyDescent="0.2">
      <c r="D35" s="31"/>
      <c r="E35" s="31" t="s">
        <v>53</v>
      </c>
      <c r="F35" s="31"/>
      <c r="G35" s="31"/>
      <c r="H35" s="31"/>
      <c r="N35" s="2" t="s">
        <v>54</v>
      </c>
      <c r="Y35" s="2" t="s">
        <v>56</v>
      </c>
    </row>
    <row r="36" spans="1:35" x14ac:dyDescent="0.2">
      <c r="K36" s="32"/>
      <c r="L36" s="32"/>
      <c r="M36" s="32"/>
      <c r="N36" s="32" t="s">
        <v>55</v>
      </c>
      <c r="O36" s="32"/>
      <c r="P36" s="32"/>
      <c r="W36" s="32"/>
      <c r="X36" s="32"/>
      <c r="Y36" s="32" t="s">
        <v>57</v>
      </c>
      <c r="Z36" s="32"/>
      <c r="AA36" s="32"/>
    </row>
    <row r="43" spans="1:35" x14ac:dyDescent="0.2">
      <c r="X43" s="2" t="s">
        <v>52</v>
      </c>
    </row>
    <row r="44" spans="1:35" x14ac:dyDescent="0.2">
      <c r="E44" s="2" t="s">
        <v>52</v>
      </c>
      <c r="L44" s="2" t="s">
        <v>52</v>
      </c>
    </row>
    <row r="49" spans="8:8" x14ac:dyDescent="0.2">
      <c r="H49" s="2" t="s">
        <v>52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V3:V4"/>
    <mergeCell ref="K3:K4"/>
    <mergeCell ref="A2:A4"/>
    <mergeCell ref="S3:S4"/>
    <mergeCell ref="J3:J4"/>
    <mergeCell ref="N3:N4"/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zoomScale="90" zoomScaleNormal="90" workbookViewId="0">
      <selection activeCell="AH33" sqref="AH33"/>
    </sheetView>
  </sheetViews>
  <sheetFormatPr defaultRowHeight="12.75" x14ac:dyDescent="0.2"/>
  <cols>
    <col min="1" max="1" width="17.7109375" style="2" customWidth="1"/>
    <col min="2" max="14" width="5.42578125" style="2" customWidth="1"/>
    <col min="15" max="16" width="5.140625" style="2" customWidth="1"/>
    <col min="17" max="17" width="5" style="2" customWidth="1"/>
    <col min="18" max="19" width="5.42578125" style="2" customWidth="1"/>
    <col min="20" max="21" width="5.140625" style="2" customWidth="1"/>
    <col min="22" max="26" width="5" style="2" customWidth="1"/>
    <col min="27" max="29" width="5.140625" style="2" customWidth="1"/>
    <col min="30" max="30" width="5" style="2" customWidth="1"/>
    <col min="31" max="31" width="5.140625" style="2" customWidth="1"/>
    <col min="32" max="32" width="5" style="2" customWidth="1"/>
    <col min="33" max="33" width="6.7109375" style="6" customWidth="1"/>
    <col min="34" max="34" width="7" style="1" customWidth="1"/>
  </cols>
  <sheetData>
    <row r="1" spans="1:34" ht="20.100000000000001" customHeight="1" x14ac:dyDescent="0.2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45" t="s">
        <v>42</v>
      </c>
      <c r="AH3" s="50" t="s">
        <v>40</v>
      </c>
    </row>
    <row r="4" spans="1:34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  <c r="AH4" s="50" t="s">
        <v>39</v>
      </c>
    </row>
    <row r="5" spans="1:34" s="5" customFormat="1" ht="20.100000000000001" customHeight="1" x14ac:dyDescent="0.2">
      <c r="A5" s="16" t="s">
        <v>47</v>
      </c>
      <c r="B5" s="17">
        <f>[1]Julho!$G$5</f>
        <v>75</v>
      </c>
      <c r="C5" s="17">
        <f>[1]Julho!$G$6</f>
        <v>60</v>
      </c>
      <c r="D5" s="17">
        <f>[1]Julho!$G$7</f>
        <v>47</v>
      </c>
      <c r="E5" s="17">
        <f>[1]Julho!$G$8</f>
        <v>41</v>
      </c>
      <c r="F5" s="17">
        <f>[1]Julho!$G$9</f>
        <v>36</v>
      </c>
      <c r="G5" s="17">
        <f>[1]Julho!$G$10</f>
        <v>32</v>
      </c>
      <c r="H5" s="17">
        <f>[1]Julho!$G$11</f>
        <v>26</v>
      </c>
      <c r="I5" s="17">
        <f>[1]Julho!$G$12</f>
        <v>33</v>
      </c>
      <c r="J5" s="17">
        <f>[1]Julho!$G$13</f>
        <v>34</v>
      </c>
      <c r="K5" s="17">
        <f>[1]Julho!$G$14</f>
        <v>31</v>
      </c>
      <c r="L5" s="17">
        <f>[1]Julho!$G$15</f>
        <v>29</v>
      </c>
      <c r="M5" s="17">
        <f>[1]Julho!$G$16</f>
        <v>27</v>
      </c>
      <c r="N5" s="17">
        <f>[1]Julho!$G$17</f>
        <v>20</v>
      </c>
      <c r="O5" s="17">
        <f>[1]Julho!$G$18</f>
        <v>28</v>
      </c>
      <c r="P5" s="17">
        <f>[1]Julho!$G$19</f>
        <v>31</v>
      </c>
      <c r="Q5" s="17">
        <f>[1]Julho!$G$20</f>
        <v>37</v>
      </c>
      <c r="R5" s="17">
        <f>[1]Julho!$G$21</f>
        <v>25</v>
      </c>
      <c r="S5" s="17">
        <f>[1]Julho!$G$22</f>
        <v>24</v>
      </c>
      <c r="T5" s="17">
        <f>[1]Julho!$G$23</f>
        <v>37</v>
      </c>
      <c r="U5" s="17">
        <f>[1]Julho!$G$24</f>
        <v>35</v>
      </c>
      <c r="V5" s="17">
        <f>[1]Julho!$G$25</f>
        <v>33</v>
      </c>
      <c r="W5" s="17">
        <f>[1]Julho!$G$26</f>
        <v>60</v>
      </c>
      <c r="X5" s="17">
        <f>[1]Julho!$G$27</f>
        <v>39</v>
      </c>
      <c r="Y5" s="17">
        <f>[1]Julho!$G$28</f>
        <v>30</v>
      </c>
      <c r="Z5" s="17">
        <f>[1]Julho!$G$29</f>
        <v>22</v>
      </c>
      <c r="AA5" s="17">
        <f>[1]Julho!$G$30</f>
        <v>22</v>
      </c>
      <c r="AB5" s="17">
        <f>[1]Julho!$G$31</f>
        <v>24</v>
      </c>
      <c r="AC5" s="17">
        <f>[1]Julho!$G$32</f>
        <v>17</v>
      </c>
      <c r="AD5" s="17">
        <f>[1]Julho!$G$33</f>
        <v>16</v>
      </c>
      <c r="AE5" s="17">
        <f>[1]Julho!$G$34</f>
        <v>16</v>
      </c>
      <c r="AF5" s="17">
        <f>[1]Julho!$G$35</f>
        <v>15</v>
      </c>
      <c r="AG5" s="46">
        <f>MIN(B5:AF5)</f>
        <v>15</v>
      </c>
      <c r="AH5" s="51">
        <f>AVERAGE(B5:AF5)</f>
        <v>32.322580645161288</v>
      </c>
    </row>
    <row r="6" spans="1:34" ht="17.100000000000001" customHeight="1" x14ac:dyDescent="0.2">
      <c r="A6" s="16" t="s">
        <v>0</v>
      </c>
      <c r="B6" s="18">
        <f>[2]Julho!$G$5</f>
        <v>50</v>
      </c>
      <c r="C6" s="18">
        <f>[2]Julho!$G$6</f>
        <v>81</v>
      </c>
      <c r="D6" s="18">
        <f>[2]Julho!$G$7</f>
        <v>57</v>
      </c>
      <c r="E6" s="18">
        <f>[2]Julho!$G$8</f>
        <v>51</v>
      </c>
      <c r="F6" s="18">
        <f>[2]Julho!$G$9</f>
        <v>47</v>
      </c>
      <c r="G6" s="18">
        <f>[2]Julho!$G$10</f>
        <v>51</v>
      </c>
      <c r="H6" s="18">
        <f>[2]Julho!$G$11</f>
        <v>39</v>
      </c>
      <c r="I6" s="18">
        <f>[2]Julho!$G$12</f>
        <v>57</v>
      </c>
      <c r="J6" s="18">
        <f>[2]Julho!$G$13</f>
        <v>52</v>
      </c>
      <c r="K6" s="18">
        <f>[2]Julho!$G$14</f>
        <v>42</v>
      </c>
      <c r="L6" s="18">
        <f>[2]Julho!$G$15</f>
        <v>37</v>
      </c>
      <c r="M6" s="18">
        <f>[2]Julho!$G$16</f>
        <v>31</v>
      </c>
      <c r="N6" s="18">
        <f>[2]Julho!$G$17</f>
        <v>27</v>
      </c>
      <c r="O6" s="18">
        <f>[2]Julho!$G$18</f>
        <v>33</v>
      </c>
      <c r="P6" s="18">
        <f>[2]Julho!$G$19</f>
        <v>48</v>
      </c>
      <c r="Q6" s="18">
        <f>[2]Julho!$G$20</f>
        <v>42</v>
      </c>
      <c r="R6" s="18">
        <f>[2]Julho!$G$21</f>
        <v>33</v>
      </c>
      <c r="S6" s="18">
        <f>[2]Julho!$G$22</f>
        <v>33</v>
      </c>
      <c r="T6" s="18">
        <f>[2]Julho!$G$23</f>
        <v>56</v>
      </c>
      <c r="U6" s="18">
        <f>[2]Julho!$G$24</f>
        <v>73</v>
      </c>
      <c r="V6" s="18">
        <f>[2]Julho!$G$25</f>
        <v>79</v>
      </c>
      <c r="W6" s="18">
        <f>[2]Julho!$G$26</f>
        <v>68</v>
      </c>
      <c r="X6" s="18">
        <f>[2]Julho!$G$27</f>
        <v>29</v>
      </c>
      <c r="Y6" s="18">
        <f>[2]Julho!$G$28</f>
        <v>24</v>
      </c>
      <c r="Z6" s="18">
        <f>[2]Julho!$G$29</f>
        <v>26</v>
      </c>
      <c r="AA6" s="18">
        <f>[2]Julho!$G$30</f>
        <v>36</v>
      </c>
      <c r="AB6" s="18">
        <f>[2]Julho!$G$31</f>
        <v>36</v>
      </c>
      <c r="AC6" s="18">
        <f>[2]Julho!$G$32</f>
        <v>26</v>
      </c>
      <c r="AD6" s="18">
        <f>[2]Julho!$G$33</f>
        <v>29</v>
      </c>
      <c r="AE6" s="18">
        <f>[2]Julho!$G$34</f>
        <v>29</v>
      </c>
      <c r="AF6" s="18">
        <f>[2]Julho!$G$35</f>
        <v>20</v>
      </c>
      <c r="AG6" s="53">
        <f>MIN(B6:AF6)</f>
        <v>20</v>
      </c>
      <c r="AH6" s="49">
        <f t="shared" ref="AH6:AH16" si="1">AVERAGE(B6:AF6)</f>
        <v>43.29032258064516</v>
      </c>
    </row>
    <row r="7" spans="1:34" ht="17.100000000000001" customHeight="1" x14ac:dyDescent="0.2">
      <c r="A7" s="16" t="s">
        <v>1</v>
      </c>
      <c r="B7" s="18">
        <f>[3]Julho!$G$5</f>
        <v>88</v>
      </c>
      <c r="C7" s="18">
        <f>[3]Julho!$G$6</f>
        <v>69</v>
      </c>
      <c r="D7" s="18">
        <f>[3]Julho!$G$7</f>
        <v>49</v>
      </c>
      <c r="E7" s="18">
        <f>[3]Julho!$G$8</f>
        <v>37</v>
      </c>
      <c r="F7" s="18">
        <f>[3]Julho!$G$9</f>
        <v>42</v>
      </c>
      <c r="G7" s="18">
        <f>[3]Julho!$G$10</f>
        <v>38</v>
      </c>
      <c r="H7" s="18">
        <f>[3]Julho!$G$11</f>
        <v>36</v>
      </c>
      <c r="I7" s="18">
        <f>[3]Julho!$G$12</f>
        <v>49</v>
      </c>
      <c r="J7" s="18">
        <f>[3]Julho!$G$13</f>
        <v>38</v>
      </c>
      <c r="K7" s="18">
        <f>[3]Julho!$G$14</f>
        <v>37</v>
      </c>
      <c r="L7" s="18">
        <f>[3]Julho!$G$15</f>
        <v>34</v>
      </c>
      <c r="M7" s="18">
        <f>[3]Julho!$G$16</f>
        <v>25</v>
      </c>
      <c r="N7" s="18">
        <f>[3]Julho!$G$17</f>
        <v>37</v>
      </c>
      <c r="O7" s="18">
        <f>[3]Julho!$G$18</f>
        <v>40</v>
      </c>
      <c r="P7" s="18">
        <f>[3]Julho!$G$19</f>
        <v>42</v>
      </c>
      <c r="Q7" s="18">
        <f>[3]Julho!$G$20</f>
        <v>44</v>
      </c>
      <c r="R7" s="18">
        <f>[3]Julho!$G$21</f>
        <v>36</v>
      </c>
      <c r="S7" s="18">
        <f>[3]Julho!$G$22</f>
        <v>33</v>
      </c>
      <c r="T7" s="18">
        <f>[3]Julho!$G$23</f>
        <v>50</v>
      </c>
      <c r="U7" s="18">
        <f>[3]Julho!$G$24</f>
        <v>58</v>
      </c>
      <c r="V7" s="18">
        <f>[3]Julho!$G$25</f>
        <v>60</v>
      </c>
      <c r="W7" s="18">
        <f>[3]Julho!$G$26</f>
        <v>66</v>
      </c>
      <c r="X7" s="18">
        <f>[3]Julho!$G$27</f>
        <v>48</v>
      </c>
      <c r="Y7" s="18">
        <f>[3]Julho!$G$28</f>
        <v>29</v>
      </c>
      <c r="Z7" s="18">
        <f>[3]Julho!$G$29</f>
        <v>17</v>
      </c>
      <c r="AA7" s="18">
        <f>[3]Julho!$G$30</f>
        <v>26</v>
      </c>
      <c r="AB7" s="18">
        <f>[3]Julho!$G$31</f>
        <v>28</v>
      </c>
      <c r="AC7" s="18">
        <f>[3]Julho!$G$32</f>
        <v>24</v>
      </c>
      <c r="AD7" s="18">
        <f>[3]Julho!$G$33</f>
        <v>23</v>
      </c>
      <c r="AE7" s="18">
        <f>[3]Julho!$G$34</f>
        <v>20</v>
      </c>
      <c r="AF7" s="18">
        <f>[3]Julho!$G$35</f>
        <v>17</v>
      </c>
      <c r="AG7" s="53">
        <f t="shared" ref="AG7:AG16" si="2">MIN(B7:AF7)</f>
        <v>17</v>
      </c>
      <c r="AH7" s="49">
        <f t="shared" si="1"/>
        <v>40</v>
      </c>
    </row>
    <row r="8" spans="1:34" ht="17.100000000000001" customHeight="1" x14ac:dyDescent="0.2">
      <c r="A8" s="16" t="s">
        <v>58</v>
      </c>
      <c r="B8" s="18">
        <f>[4]Julho!$G$5</f>
        <v>73</v>
      </c>
      <c r="C8" s="18">
        <f>[4]Julho!$G$6</f>
        <v>67</v>
      </c>
      <c r="D8" s="18">
        <f>[4]Julho!$G$7</f>
        <v>58</v>
      </c>
      <c r="E8" s="18">
        <f>[4]Julho!$G$8</f>
        <v>49</v>
      </c>
      <c r="F8" s="18">
        <f>[4]Julho!$G$9</f>
        <v>47</v>
      </c>
      <c r="G8" s="18">
        <f>[4]Julho!$G$10</f>
        <v>41</v>
      </c>
      <c r="H8" s="18">
        <f>[4]Julho!$G$11</f>
        <v>37</v>
      </c>
      <c r="I8" s="18">
        <f>[4]Julho!$G$12</f>
        <v>38</v>
      </c>
      <c r="J8" s="18">
        <f>[4]Julho!$G$13</f>
        <v>46</v>
      </c>
      <c r="K8" s="18">
        <f>[4]Julho!$G$14</f>
        <v>48</v>
      </c>
      <c r="L8" s="18">
        <f>[4]Julho!$G$15</f>
        <v>50</v>
      </c>
      <c r="M8" s="18">
        <f>[4]Julho!$G$16</f>
        <v>31</v>
      </c>
      <c r="N8" s="18">
        <f>[4]Julho!$G$17</f>
        <v>26</v>
      </c>
      <c r="O8" s="18">
        <f>[4]Julho!$G$18</f>
        <v>29</v>
      </c>
      <c r="P8" s="18">
        <f>[4]Julho!$G$19</f>
        <v>36</v>
      </c>
      <c r="Q8" s="18">
        <f>[4]Julho!$G$20</f>
        <v>37</v>
      </c>
      <c r="R8" s="18">
        <f>[4]Julho!$G$21</f>
        <v>31</v>
      </c>
      <c r="S8" s="18">
        <f>[4]Julho!$G$22</f>
        <v>31</v>
      </c>
      <c r="T8" s="18">
        <f>[4]Julho!$G$23</f>
        <v>46</v>
      </c>
      <c r="U8" s="18">
        <f>[4]Julho!$G$24</f>
        <v>51</v>
      </c>
      <c r="V8" s="18">
        <f>[4]Julho!$G$25</f>
        <v>50</v>
      </c>
      <c r="W8" s="18">
        <f>[4]Julho!$G$26</f>
        <v>71</v>
      </c>
      <c r="X8" s="18">
        <f>[4]Julho!$G$27</f>
        <v>38</v>
      </c>
      <c r="Y8" s="18">
        <f>[4]Julho!$G$28</f>
        <v>33</v>
      </c>
      <c r="Z8" s="18">
        <f>[4]Julho!$G$29</f>
        <v>32</v>
      </c>
      <c r="AA8" s="18">
        <f>[4]Julho!$G$30</f>
        <v>37</v>
      </c>
      <c r="AB8" s="18">
        <f>[4]Julho!$G$31</f>
        <v>35</v>
      </c>
      <c r="AC8" s="18">
        <f>[4]Julho!$G$32</f>
        <v>25</v>
      </c>
      <c r="AD8" s="18">
        <f>[4]Julho!$G$33</f>
        <v>28</v>
      </c>
      <c r="AE8" s="18">
        <f>[4]Julho!$G$34</f>
        <v>27</v>
      </c>
      <c r="AF8" s="18">
        <f>[4]Julho!$G$35</f>
        <v>27</v>
      </c>
      <c r="AG8" s="53">
        <f t="shared" ref="AG8" si="3">MIN(B8:AF8)</f>
        <v>25</v>
      </c>
      <c r="AH8" s="49">
        <f t="shared" ref="AH8" si="4">AVERAGE(B8:AF8)</f>
        <v>41.12903225806452</v>
      </c>
    </row>
    <row r="9" spans="1:34" ht="17.100000000000001" customHeight="1" x14ac:dyDescent="0.2">
      <c r="A9" s="16" t="s">
        <v>48</v>
      </c>
      <c r="B9" s="18">
        <f>[5]Julho!$G$5</f>
        <v>63</v>
      </c>
      <c r="C9" s="18">
        <f>[5]Julho!$G$6</f>
        <v>54</v>
      </c>
      <c r="D9" s="18">
        <f>[5]Julho!$G$7</f>
        <v>52</v>
      </c>
      <c r="E9" s="18">
        <f>[5]Julho!$G$8</f>
        <v>41</v>
      </c>
      <c r="F9" s="18">
        <f>[5]Julho!$G$9</f>
        <v>45</v>
      </c>
      <c r="G9" s="18">
        <f>[5]Julho!$G$10</f>
        <v>44</v>
      </c>
      <c r="H9" s="18">
        <f>[5]Julho!$G$11</f>
        <v>46</v>
      </c>
      <c r="I9" s="18">
        <f>[5]Julho!$G$12</f>
        <v>73</v>
      </c>
      <c r="J9" s="18">
        <f>[5]Julho!$G$13</f>
        <v>45</v>
      </c>
      <c r="K9" s="18">
        <f>[5]Julho!$G$14</f>
        <v>37</v>
      </c>
      <c r="L9" s="18">
        <f>[5]Julho!$G$15</f>
        <v>38</v>
      </c>
      <c r="M9" s="18">
        <f>[5]Julho!$G$16</f>
        <v>39</v>
      </c>
      <c r="N9" s="18">
        <f>[5]Julho!$G$17</f>
        <v>36</v>
      </c>
      <c r="O9" s="18">
        <f>[5]Julho!$G$18</f>
        <v>46</v>
      </c>
      <c r="P9" s="18">
        <f>[5]Julho!$G$19</f>
        <v>52</v>
      </c>
      <c r="Q9" s="18">
        <f>[5]Julho!$G$20</f>
        <v>45</v>
      </c>
      <c r="R9" s="18">
        <f>[5]Julho!$G$21</f>
        <v>38</v>
      </c>
      <c r="S9" s="18">
        <f>[5]Julho!$G$22</f>
        <v>35</v>
      </c>
      <c r="T9" s="18">
        <f>[5]Julho!$G$23</f>
        <v>60</v>
      </c>
      <c r="U9" s="18">
        <f>[5]Julho!$G$24</f>
        <v>70</v>
      </c>
      <c r="V9" s="18">
        <f>[5]Julho!$G$25</f>
        <v>83</v>
      </c>
      <c r="W9" s="18">
        <f>[5]Julho!$G$26</f>
        <v>64</v>
      </c>
      <c r="X9" s="18">
        <f>[5]Julho!$G$27</f>
        <v>32</v>
      </c>
      <c r="Y9" s="18">
        <f>[5]Julho!$G$28</f>
        <v>24</v>
      </c>
      <c r="Z9" s="18">
        <f>[5]Julho!$G$29</f>
        <v>23</v>
      </c>
      <c r="AA9" s="18">
        <f>[5]Julho!$G$30</f>
        <v>22</v>
      </c>
      <c r="AB9" s="18">
        <f>[5]Julho!$G$31</f>
        <v>26</v>
      </c>
      <c r="AC9" s="18">
        <f>[5]Julho!$G$32</f>
        <v>22</v>
      </c>
      <c r="AD9" s="18">
        <f>[5]Julho!$G$33</f>
        <v>22</v>
      </c>
      <c r="AE9" s="18">
        <f>[5]Julho!$G$34</f>
        <v>19</v>
      </c>
      <c r="AF9" s="18">
        <f>[5]Julho!$G$35</f>
        <v>21</v>
      </c>
      <c r="AG9" s="53">
        <f t="shared" ref="AG9" si="5">MIN(B9:AF9)</f>
        <v>19</v>
      </c>
      <c r="AH9" s="49">
        <f t="shared" ref="AH9" si="6">AVERAGE(B9:AF9)</f>
        <v>42.483870967741936</v>
      </c>
    </row>
    <row r="10" spans="1:34" ht="17.100000000000001" customHeight="1" x14ac:dyDescent="0.2">
      <c r="A10" s="16" t="s">
        <v>2</v>
      </c>
      <c r="B10" s="18">
        <f>[6]Julho!$G$5</f>
        <v>85</v>
      </c>
      <c r="C10" s="18">
        <f>[6]Julho!$G$6</f>
        <v>67</v>
      </c>
      <c r="D10" s="18">
        <f>[6]Julho!$G$7</f>
        <v>40</v>
      </c>
      <c r="E10" s="18">
        <f>[6]Julho!$G$8</f>
        <v>36</v>
      </c>
      <c r="F10" s="18">
        <f>[6]Julho!$G$9</f>
        <v>41</v>
      </c>
      <c r="G10" s="18">
        <f>[6]Julho!$G$10</f>
        <v>37</v>
      </c>
      <c r="H10" s="18">
        <f>[6]Julho!$G$11</f>
        <v>31</v>
      </c>
      <c r="I10" s="18">
        <f>[6]Julho!$G$12</f>
        <v>32</v>
      </c>
      <c r="J10" s="18">
        <f>[6]Julho!$G$13</f>
        <v>37</v>
      </c>
      <c r="K10" s="18">
        <f>[6]Julho!$G$14</f>
        <v>29</v>
      </c>
      <c r="L10" s="18">
        <f>[6]Julho!$G$15</f>
        <v>29</v>
      </c>
      <c r="M10" s="18">
        <f>[6]Julho!$G$16</f>
        <v>22</v>
      </c>
      <c r="N10" s="18">
        <f>[6]Julho!$G$17</f>
        <v>28</v>
      </c>
      <c r="O10" s="18">
        <f>[6]Julho!$G$18</f>
        <v>26</v>
      </c>
      <c r="P10" s="18">
        <f>[6]Julho!$G$19</f>
        <v>34</v>
      </c>
      <c r="Q10" s="18">
        <f>[6]Julho!$G$20</f>
        <v>39</v>
      </c>
      <c r="R10" s="18">
        <f>[6]Julho!$G$21</f>
        <v>28</v>
      </c>
      <c r="S10" s="18">
        <f>[6]Julho!$G$22</f>
        <v>31</v>
      </c>
      <c r="T10" s="18">
        <f>[6]Julho!$G$23</f>
        <v>53</v>
      </c>
      <c r="U10" s="18">
        <f>[6]Julho!$G$24</f>
        <v>54</v>
      </c>
      <c r="V10" s="18">
        <f>[6]Julho!$G$25</f>
        <v>62</v>
      </c>
      <c r="W10" s="18">
        <f>[6]Julho!$G$26</f>
        <v>69</v>
      </c>
      <c r="X10" s="18">
        <f>[6]Julho!$G$27</f>
        <v>47</v>
      </c>
      <c r="Y10" s="18">
        <f>[6]Julho!$G$28</f>
        <v>31</v>
      </c>
      <c r="Z10" s="18">
        <f>[6]Julho!$G$29</f>
        <v>14</v>
      </c>
      <c r="AA10" s="18">
        <f>[6]Julho!$G$30</f>
        <v>20</v>
      </c>
      <c r="AB10" s="18">
        <f>[6]Julho!$G$31</f>
        <v>25</v>
      </c>
      <c r="AC10" s="18">
        <f>[6]Julho!$G$32</f>
        <v>18</v>
      </c>
      <c r="AD10" s="18">
        <f>[6]Julho!$G$33</f>
        <v>20</v>
      </c>
      <c r="AE10" s="18">
        <f>[6]Julho!$G$34</f>
        <v>16</v>
      </c>
      <c r="AF10" s="18">
        <f>[6]Julho!$G$35</f>
        <v>17</v>
      </c>
      <c r="AG10" s="53">
        <f t="shared" si="2"/>
        <v>14</v>
      </c>
      <c r="AH10" s="49">
        <f t="shared" si="1"/>
        <v>36.064516129032256</v>
      </c>
    </row>
    <row r="11" spans="1:34" ht="17.100000000000001" customHeight="1" x14ac:dyDescent="0.2">
      <c r="A11" s="16" t="s">
        <v>3</v>
      </c>
      <c r="B11" s="18">
        <f>[7]Julho!$G$5</f>
        <v>40</v>
      </c>
      <c r="C11" s="18">
        <f>[7]Julho!$G$6</f>
        <v>49</v>
      </c>
      <c r="D11" s="18">
        <f>[7]Julho!$G$7</f>
        <v>33</v>
      </c>
      <c r="E11" s="18">
        <f>[7]Julho!$G$8</f>
        <v>36</v>
      </c>
      <c r="F11" s="18">
        <f>[7]Julho!$G$9</f>
        <v>34</v>
      </c>
      <c r="G11" s="18">
        <f>[7]Julho!$G$10</f>
        <v>28</v>
      </c>
      <c r="H11" s="18">
        <f>[7]Julho!$G$11</f>
        <v>27</v>
      </c>
      <c r="I11" s="18">
        <f>[7]Julho!$G$12</f>
        <v>25</v>
      </c>
      <c r="J11" s="18">
        <f>[7]Julho!$G$13</f>
        <v>25</v>
      </c>
      <c r="K11" s="18">
        <f>[7]Julho!$G$14</f>
        <v>26</v>
      </c>
      <c r="L11" s="18">
        <f>[7]Julho!$G$15</f>
        <v>28</v>
      </c>
      <c r="M11" s="18">
        <f>[7]Julho!$G$16</f>
        <v>26</v>
      </c>
      <c r="N11" s="18">
        <f>[7]Julho!$G$17</f>
        <v>25</v>
      </c>
      <c r="O11" s="18">
        <f>[7]Julho!$G$18</f>
        <v>26</v>
      </c>
      <c r="P11" s="18">
        <f>[7]Julho!$G$19</f>
        <v>29</v>
      </c>
      <c r="Q11" s="18">
        <f>[7]Julho!$G$20</f>
        <v>29</v>
      </c>
      <c r="R11" s="18">
        <f>[7]Julho!$G$21</f>
        <v>26</v>
      </c>
      <c r="S11" s="18">
        <f>[7]Julho!$G$22</f>
        <v>17</v>
      </c>
      <c r="T11" s="18">
        <f>[7]Julho!$G$23</f>
        <v>32</v>
      </c>
      <c r="U11" s="18">
        <f>[7]Julho!$G$24</f>
        <v>32</v>
      </c>
      <c r="V11" s="18">
        <f>[7]Julho!$G$25</f>
        <v>31</v>
      </c>
      <c r="W11" s="18">
        <f>[7]Julho!$G$26</f>
        <v>76</v>
      </c>
      <c r="X11" s="18">
        <f>[7]Julho!$G$27</f>
        <v>51</v>
      </c>
      <c r="Y11" s="18">
        <f>[7]Julho!$G$28</f>
        <v>51</v>
      </c>
      <c r="Z11" s="18">
        <f>[7]Julho!$G$29</f>
        <v>26</v>
      </c>
      <c r="AA11" s="18">
        <f>[7]Julho!$G$30</f>
        <v>26</v>
      </c>
      <c r="AB11" s="18">
        <f>[7]Julho!$G$31</f>
        <v>20</v>
      </c>
      <c r="AC11" s="18">
        <f>[7]Julho!$G$32</f>
        <v>20</v>
      </c>
      <c r="AD11" s="18">
        <f>[7]Julho!$G$33</f>
        <v>13</v>
      </c>
      <c r="AE11" s="18">
        <f>[7]Julho!$G$34</f>
        <v>17</v>
      </c>
      <c r="AF11" s="18">
        <f>[7]Julho!$G$35</f>
        <v>17</v>
      </c>
      <c r="AG11" s="53">
        <f t="shared" si="2"/>
        <v>13</v>
      </c>
      <c r="AH11" s="49">
        <f>AVERAGE(B11:AF11)</f>
        <v>30.35483870967742</v>
      </c>
    </row>
    <row r="12" spans="1:34" ht="17.100000000000001" customHeight="1" x14ac:dyDescent="0.2">
      <c r="A12" s="16" t="s">
        <v>4</v>
      </c>
      <c r="B12" s="18">
        <f>[8]Julho!$G$5</f>
        <v>38</v>
      </c>
      <c r="C12" s="18">
        <f>[8]Julho!$G$6</f>
        <v>60</v>
      </c>
      <c r="D12" s="18">
        <f>[8]Julho!$G$7</f>
        <v>34</v>
      </c>
      <c r="E12" s="18">
        <f>[8]Julho!$G$8</f>
        <v>35</v>
      </c>
      <c r="F12" s="18">
        <f>[8]Julho!$G$9</f>
        <v>34</v>
      </c>
      <c r="G12" s="18">
        <f>[8]Julho!$G$10</f>
        <v>33</v>
      </c>
      <c r="H12" s="18">
        <f>[8]Julho!$G$11</f>
        <v>31</v>
      </c>
      <c r="I12" s="18">
        <f>[8]Julho!$G$12</f>
        <v>28</v>
      </c>
      <c r="J12" s="18">
        <f>[8]Julho!$G$13</f>
        <v>25</v>
      </c>
      <c r="K12" s="18">
        <f>[8]Julho!$G$14</f>
        <v>27</v>
      </c>
      <c r="L12" s="18">
        <f>[8]Julho!$G$15</f>
        <v>26</v>
      </c>
      <c r="M12" s="18">
        <f>[8]Julho!$G$16</f>
        <v>16</v>
      </c>
      <c r="N12" s="18">
        <f>[8]Julho!$G$17</f>
        <v>27</v>
      </c>
      <c r="O12" s="18">
        <f>[8]Julho!$G$18</f>
        <v>25</v>
      </c>
      <c r="P12" s="18">
        <f>[8]Julho!$G$19</f>
        <v>29</v>
      </c>
      <c r="Q12" s="18">
        <f>[8]Julho!$G$20</f>
        <v>35</v>
      </c>
      <c r="R12" s="18">
        <f>[8]Julho!$G$21</f>
        <v>25</v>
      </c>
      <c r="S12" s="18">
        <f>[8]Julho!$G$22</f>
        <v>24</v>
      </c>
      <c r="T12" s="18">
        <f>[8]Julho!$G$23</f>
        <v>41</v>
      </c>
      <c r="U12" s="18">
        <f>[8]Julho!$G$24</f>
        <v>44</v>
      </c>
      <c r="V12" s="18">
        <f>[8]Julho!$G$25</f>
        <v>41</v>
      </c>
      <c r="W12" s="18">
        <f>[8]Julho!$G$26</f>
        <v>68</v>
      </c>
      <c r="X12" s="18">
        <f>[8]Julho!$G$27</f>
        <v>57</v>
      </c>
      <c r="Y12" s="18">
        <f>[8]Julho!$G$28</f>
        <v>51</v>
      </c>
      <c r="Z12" s="18">
        <f>[8]Julho!$G$29</f>
        <v>21</v>
      </c>
      <c r="AA12" s="18">
        <f>[8]Julho!$G$30</f>
        <v>27</v>
      </c>
      <c r="AB12" s="18">
        <f>[8]Julho!$G$31</f>
        <v>21</v>
      </c>
      <c r="AC12" s="18">
        <f>[8]Julho!$G$32</f>
        <v>14</v>
      </c>
      <c r="AD12" s="18">
        <f>[8]Julho!$G$33</f>
        <v>11</v>
      </c>
      <c r="AE12" s="18">
        <f>[8]Julho!$G$34</f>
        <v>17</v>
      </c>
      <c r="AF12" s="18">
        <f>[8]Julho!$G$35</f>
        <v>19</v>
      </c>
      <c r="AG12" s="53">
        <f t="shared" si="2"/>
        <v>11</v>
      </c>
      <c r="AH12" s="49">
        <f t="shared" si="1"/>
        <v>31.741935483870968</v>
      </c>
    </row>
    <row r="13" spans="1:34" ht="17.100000000000001" customHeight="1" x14ac:dyDescent="0.2">
      <c r="A13" s="16" t="s">
        <v>5</v>
      </c>
      <c r="B13" s="20">
        <f>[9]Julho!$G$5</f>
        <v>74</v>
      </c>
      <c r="C13" s="20">
        <f>[9]Julho!$G$6</f>
        <v>74</v>
      </c>
      <c r="D13" s="20">
        <f>[9]Julho!$G$7</f>
        <v>29</v>
      </c>
      <c r="E13" s="20">
        <f>[9]Julho!$G$8</f>
        <v>57</v>
      </c>
      <c r="F13" s="20">
        <f>[9]Julho!$G$9</f>
        <v>51</v>
      </c>
      <c r="G13" s="20">
        <f>[9]Julho!$G$10</f>
        <v>49</v>
      </c>
      <c r="H13" s="20">
        <f>[9]Julho!$G$11</f>
        <v>48</v>
      </c>
      <c r="I13" s="20">
        <f>[9]Julho!$G$12</f>
        <v>53</v>
      </c>
      <c r="J13" s="20" t="str">
        <f>[9]Julho!$G$13</f>
        <v>**</v>
      </c>
      <c r="K13" s="20" t="str">
        <f>[9]Julho!$G$14</f>
        <v>**</v>
      </c>
      <c r="L13" s="20" t="str">
        <f>[9]Julho!$G$15</f>
        <v>**</v>
      </c>
      <c r="M13" s="20" t="str">
        <f>[9]Julho!$G$16</f>
        <v>**</v>
      </c>
      <c r="N13" s="20" t="str">
        <f>[9]Julho!$G$17</f>
        <v>**</v>
      </c>
      <c r="O13" s="20" t="str">
        <f>[9]Julho!$G$18</f>
        <v>**</v>
      </c>
      <c r="P13" s="20" t="str">
        <f>[9]Julho!$G$19</f>
        <v>**</v>
      </c>
      <c r="Q13" s="20">
        <f>[9]Julho!$G$20</f>
        <v>55</v>
      </c>
      <c r="R13" s="20">
        <f>[9]Julho!$G$21</f>
        <v>47</v>
      </c>
      <c r="S13" s="20">
        <f>[9]Julho!$G$22</f>
        <v>46</v>
      </c>
      <c r="T13" s="20">
        <f>[9]Julho!$G$23</f>
        <v>60</v>
      </c>
      <c r="U13" s="20">
        <f>[9]Julho!$G$24</f>
        <v>49</v>
      </c>
      <c r="V13" s="20">
        <f>[9]Julho!$G$25</f>
        <v>62</v>
      </c>
      <c r="W13" s="20">
        <f>[9]Julho!$G$26</f>
        <v>51</v>
      </c>
      <c r="X13" s="20">
        <f>[9]Julho!$G$27</f>
        <v>44</v>
      </c>
      <c r="Y13" s="20">
        <f>[9]Julho!$G$28</f>
        <v>25</v>
      </c>
      <c r="Z13" s="20">
        <f>[9]Julho!$G$29</f>
        <v>25</v>
      </c>
      <c r="AA13" s="20">
        <f>[9]Julho!$G$30</f>
        <v>33</v>
      </c>
      <c r="AB13" s="20">
        <f>[9]Julho!$G$31</f>
        <v>37</v>
      </c>
      <c r="AC13" s="20">
        <f>[9]Julho!$G$32</f>
        <v>41</v>
      </c>
      <c r="AD13" s="20">
        <f>[9]Julho!$G$33</f>
        <v>33</v>
      </c>
      <c r="AE13" s="20">
        <f>[9]Julho!$G$34</f>
        <v>28</v>
      </c>
      <c r="AF13" s="20">
        <f>[9]Julho!$G$35</f>
        <v>31</v>
      </c>
      <c r="AG13" s="53">
        <f t="shared" si="2"/>
        <v>25</v>
      </c>
      <c r="AH13" s="49">
        <f t="shared" si="1"/>
        <v>45.916666666666664</v>
      </c>
    </row>
    <row r="14" spans="1:34" ht="17.100000000000001" customHeight="1" x14ac:dyDescent="0.2">
      <c r="A14" s="16" t="s">
        <v>50</v>
      </c>
      <c r="B14" s="20">
        <f>[10]Julho!$G$5</f>
        <v>34</v>
      </c>
      <c r="C14" s="20">
        <f>[10]Julho!$G$6</f>
        <v>49</v>
      </c>
      <c r="D14" s="20">
        <f>[10]Julho!$G$7</f>
        <v>37</v>
      </c>
      <c r="E14" s="20">
        <f>[10]Julho!$G$8</f>
        <v>34</v>
      </c>
      <c r="F14" s="20">
        <f>[10]Julho!$G$9</f>
        <v>33</v>
      </c>
      <c r="G14" s="20">
        <f>[10]Julho!$G$10</f>
        <v>29</v>
      </c>
      <c r="H14" s="20">
        <f>[10]Julho!$G$11</f>
        <v>31</v>
      </c>
      <c r="I14" s="20">
        <f>[10]Julho!$G$12</f>
        <v>20</v>
      </c>
      <c r="J14" s="20">
        <f>[10]Julho!$G$13</f>
        <v>22</v>
      </c>
      <c r="K14" s="20">
        <f>[10]Julho!$G$14</f>
        <v>22</v>
      </c>
      <c r="L14" s="20">
        <f>[10]Julho!$G$15</f>
        <v>22</v>
      </c>
      <c r="M14" s="20">
        <f>[10]Julho!$G$16</f>
        <v>17</v>
      </c>
      <c r="N14" s="20">
        <f>[10]Julho!$G$17</f>
        <v>21</v>
      </c>
      <c r="O14" s="20">
        <f>[10]Julho!$G$18</f>
        <v>22</v>
      </c>
      <c r="P14" s="20">
        <f>[10]Julho!$G$19</f>
        <v>26</v>
      </c>
      <c r="Q14" s="20">
        <f>[10]Julho!$G$20</f>
        <v>30</v>
      </c>
      <c r="R14" s="20">
        <f>[10]Julho!$G$21</f>
        <v>23</v>
      </c>
      <c r="S14" s="20">
        <f>[10]Julho!$G$22</f>
        <v>22</v>
      </c>
      <c r="T14" s="20">
        <f>[10]Julho!$G$23</f>
        <v>42</v>
      </c>
      <c r="U14" s="20">
        <f>[10]Julho!$G$24</f>
        <v>42</v>
      </c>
      <c r="V14" s="20">
        <f>[10]Julho!$G$25</f>
        <v>42</v>
      </c>
      <c r="W14" s="20">
        <f>[10]Julho!$G$26</f>
        <v>71</v>
      </c>
      <c r="X14" s="20">
        <f>[10]Julho!$G$27</f>
        <v>49</v>
      </c>
      <c r="Y14" s="20">
        <f>[10]Julho!$G$28</f>
        <v>45</v>
      </c>
      <c r="Z14" s="20">
        <f>[10]Julho!$G$29</f>
        <v>14</v>
      </c>
      <c r="AA14" s="20">
        <f>[10]Julho!$G$30</f>
        <v>26</v>
      </c>
      <c r="AB14" s="20">
        <f>[10]Julho!$G$31</f>
        <v>19</v>
      </c>
      <c r="AC14" s="20">
        <f>[10]Julho!$G$32</f>
        <v>13</v>
      </c>
      <c r="AD14" s="20">
        <f>[10]Julho!$G$33</f>
        <v>12</v>
      </c>
      <c r="AE14" s="20">
        <f>[10]Julho!$G$34</f>
        <v>15</v>
      </c>
      <c r="AF14" s="20">
        <f>[10]Julho!$G$35</f>
        <v>17</v>
      </c>
      <c r="AG14" s="53">
        <f>MIN(B14:AF14)</f>
        <v>12</v>
      </c>
      <c r="AH14" s="49">
        <f>AVERAGE(B14:AF14)</f>
        <v>29.06451612903226</v>
      </c>
    </row>
    <row r="15" spans="1:34" ht="17.100000000000001" customHeight="1" x14ac:dyDescent="0.2">
      <c r="A15" s="16" t="s">
        <v>6</v>
      </c>
      <c r="B15" s="20">
        <f>[11]Julho!$G$5</f>
        <v>77</v>
      </c>
      <c r="C15" s="20">
        <f>[11]Julho!$G$6</f>
        <v>57</v>
      </c>
      <c r="D15" s="20">
        <f>[11]Julho!$G$7</f>
        <v>37</v>
      </c>
      <c r="E15" s="20">
        <f>[11]Julho!$G$8</f>
        <v>35</v>
      </c>
      <c r="F15" s="20">
        <f>[11]Julho!$G$9</f>
        <v>38</v>
      </c>
      <c r="G15" s="20">
        <f>[11]Julho!$G$10</f>
        <v>33</v>
      </c>
      <c r="H15" s="20">
        <f>[11]Julho!$G$11</f>
        <v>29</v>
      </c>
      <c r="I15" s="20">
        <f>[11]Julho!$G$12</f>
        <v>29</v>
      </c>
      <c r="J15" s="20">
        <f>[11]Julho!$G$13</f>
        <v>23</v>
      </c>
      <c r="K15" s="20">
        <f>[11]Julho!$G$14</f>
        <v>26</v>
      </c>
      <c r="L15" s="20">
        <f>[11]Julho!$G$15</f>
        <v>29</v>
      </c>
      <c r="M15" s="20">
        <f>[11]Julho!$G$16</f>
        <v>26</v>
      </c>
      <c r="N15" s="20">
        <f>[11]Julho!$G$17</f>
        <v>24</v>
      </c>
      <c r="O15" s="20">
        <f>[11]Julho!$G$18</f>
        <v>26</v>
      </c>
      <c r="P15" s="20">
        <f>[11]Julho!$G$19</f>
        <v>30</v>
      </c>
      <c r="Q15" s="20">
        <f>[11]Julho!$G$20</f>
        <v>36</v>
      </c>
      <c r="R15" s="20">
        <f>[11]Julho!$G$21</f>
        <v>26</v>
      </c>
      <c r="S15" s="20">
        <f>[11]Julho!$G$22</f>
        <v>27</v>
      </c>
      <c r="T15" s="20">
        <f>[11]Julho!$G$23</f>
        <v>48</v>
      </c>
      <c r="U15" s="20">
        <f>[11]Julho!$G$24</f>
        <v>44</v>
      </c>
      <c r="V15" s="20">
        <f>[11]Julho!$G$25</f>
        <v>32</v>
      </c>
      <c r="W15" s="20">
        <f>[11]Julho!$G$26</f>
        <v>70</v>
      </c>
      <c r="X15" s="20">
        <f>[11]Julho!$G$27</f>
        <v>41</v>
      </c>
      <c r="Y15" s="20">
        <f>[11]Julho!$G$28</f>
        <v>34</v>
      </c>
      <c r="Z15" s="20">
        <f>[11]Julho!$G$29</f>
        <v>15</v>
      </c>
      <c r="AA15" s="20">
        <f>[11]Julho!$G$30</f>
        <v>23</v>
      </c>
      <c r="AB15" s="20">
        <f>[11]Julho!$G$31</f>
        <v>20</v>
      </c>
      <c r="AC15" s="20">
        <f>[11]Julho!$G$32</f>
        <v>12</v>
      </c>
      <c r="AD15" s="20">
        <f>[11]Julho!$G$33</f>
        <v>16</v>
      </c>
      <c r="AE15" s="20">
        <f>[11]Julho!$G$34</f>
        <v>14</v>
      </c>
      <c r="AF15" s="20">
        <f>[11]Julho!$G$35</f>
        <v>16</v>
      </c>
      <c r="AG15" s="53">
        <f t="shared" si="2"/>
        <v>12</v>
      </c>
      <c r="AH15" s="49">
        <f t="shared" si="1"/>
        <v>32.032258064516128</v>
      </c>
    </row>
    <row r="16" spans="1:34" ht="17.100000000000001" customHeight="1" x14ac:dyDescent="0.2">
      <c r="A16" s="16" t="s">
        <v>7</v>
      </c>
      <c r="B16" s="20">
        <f>[12]Julho!$G$5</f>
        <v>61</v>
      </c>
      <c r="C16" s="20">
        <f>[12]Julho!$G$6</f>
        <v>81</v>
      </c>
      <c r="D16" s="20">
        <f>[12]Julho!$G$7</f>
        <v>58</v>
      </c>
      <c r="E16" s="20">
        <f>[12]Julho!$G$8</f>
        <v>49</v>
      </c>
      <c r="F16" s="20">
        <f>[12]Julho!$G$9</f>
        <v>47</v>
      </c>
      <c r="G16" s="20">
        <f>[12]Julho!$G$10</f>
        <v>46</v>
      </c>
      <c r="H16" s="20">
        <f>[12]Julho!$G$11</f>
        <v>40</v>
      </c>
      <c r="I16" s="20">
        <f>[12]Julho!$G$12</f>
        <v>41</v>
      </c>
      <c r="J16" s="20">
        <f>[12]Julho!$G$13</f>
        <v>53</v>
      </c>
      <c r="K16" s="20">
        <f>[12]Julho!$G$14</f>
        <v>34</v>
      </c>
      <c r="L16" s="20">
        <f>[12]Julho!$G$15</f>
        <v>37</v>
      </c>
      <c r="M16" s="20">
        <f>[12]Julho!$G$16</f>
        <v>27</v>
      </c>
      <c r="N16" s="20">
        <f>[12]Julho!$G$17</f>
        <v>30</v>
      </c>
      <c r="O16" s="20">
        <f>[12]Julho!$G$18</f>
        <v>33</v>
      </c>
      <c r="P16" s="20">
        <f>[12]Julho!$G$19</f>
        <v>45</v>
      </c>
      <c r="Q16" s="20">
        <f>[12]Julho!$G$20</f>
        <v>39</v>
      </c>
      <c r="R16" s="20">
        <f>[12]Julho!$G$21</f>
        <v>33</v>
      </c>
      <c r="S16" s="20">
        <f>[12]Julho!$G$22</f>
        <v>30</v>
      </c>
      <c r="T16" s="20">
        <f>[12]Julho!$G$23</f>
        <v>55</v>
      </c>
      <c r="U16" s="20">
        <f>[12]Julho!$G$24</f>
        <v>61</v>
      </c>
      <c r="V16" s="20">
        <f>[12]Julho!$G$25</f>
        <v>85</v>
      </c>
      <c r="W16" s="20">
        <f>[12]Julho!$G$26</f>
        <v>64</v>
      </c>
      <c r="X16" s="20">
        <f>[12]Julho!$G$27</f>
        <v>33</v>
      </c>
      <c r="Y16" s="20">
        <f>[12]Julho!$G$28</f>
        <v>28</v>
      </c>
      <c r="Z16" s="20">
        <f>[12]Julho!$G$29</f>
        <v>22</v>
      </c>
      <c r="AA16" s="20">
        <f>[12]Julho!$G$30</f>
        <v>33</v>
      </c>
      <c r="AB16" s="20">
        <f>[12]Julho!$G$31</f>
        <v>34</v>
      </c>
      <c r="AC16" s="20">
        <f>[12]Julho!$G$32</f>
        <v>29</v>
      </c>
      <c r="AD16" s="20">
        <f>[12]Julho!$G$33</f>
        <v>29</v>
      </c>
      <c r="AE16" s="20">
        <f>[12]Julho!$G$34</f>
        <v>28</v>
      </c>
      <c r="AF16" s="20">
        <f>[12]Julho!$G$35</f>
        <v>19</v>
      </c>
      <c r="AG16" s="53">
        <f t="shared" si="2"/>
        <v>19</v>
      </c>
      <c r="AH16" s="49">
        <f t="shared" si="1"/>
        <v>42.064516129032256</v>
      </c>
    </row>
    <row r="17" spans="1:34" ht="17.100000000000001" customHeight="1" x14ac:dyDescent="0.2">
      <c r="A17" s="16" t="s">
        <v>8</v>
      </c>
      <c r="B17" s="20">
        <f>[13]Julho!$G$5</f>
        <v>80</v>
      </c>
      <c r="C17" s="20">
        <f>[13]Julho!$G$6</f>
        <v>79</v>
      </c>
      <c r="D17" s="20">
        <f>[13]Julho!$G$7</f>
        <v>61</v>
      </c>
      <c r="E17" s="20">
        <f>[13]Julho!$G$8</f>
        <v>58</v>
      </c>
      <c r="F17" s="20">
        <f>[13]Julho!$G$9</f>
        <v>53</v>
      </c>
      <c r="G17" s="20">
        <f>[13]Julho!$G$10</f>
        <v>54</v>
      </c>
      <c r="H17" s="20">
        <f>[13]Julho!$G$11</f>
        <v>41</v>
      </c>
      <c r="I17" s="20">
        <f>[13]Julho!$G$12</f>
        <v>46</v>
      </c>
      <c r="J17" s="20">
        <f>[13]Julho!$G$13</f>
        <v>54</v>
      </c>
      <c r="K17" s="20">
        <f>[13]Julho!$G$14</f>
        <v>53</v>
      </c>
      <c r="L17" s="20">
        <f>[13]Julho!$G$15</f>
        <v>37</v>
      </c>
      <c r="M17" s="20">
        <f>[13]Julho!$G$16</f>
        <v>35</v>
      </c>
      <c r="N17" s="20">
        <f>[13]Julho!$G$17</f>
        <v>29</v>
      </c>
      <c r="O17" s="20">
        <f>[13]Julho!$G$18</f>
        <v>36</v>
      </c>
      <c r="P17" s="20">
        <f>[13]Julho!$G$19</f>
        <v>54</v>
      </c>
      <c r="Q17" s="20">
        <f>[13]Julho!$G$20</f>
        <v>30</v>
      </c>
      <c r="R17" s="20">
        <f>[13]Julho!$G$21</f>
        <v>37</v>
      </c>
      <c r="S17" s="20">
        <f>[13]Julho!$G$22</f>
        <v>30</v>
      </c>
      <c r="T17" s="20">
        <f>[13]Julho!$G$23</f>
        <v>52</v>
      </c>
      <c r="U17" s="20">
        <f>[13]Julho!$G$24</f>
        <v>78</v>
      </c>
      <c r="V17" s="20">
        <f>[13]Julho!$G$25</f>
        <v>82</v>
      </c>
      <c r="W17" s="20">
        <f>[13]Julho!$G$26</f>
        <v>67</v>
      </c>
      <c r="X17" s="20">
        <f>[13]Julho!$G$27</f>
        <v>34</v>
      </c>
      <c r="Y17" s="20">
        <f>[13]Julho!$G$28</f>
        <v>21</v>
      </c>
      <c r="Z17" s="20">
        <f>[13]Julho!$G$29</f>
        <v>30</v>
      </c>
      <c r="AA17" s="20">
        <f>[13]Julho!$G$30</f>
        <v>44</v>
      </c>
      <c r="AB17" s="20">
        <f>[13]Julho!$G$31</f>
        <v>40</v>
      </c>
      <c r="AC17" s="20">
        <f>[13]Julho!$G$32</f>
        <v>32</v>
      </c>
      <c r="AD17" s="20">
        <f>[13]Julho!$G$33</f>
        <v>36</v>
      </c>
      <c r="AE17" s="20">
        <f>[13]Julho!$G$34</f>
        <v>38</v>
      </c>
      <c r="AF17" s="20">
        <f>[13]Julho!$G$35</f>
        <v>28</v>
      </c>
      <c r="AG17" s="53">
        <f>MIN(B17:AF17)</f>
        <v>21</v>
      </c>
      <c r="AH17" s="49">
        <f>AVERAGE(B17:AF17)</f>
        <v>46.741935483870968</v>
      </c>
    </row>
    <row r="18" spans="1:34" ht="17.100000000000001" customHeight="1" x14ac:dyDescent="0.2">
      <c r="A18" s="16" t="s">
        <v>9</v>
      </c>
      <c r="B18" s="20">
        <f>[14]Julho!$G$5</f>
        <v>75</v>
      </c>
      <c r="C18" s="20">
        <f>[14]Julho!$G$6</f>
        <v>80</v>
      </c>
      <c r="D18" s="20">
        <f>[14]Julho!$G$7</f>
        <v>53</v>
      </c>
      <c r="E18" s="20">
        <f>[14]Julho!$G$8</f>
        <v>48</v>
      </c>
      <c r="F18" s="20">
        <f>[14]Julho!$G$9</f>
        <v>44</v>
      </c>
      <c r="G18" s="20">
        <f>[14]Julho!$G$10</f>
        <v>39</v>
      </c>
      <c r="H18" s="20">
        <f>[14]Julho!$G$11</f>
        <v>36</v>
      </c>
      <c r="I18" s="20">
        <f>[14]Julho!$G$12</f>
        <v>41</v>
      </c>
      <c r="J18" s="20">
        <f>[14]Julho!$G$13</f>
        <v>50</v>
      </c>
      <c r="K18" s="20">
        <f>[14]Julho!$G$14</f>
        <v>45</v>
      </c>
      <c r="L18" s="20">
        <f>[14]Julho!$G$15</f>
        <v>38</v>
      </c>
      <c r="M18" s="20">
        <f>[14]Julho!$G$16</f>
        <v>27</v>
      </c>
      <c r="N18" s="20">
        <f>[14]Julho!$G$17</f>
        <v>30</v>
      </c>
      <c r="O18" s="20">
        <f>[14]Julho!$G$18</f>
        <v>31</v>
      </c>
      <c r="P18" s="20">
        <f>[14]Julho!$G$19</f>
        <v>42</v>
      </c>
      <c r="Q18" s="20">
        <f>[14]Julho!$G$20</f>
        <v>38</v>
      </c>
      <c r="R18" s="20">
        <f>[14]Julho!$G$21</f>
        <v>36</v>
      </c>
      <c r="S18" s="20">
        <f>[14]Julho!$G$22</f>
        <v>30</v>
      </c>
      <c r="T18" s="20">
        <f>[14]Julho!$G$23</f>
        <v>51</v>
      </c>
      <c r="U18" s="20">
        <f>[14]Julho!$G$24</f>
        <v>63</v>
      </c>
      <c r="V18" s="20">
        <f>[14]Julho!$G$25</f>
        <v>73</v>
      </c>
      <c r="W18" s="20">
        <f>[14]Julho!$G$26</f>
        <v>62</v>
      </c>
      <c r="X18" s="20">
        <f>[14]Julho!$G$27</f>
        <v>40</v>
      </c>
      <c r="Y18" s="20">
        <f>[14]Julho!$G$28</f>
        <v>25</v>
      </c>
      <c r="Z18" s="20">
        <f>[14]Julho!$G$29</f>
        <v>29</v>
      </c>
      <c r="AA18" s="20">
        <f>[14]Julho!$G$30</f>
        <v>32</v>
      </c>
      <c r="AB18" s="20">
        <f>[14]Julho!$G$31</f>
        <v>33</v>
      </c>
      <c r="AC18" s="20">
        <f>[14]Julho!$G$32</f>
        <v>27</v>
      </c>
      <c r="AD18" s="20">
        <f>[14]Julho!$G$33</f>
        <v>29</v>
      </c>
      <c r="AE18" s="20">
        <f>[14]Julho!$G$34</f>
        <v>28</v>
      </c>
      <c r="AF18" s="20">
        <f>[14]Julho!$G$35</f>
        <v>20</v>
      </c>
      <c r="AG18" s="53">
        <f t="shared" ref="AG18:AG30" si="7">MIN(B18:AF18)</f>
        <v>20</v>
      </c>
      <c r="AH18" s="49">
        <f t="shared" ref="AH18:AH29" si="8">AVERAGE(B18:AF18)</f>
        <v>41.774193548387096</v>
      </c>
    </row>
    <row r="19" spans="1:34" ht="17.100000000000001" customHeight="1" x14ac:dyDescent="0.2">
      <c r="A19" s="16" t="s">
        <v>49</v>
      </c>
      <c r="B19" s="20">
        <f>[15]Julho!$G$5</f>
        <v>65</v>
      </c>
      <c r="C19" s="20">
        <f>[15]Julho!$G$6</f>
        <v>64</v>
      </c>
      <c r="D19" s="20">
        <f>[15]Julho!$G$7</f>
        <v>52</v>
      </c>
      <c r="E19" s="20">
        <f>[15]Julho!$G$8</f>
        <v>42</v>
      </c>
      <c r="F19" s="20">
        <f>[15]Julho!$G$9</f>
        <v>46</v>
      </c>
      <c r="G19" s="20">
        <f>[15]Julho!$G$10</f>
        <v>43</v>
      </c>
      <c r="H19" s="20">
        <f>[15]Julho!$G$11</f>
        <v>41</v>
      </c>
      <c r="I19" s="20">
        <f>[15]Julho!$G$12</f>
        <v>67</v>
      </c>
      <c r="J19" s="20">
        <f>[15]Julho!$G$13</f>
        <v>40</v>
      </c>
      <c r="K19" s="20">
        <f>[15]Julho!$G$14</f>
        <v>35</v>
      </c>
      <c r="L19" s="20">
        <f>[15]Julho!$G$15</f>
        <v>35</v>
      </c>
      <c r="M19" s="20">
        <f>[15]Julho!$G$16</f>
        <v>33</v>
      </c>
      <c r="N19" s="20">
        <f>[15]Julho!$G$17</f>
        <v>29</v>
      </c>
      <c r="O19" s="20">
        <f>[15]Julho!$G$18</f>
        <v>48</v>
      </c>
      <c r="P19" s="20">
        <f>[15]Julho!$G$19</f>
        <v>39</v>
      </c>
      <c r="Q19" s="20">
        <f>[15]Julho!$G$20</f>
        <v>45</v>
      </c>
      <c r="R19" s="20">
        <f>[15]Julho!$G$21</f>
        <v>36</v>
      </c>
      <c r="S19" s="20">
        <f>[15]Julho!$G$22</f>
        <v>37</v>
      </c>
      <c r="T19" s="20">
        <f>[15]Julho!$G$23</f>
        <v>61</v>
      </c>
      <c r="U19" s="20">
        <f>[15]Julho!$G$24</f>
        <v>73</v>
      </c>
      <c r="V19" s="20">
        <f>[15]Julho!$G$25</f>
        <v>78</v>
      </c>
      <c r="W19" s="20">
        <f>[15]Julho!$G$26</f>
        <v>63</v>
      </c>
      <c r="X19" s="20">
        <f>[15]Julho!$G$27</f>
        <v>37</v>
      </c>
      <c r="Y19" s="20">
        <f>[15]Julho!$G$28</f>
        <v>21</v>
      </c>
      <c r="Z19" s="20">
        <f>[15]Julho!$G$29</f>
        <v>17</v>
      </c>
      <c r="AA19" s="20">
        <f>[15]Julho!$G$30</f>
        <v>23</v>
      </c>
      <c r="AB19" s="20">
        <f>[15]Julho!$G$31</f>
        <v>30</v>
      </c>
      <c r="AC19" s="20">
        <f>[15]Julho!$G$32</f>
        <v>26</v>
      </c>
      <c r="AD19" s="20">
        <f>[15]Julho!$G$33</f>
        <v>24</v>
      </c>
      <c r="AE19" s="20">
        <f>[15]Julho!$G$34</f>
        <v>20</v>
      </c>
      <c r="AF19" s="20">
        <f>[15]Julho!$G$35</f>
        <v>21</v>
      </c>
      <c r="AG19" s="53">
        <f t="shared" ref="AG19" si="9">MIN(B19:AF19)</f>
        <v>17</v>
      </c>
      <c r="AH19" s="49">
        <f t="shared" ref="AH19" si="10">AVERAGE(B19:AF19)</f>
        <v>41.645161290322584</v>
      </c>
    </row>
    <row r="20" spans="1:34" ht="17.100000000000001" customHeight="1" x14ac:dyDescent="0.2">
      <c r="A20" s="16" t="s">
        <v>10</v>
      </c>
      <c r="B20" s="20">
        <f>[16]Julho!$G$5</f>
        <v>64</v>
      </c>
      <c r="C20" s="20">
        <f>[16]Julho!$G$6</f>
        <v>82</v>
      </c>
      <c r="D20" s="20">
        <f>[16]Julho!$G$7</f>
        <v>55</v>
      </c>
      <c r="E20" s="20">
        <f>[16]Julho!$G$8</f>
        <v>46</v>
      </c>
      <c r="F20" s="20">
        <f>[16]Julho!$G$9</f>
        <v>42</v>
      </c>
      <c r="G20" s="20">
        <f>[16]Julho!$G$10</f>
        <v>44</v>
      </c>
      <c r="H20" s="20">
        <f>[16]Julho!$G$11</f>
        <v>36</v>
      </c>
      <c r="I20" s="20">
        <f>[16]Julho!$G$12</f>
        <v>46</v>
      </c>
      <c r="J20" s="20">
        <f>[16]Julho!$G$13</f>
        <v>49</v>
      </c>
      <c r="K20" s="20">
        <f>[16]Julho!$G$14</f>
        <v>48</v>
      </c>
      <c r="L20" s="20">
        <f>[16]Julho!$G$15</f>
        <v>38</v>
      </c>
      <c r="M20" s="20">
        <f>[16]Julho!$G$16</f>
        <v>28</v>
      </c>
      <c r="N20" s="20">
        <f>[16]Julho!$G$17</f>
        <v>28</v>
      </c>
      <c r="O20" s="20">
        <f>[16]Julho!$G$18</f>
        <v>29</v>
      </c>
      <c r="P20" s="20">
        <f>[16]Julho!$G$19</f>
        <v>44</v>
      </c>
      <c r="Q20" s="20">
        <f>[16]Julho!$G$20</f>
        <v>39</v>
      </c>
      <c r="R20" s="20">
        <f>[16]Julho!$G$21</f>
        <v>31</v>
      </c>
      <c r="S20" s="20">
        <f>[16]Julho!$G$22</f>
        <v>32</v>
      </c>
      <c r="T20" s="20">
        <f>[16]Julho!$G$23</f>
        <v>53</v>
      </c>
      <c r="U20" s="20">
        <f>[16]Julho!$G$24</f>
        <v>67</v>
      </c>
      <c r="V20" s="20">
        <f>[16]Julho!$G$25</f>
        <v>78</v>
      </c>
      <c r="W20" s="20">
        <f>[16]Julho!$G$26</f>
        <v>59</v>
      </c>
      <c r="X20" s="20">
        <f>[16]Julho!$G$27</f>
        <v>27</v>
      </c>
      <c r="Y20" s="20">
        <f>[16]Julho!$G$28</f>
        <v>25</v>
      </c>
      <c r="Z20" s="20">
        <f>[16]Julho!$G$29</f>
        <v>23</v>
      </c>
      <c r="AA20" s="20">
        <f>[16]Julho!$G$30</f>
        <v>34</v>
      </c>
      <c r="AB20" s="20">
        <f>[16]Julho!$G$31</f>
        <v>34</v>
      </c>
      <c r="AC20" s="20">
        <f>[16]Julho!$G$32</f>
        <v>28</v>
      </c>
      <c r="AD20" s="20">
        <f>[16]Julho!$G$33</f>
        <v>24</v>
      </c>
      <c r="AE20" s="20">
        <f>[16]Julho!$G$34</f>
        <v>20</v>
      </c>
      <c r="AF20" s="20">
        <f>[16]Julho!$G$35</f>
        <v>21</v>
      </c>
      <c r="AG20" s="53">
        <f t="shared" si="7"/>
        <v>20</v>
      </c>
      <c r="AH20" s="49">
        <f t="shared" si="8"/>
        <v>41.096774193548384</v>
      </c>
    </row>
    <row r="21" spans="1:34" ht="17.100000000000001" customHeight="1" x14ac:dyDescent="0.2">
      <c r="A21" s="16" t="s">
        <v>11</v>
      </c>
      <c r="B21" s="20">
        <f>[17]Julho!$G$5</f>
        <v>77</v>
      </c>
      <c r="C21" s="20">
        <f>[17]Julho!$G$6</f>
        <v>87</v>
      </c>
      <c r="D21" s="20">
        <f>[17]Julho!$G$7</f>
        <v>53</v>
      </c>
      <c r="E21" s="20">
        <f>[17]Julho!$G$8</f>
        <v>40</v>
      </c>
      <c r="F21" s="20">
        <f>[17]Julho!$G$9</f>
        <v>40</v>
      </c>
      <c r="G21" s="20">
        <f>[17]Julho!$G$10</f>
        <v>36</v>
      </c>
      <c r="H21" s="20">
        <f>[17]Julho!$G$11</f>
        <v>32</v>
      </c>
      <c r="I21" s="20">
        <f>[17]Julho!$G$12</f>
        <v>35</v>
      </c>
      <c r="J21" s="20">
        <f>[17]Julho!$G$13</f>
        <v>43</v>
      </c>
      <c r="K21" s="20">
        <f>[17]Julho!$G$14</f>
        <v>34</v>
      </c>
      <c r="L21" s="20">
        <f>[17]Julho!$G$15</f>
        <v>34</v>
      </c>
      <c r="M21" s="20">
        <f>[17]Julho!$G$16</f>
        <v>28</v>
      </c>
      <c r="N21" s="20">
        <f>[17]Julho!$G$17</f>
        <v>28</v>
      </c>
      <c r="O21" s="20">
        <f>[17]Julho!$G$18</f>
        <v>29</v>
      </c>
      <c r="P21" s="20">
        <f>[17]Julho!$G$19</f>
        <v>45</v>
      </c>
      <c r="Q21" s="20">
        <f>[17]Julho!$G$20</f>
        <v>37</v>
      </c>
      <c r="R21" s="20">
        <f>[17]Julho!$G$21</f>
        <v>32</v>
      </c>
      <c r="S21" s="20">
        <f>[17]Julho!$G$22</f>
        <v>29</v>
      </c>
      <c r="T21" s="20">
        <f>[17]Julho!$G$23</f>
        <v>49</v>
      </c>
      <c r="U21" s="20">
        <f>[17]Julho!$G$24</f>
        <v>63</v>
      </c>
      <c r="V21" s="20">
        <f>[17]Julho!$G$25</f>
        <v>79</v>
      </c>
      <c r="W21" s="20">
        <f>[17]Julho!$G$26</f>
        <v>62</v>
      </c>
      <c r="X21" s="20">
        <f>[17]Julho!$G$27</f>
        <v>41</v>
      </c>
      <c r="Y21" s="20">
        <f>[17]Julho!$G$28</f>
        <v>26</v>
      </c>
      <c r="Z21" s="20">
        <f>[17]Julho!$G$29</f>
        <v>21</v>
      </c>
      <c r="AA21" s="20">
        <f>[17]Julho!$G$30</f>
        <v>24</v>
      </c>
      <c r="AB21" s="20">
        <f>[17]Julho!$G$31</f>
        <v>29</v>
      </c>
      <c r="AC21" s="20">
        <f>[17]Julho!$G$32</f>
        <v>24</v>
      </c>
      <c r="AD21" s="20">
        <f>[17]Julho!$G$33</f>
        <v>25</v>
      </c>
      <c r="AE21" s="20">
        <f>[17]Julho!$G$34</f>
        <v>18</v>
      </c>
      <c r="AF21" s="20">
        <f>[17]Julho!$G$35</f>
        <v>55</v>
      </c>
      <c r="AG21" s="53">
        <f t="shared" si="7"/>
        <v>18</v>
      </c>
      <c r="AH21" s="49">
        <f t="shared" si="8"/>
        <v>40.483870967741936</v>
      </c>
    </row>
    <row r="22" spans="1:34" ht="17.100000000000001" customHeight="1" x14ac:dyDescent="0.2">
      <c r="A22" s="16" t="s">
        <v>12</v>
      </c>
      <c r="B22" s="20">
        <f>[18]Julho!$G$5</f>
        <v>85</v>
      </c>
      <c r="C22" s="20">
        <f>[18]Julho!$G$6</f>
        <v>68</v>
      </c>
      <c r="D22" s="20">
        <f>[18]Julho!$G$7</f>
        <v>55</v>
      </c>
      <c r="E22" s="20">
        <f>[18]Julho!$G$8</f>
        <v>46</v>
      </c>
      <c r="F22" s="20">
        <f>[18]Julho!$G$9</f>
        <v>48</v>
      </c>
      <c r="G22" s="20">
        <f>[18]Julho!$G$10</f>
        <v>46</v>
      </c>
      <c r="H22" s="20">
        <f>[18]Julho!$G$11</f>
        <v>42</v>
      </c>
      <c r="I22" s="20">
        <f>[18]Julho!$G$12</f>
        <v>57</v>
      </c>
      <c r="J22" s="20">
        <f>[18]Julho!$G$13</f>
        <v>45</v>
      </c>
      <c r="K22" s="20">
        <f>[18]Julho!$G$14</f>
        <v>39</v>
      </c>
      <c r="L22" s="20">
        <f>[18]Julho!$G$15</f>
        <v>40</v>
      </c>
      <c r="M22" s="20">
        <f>[18]Julho!$G$16</f>
        <v>24</v>
      </c>
      <c r="N22" s="20">
        <f>[18]Julho!$G$17</f>
        <v>27</v>
      </c>
      <c r="O22" s="20">
        <f>[18]Julho!$G$18</f>
        <v>32</v>
      </c>
      <c r="P22" s="20">
        <f>[18]Julho!$G$19</f>
        <v>44</v>
      </c>
      <c r="Q22" s="20">
        <f>[18]Julho!$G$20</f>
        <v>46</v>
      </c>
      <c r="R22" s="20">
        <f>[18]Julho!$G$21</f>
        <v>41</v>
      </c>
      <c r="S22" s="20">
        <f>[18]Julho!$G$22</f>
        <v>39</v>
      </c>
      <c r="T22" s="20">
        <f>[18]Julho!$G$23</f>
        <v>59</v>
      </c>
      <c r="U22" s="20">
        <f>[18]Julho!$G$24</f>
        <v>61</v>
      </c>
      <c r="V22" s="20">
        <f>[18]Julho!$G$25</f>
        <v>71</v>
      </c>
      <c r="W22" s="20">
        <f>[18]Julho!$G$26</f>
        <v>61</v>
      </c>
      <c r="X22" s="20">
        <f>[18]Julho!$G$27</f>
        <v>48</v>
      </c>
      <c r="Y22" s="20">
        <f>[18]Julho!$G$28</f>
        <v>30</v>
      </c>
      <c r="Z22" s="20">
        <f>[18]Julho!$G$29</f>
        <v>21</v>
      </c>
      <c r="AA22" s="20">
        <f>[18]Julho!$G$30</f>
        <v>27</v>
      </c>
      <c r="AB22" s="20">
        <f>[18]Julho!$G$31</f>
        <v>34</v>
      </c>
      <c r="AC22" s="20">
        <f>[18]Julho!$G$32</f>
        <v>30</v>
      </c>
      <c r="AD22" s="20">
        <f>[18]Julho!$G$33</f>
        <v>27</v>
      </c>
      <c r="AE22" s="20">
        <f>[18]Julho!$G$34</f>
        <v>21</v>
      </c>
      <c r="AF22" s="20">
        <f>[18]Julho!$G$35</f>
        <v>24</v>
      </c>
      <c r="AG22" s="53">
        <f t="shared" si="7"/>
        <v>21</v>
      </c>
      <c r="AH22" s="49">
        <f t="shared" si="8"/>
        <v>43.161290322580648</v>
      </c>
    </row>
    <row r="23" spans="1:34" ht="17.100000000000001" customHeight="1" x14ac:dyDescent="0.2">
      <c r="A23" s="16" t="s">
        <v>13</v>
      </c>
      <c r="B23" s="20" t="str">
        <f>[19]Julho!$G$5</f>
        <v>**</v>
      </c>
      <c r="C23" s="20" t="str">
        <f>[19]Julho!$G$6</f>
        <v>**</v>
      </c>
      <c r="D23" s="20" t="str">
        <f>[19]Julho!$G$7</f>
        <v>**</v>
      </c>
      <c r="E23" s="20" t="str">
        <f>[19]Julho!$G$8</f>
        <v>**</v>
      </c>
      <c r="F23" s="20" t="str">
        <f>[19]Julho!$G$9</f>
        <v>**</v>
      </c>
      <c r="G23" s="20" t="str">
        <f>[19]Julho!$G$10</f>
        <v>**</v>
      </c>
      <c r="H23" s="20" t="str">
        <f>[19]Julho!$G$11</f>
        <v>**</v>
      </c>
      <c r="I23" s="20" t="str">
        <f>[19]Julho!$G$12</f>
        <v>**</v>
      </c>
      <c r="J23" s="20" t="str">
        <f>[19]Julho!$G$13</f>
        <v>**</v>
      </c>
      <c r="K23" s="20">
        <f>[19]Julho!$G$14</f>
        <v>38</v>
      </c>
      <c r="L23" s="20">
        <f>[19]Julho!$G$15</f>
        <v>38</v>
      </c>
      <c r="M23" s="20" t="str">
        <f>[19]Julho!$G$16</f>
        <v>**</v>
      </c>
      <c r="N23" s="20" t="str">
        <f>[19]Julho!$G$17</f>
        <v>**</v>
      </c>
      <c r="O23" s="20" t="str">
        <f>[19]Julho!$G$18</f>
        <v>**</v>
      </c>
      <c r="P23" s="20" t="str">
        <f>[19]Julho!$G$19</f>
        <v>**</v>
      </c>
      <c r="Q23" s="20" t="str">
        <f>[19]Julho!$G$20</f>
        <v>**</v>
      </c>
      <c r="R23" s="20">
        <f>[19]Julho!$G$21</f>
        <v>30</v>
      </c>
      <c r="S23" s="20">
        <f>[19]Julho!$G$22</f>
        <v>37</v>
      </c>
      <c r="T23" s="20">
        <f>[19]Julho!$G$23</f>
        <v>60</v>
      </c>
      <c r="U23" s="20">
        <f>[19]Julho!$G$24</f>
        <v>50</v>
      </c>
      <c r="V23" s="20">
        <f>[19]Julho!$G$25</f>
        <v>63</v>
      </c>
      <c r="W23" s="20">
        <f>[19]Julho!$G$26</f>
        <v>68</v>
      </c>
      <c r="X23" s="20">
        <f>[19]Julho!$G$27</f>
        <v>48</v>
      </c>
      <c r="Y23" s="20">
        <f>[19]Julho!$G$28</f>
        <v>33</v>
      </c>
      <c r="Z23" s="20">
        <f>[19]Julho!$G$29</f>
        <v>24</v>
      </c>
      <c r="AA23" s="20">
        <f>[19]Julho!$G$30</f>
        <v>25</v>
      </c>
      <c r="AB23" s="20">
        <f>[19]Julho!$G$31</f>
        <v>24</v>
      </c>
      <c r="AC23" s="20">
        <f>[19]Julho!$G$32</f>
        <v>19</v>
      </c>
      <c r="AD23" s="20">
        <f>[19]Julho!$G$33</f>
        <v>18</v>
      </c>
      <c r="AE23" s="20">
        <f>[19]Julho!$G$34</f>
        <v>14</v>
      </c>
      <c r="AF23" s="20">
        <f>[19]Julho!$G$35</f>
        <v>17</v>
      </c>
      <c r="AG23" s="53">
        <f t="shared" si="7"/>
        <v>14</v>
      </c>
      <c r="AH23" s="49">
        <f t="shared" si="8"/>
        <v>35.647058823529413</v>
      </c>
    </row>
    <row r="24" spans="1:34" ht="17.100000000000001" customHeight="1" x14ac:dyDescent="0.2">
      <c r="A24" s="16" t="s">
        <v>14</v>
      </c>
      <c r="B24" s="20">
        <f>[20]Julho!$G$5</f>
        <v>45</v>
      </c>
      <c r="C24" s="20">
        <f>[20]Julho!$G$6</f>
        <v>54</v>
      </c>
      <c r="D24" s="20">
        <f>[20]Julho!$G$7</f>
        <v>38</v>
      </c>
      <c r="E24" s="20">
        <f>[20]Julho!$G$8</f>
        <v>42</v>
      </c>
      <c r="F24" s="20">
        <f>[20]Julho!$G$9</f>
        <v>41</v>
      </c>
      <c r="G24" s="20">
        <f>[20]Julho!$G$10</f>
        <v>33</v>
      </c>
      <c r="H24" s="20">
        <f>[20]Julho!$G$11</f>
        <v>31</v>
      </c>
      <c r="I24" s="20">
        <f>[20]Julho!$G$12</f>
        <v>29</v>
      </c>
      <c r="J24" s="20">
        <f>[20]Julho!$G$13</f>
        <v>28</v>
      </c>
      <c r="K24" s="20">
        <f>[20]Julho!$G$14</f>
        <v>31</v>
      </c>
      <c r="L24" s="20">
        <f>[20]Julho!$G$15</f>
        <v>33</v>
      </c>
      <c r="M24" s="20">
        <f>[20]Julho!$G$16</f>
        <v>35</v>
      </c>
      <c r="N24" s="20">
        <f>[20]Julho!$G$17</f>
        <v>35</v>
      </c>
      <c r="O24" s="20">
        <f>[20]Julho!$G$18</f>
        <v>33</v>
      </c>
      <c r="P24" s="20">
        <f>[20]Julho!$G$19</f>
        <v>31</v>
      </c>
      <c r="Q24" s="20">
        <f>[20]Julho!$G$20</f>
        <v>33</v>
      </c>
      <c r="R24" s="20">
        <f>[20]Julho!$G$21</f>
        <v>29</v>
      </c>
      <c r="S24" s="20">
        <f>[20]Julho!$G$22</f>
        <v>22</v>
      </c>
      <c r="T24" s="20">
        <f>[20]Julho!$G$23</f>
        <v>37</v>
      </c>
      <c r="U24" s="20">
        <f>[20]Julho!$G$24</f>
        <v>39</v>
      </c>
      <c r="V24" s="20">
        <f>[20]Julho!$G$25</f>
        <v>32</v>
      </c>
      <c r="W24" s="20">
        <f>[20]Julho!$G$26</f>
        <v>74</v>
      </c>
      <c r="X24" s="20">
        <f>[20]Julho!$G$27</f>
        <v>58</v>
      </c>
      <c r="Y24" s="20">
        <f>[20]Julho!$G$28</f>
        <v>53</v>
      </c>
      <c r="Z24" s="20">
        <f>[20]Julho!$G$29</f>
        <v>34</v>
      </c>
      <c r="AA24" s="20">
        <f>[20]Julho!$G$30</f>
        <v>31</v>
      </c>
      <c r="AB24" s="20">
        <f>[20]Julho!$G$31</f>
        <v>31</v>
      </c>
      <c r="AC24" s="20">
        <f>[20]Julho!$G$32</f>
        <v>24</v>
      </c>
      <c r="AD24" s="20">
        <f>[20]Julho!$G$33</f>
        <v>20</v>
      </c>
      <c r="AE24" s="20">
        <f>[20]Julho!$G$34</f>
        <v>21</v>
      </c>
      <c r="AF24" s="20">
        <f>[20]Julho!$G$35</f>
        <v>20</v>
      </c>
      <c r="AG24" s="53">
        <f t="shared" si="7"/>
        <v>20</v>
      </c>
      <c r="AH24" s="49">
        <f t="shared" si="8"/>
        <v>35.387096774193552</v>
      </c>
    </row>
    <row r="25" spans="1:34" ht="17.100000000000001" customHeight="1" x14ac:dyDescent="0.2">
      <c r="A25" s="16" t="s">
        <v>15</v>
      </c>
      <c r="B25" s="20">
        <f>[21]Julho!$G$5</f>
        <v>65</v>
      </c>
      <c r="C25" s="20">
        <f>[21]Julho!$G$6</f>
        <v>67</v>
      </c>
      <c r="D25" s="20">
        <f>[21]Julho!$G$7</f>
        <v>65</v>
      </c>
      <c r="E25" s="20">
        <f>[21]Julho!$G$8</f>
        <v>48</v>
      </c>
      <c r="F25" s="20">
        <f>[21]Julho!$G$9</f>
        <v>52</v>
      </c>
      <c r="G25" s="20">
        <f>[21]Julho!$G$10</f>
        <v>54</v>
      </c>
      <c r="H25" s="20">
        <f>[21]Julho!$G$11</f>
        <v>39</v>
      </c>
      <c r="I25" s="20">
        <f>[21]Julho!$G$12</f>
        <v>66</v>
      </c>
      <c r="J25" s="20">
        <f>[21]Julho!$G$13</f>
        <v>58</v>
      </c>
      <c r="K25" s="20">
        <f>[21]Julho!$G$14</f>
        <v>47</v>
      </c>
      <c r="L25" s="20">
        <f>[21]Julho!$G$15</f>
        <v>44</v>
      </c>
      <c r="M25" s="20">
        <f>[21]Julho!$G$16</f>
        <v>40</v>
      </c>
      <c r="N25" s="20">
        <f>[21]Julho!$G$17</f>
        <v>27</v>
      </c>
      <c r="O25" s="20">
        <f>[21]Julho!$G$18</f>
        <v>26</v>
      </c>
      <c r="P25" s="20">
        <f>[21]Julho!$G$19</f>
        <v>51</v>
      </c>
      <c r="Q25" s="20">
        <f>[21]Julho!$G$20</f>
        <v>43</v>
      </c>
      <c r="R25" s="20">
        <f>[21]Julho!$G$21</f>
        <v>36</v>
      </c>
      <c r="S25" s="20">
        <f>[21]Julho!$G$22</f>
        <v>34</v>
      </c>
      <c r="T25" s="20">
        <f>[21]Julho!$G$23</f>
        <v>57</v>
      </c>
      <c r="U25" s="20">
        <f>[21]Julho!$G$24</f>
        <v>76</v>
      </c>
      <c r="V25" s="20">
        <f>[21]Julho!$G$25</f>
        <v>81</v>
      </c>
      <c r="W25" s="20">
        <f>[21]Julho!$G$26</f>
        <v>77</v>
      </c>
      <c r="X25" s="20">
        <f>[21]Julho!$G$27</f>
        <v>28</v>
      </c>
      <c r="Y25" s="20">
        <f>[21]Julho!$G$28</f>
        <v>24</v>
      </c>
      <c r="Z25" s="20">
        <f>[21]Julho!$G$29</f>
        <v>22</v>
      </c>
      <c r="AA25" s="20">
        <f>[21]Julho!$G$30</f>
        <v>34</v>
      </c>
      <c r="AB25" s="20">
        <f>[21]Julho!$G$31</f>
        <v>32</v>
      </c>
      <c r="AC25" s="20">
        <f>[21]Julho!$G$32</f>
        <v>28</v>
      </c>
      <c r="AD25" s="20">
        <f>[21]Julho!$G$33</f>
        <v>30</v>
      </c>
      <c r="AE25" s="20">
        <f>[21]Julho!$G$34</f>
        <v>27</v>
      </c>
      <c r="AF25" s="20">
        <f>[21]Julho!$G$35</f>
        <v>19</v>
      </c>
      <c r="AG25" s="53">
        <f t="shared" si="7"/>
        <v>19</v>
      </c>
      <c r="AH25" s="49">
        <f t="shared" si="8"/>
        <v>45.064516129032256</v>
      </c>
    </row>
    <row r="26" spans="1:34" ht="17.100000000000001" customHeight="1" x14ac:dyDescent="0.2">
      <c r="A26" s="16" t="s">
        <v>16</v>
      </c>
      <c r="B26" s="20">
        <f>[22]Julho!$G$5</f>
        <v>65</v>
      </c>
      <c r="C26" s="20">
        <f>[22]Julho!$G$6</f>
        <v>67</v>
      </c>
      <c r="D26" s="20">
        <f>[22]Julho!$G$7</f>
        <v>55</v>
      </c>
      <c r="E26" s="20">
        <f>[22]Julho!$G$8</f>
        <v>48</v>
      </c>
      <c r="F26" s="20">
        <f>[22]Julho!$G$9</f>
        <v>45</v>
      </c>
      <c r="G26" s="20">
        <f>[22]Julho!$G$10</f>
        <v>43</v>
      </c>
      <c r="H26" s="20">
        <f>[22]Julho!$G$11</f>
        <v>49</v>
      </c>
      <c r="I26" s="20">
        <f>[22]Julho!$G$12</f>
        <v>72</v>
      </c>
      <c r="J26" s="20">
        <f>[22]Julho!$G$13</f>
        <v>63</v>
      </c>
      <c r="K26" s="20">
        <f>[22]Julho!$G$14</f>
        <v>35</v>
      </c>
      <c r="L26" s="20">
        <f>[22]Julho!$G$15</f>
        <v>37</v>
      </c>
      <c r="M26" s="20">
        <f>[22]Julho!$G$16</f>
        <v>35</v>
      </c>
      <c r="N26" s="20">
        <f>[22]Julho!$G$17</f>
        <v>41</v>
      </c>
      <c r="O26" s="20">
        <f>[22]Julho!$G$18</f>
        <v>58</v>
      </c>
      <c r="P26" s="20">
        <f>[22]Julho!$G$19</f>
        <v>63</v>
      </c>
      <c r="Q26" s="20">
        <f>[22]Julho!$G$20</f>
        <v>51</v>
      </c>
      <c r="R26" s="20">
        <f>[22]Julho!$G$21</f>
        <v>38</v>
      </c>
      <c r="S26" s="20">
        <f>[22]Julho!$G$22</f>
        <v>40</v>
      </c>
      <c r="T26" s="20">
        <f>[22]Julho!$G$23</f>
        <v>61</v>
      </c>
      <c r="U26" s="20">
        <f>[22]Julho!$G$24</f>
        <v>72</v>
      </c>
      <c r="V26" s="20">
        <f>[22]Julho!$G$25</f>
        <v>55</v>
      </c>
      <c r="W26" s="20">
        <f>[22]Julho!$G$26</f>
        <v>51</v>
      </c>
      <c r="X26" s="20">
        <f>[22]Julho!$G$27</f>
        <v>29</v>
      </c>
      <c r="Y26" s="20">
        <f>[22]Julho!$G$28</f>
        <v>23</v>
      </c>
      <c r="Z26" s="20">
        <f>[22]Julho!$G$29</f>
        <v>19</v>
      </c>
      <c r="AA26" s="20">
        <f>[22]Julho!$G$30</f>
        <v>22</v>
      </c>
      <c r="AB26" s="20">
        <f>[22]Julho!$G$31</f>
        <v>27</v>
      </c>
      <c r="AC26" s="20">
        <f>[22]Julho!$G$32</f>
        <v>30</v>
      </c>
      <c r="AD26" s="20">
        <f>[22]Julho!$G$33</f>
        <v>25</v>
      </c>
      <c r="AE26" s="20">
        <f>[22]Julho!$G$34</f>
        <v>21</v>
      </c>
      <c r="AF26" s="20">
        <f>[22]Julho!$G$35</f>
        <v>22</v>
      </c>
      <c r="AG26" s="53">
        <f t="shared" si="7"/>
        <v>19</v>
      </c>
      <c r="AH26" s="49">
        <f t="shared" si="8"/>
        <v>43.935483870967744</v>
      </c>
    </row>
    <row r="27" spans="1:34" ht="17.100000000000001" customHeight="1" x14ac:dyDescent="0.2">
      <c r="A27" s="16" t="s">
        <v>17</v>
      </c>
      <c r="B27" s="20">
        <f>[23]Julho!$G$5</f>
        <v>66</v>
      </c>
      <c r="C27" s="20">
        <f>[23]Julho!$G$6</f>
        <v>53</v>
      </c>
      <c r="D27" s="20">
        <f>[23]Julho!$G$7</f>
        <v>54</v>
      </c>
      <c r="E27" s="20">
        <f>[23]Julho!$G$8</f>
        <v>44</v>
      </c>
      <c r="F27" s="20">
        <f>[23]Julho!$G$9</f>
        <v>43</v>
      </c>
      <c r="G27" s="20">
        <f>[23]Julho!$G$10</f>
        <v>37</v>
      </c>
      <c r="H27" s="20">
        <f>[23]Julho!$G$11</f>
        <v>32</v>
      </c>
      <c r="I27" s="20">
        <f>[23]Julho!$G$12</f>
        <v>37</v>
      </c>
      <c r="J27" s="20">
        <f>[23]Julho!$G$13</f>
        <v>49</v>
      </c>
      <c r="K27" s="20">
        <f>[23]Julho!$G$14</f>
        <v>35</v>
      </c>
      <c r="L27" s="20">
        <f>[23]Julho!$G$15</f>
        <v>34</v>
      </c>
      <c r="M27" s="20">
        <f>[23]Julho!$G$16</f>
        <v>25</v>
      </c>
      <c r="N27" s="20">
        <f>[23]Julho!$G$17</f>
        <v>28</v>
      </c>
      <c r="O27" s="20">
        <f>[23]Julho!$G$18</f>
        <v>33</v>
      </c>
      <c r="P27" s="20">
        <f>[23]Julho!$G$19</f>
        <v>42</v>
      </c>
      <c r="Q27" s="20">
        <f>[23]Julho!$G$20</f>
        <v>40</v>
      </c>
      <c r="R27" s="20">
        <f>[23]Julho!$G$21</f>
        <v>34</v>
      </c>
      <c r="S27" s="20">
        <f>[23]Julho!$G$22</f>
        <v>29</v>
      </c>
      <c r="T27" s="20">
        <f>[23]Julho!$G$23</f>
        <v>41</v>
      </c>
      <c r="U27" s="20">
        <f>[23]Julho!$G$24</f>
        <v>56</v>
      </c>
      <c r="V27" s="20">
        <f>[23]Julho!$G$25</f>
        <v>80</v>
      </c>
      <c r="W27" s="20">
        <f>[23]Julho!$G$26</f>
        <v>55</v>
      </c>
      <c r="X27" s="20">
        <f>[23]Julho!$G$27</f>
        <v>40</v>
      </c>
      <c r="Y27" s="20">
        <f>[23]Julho!$G$28</f>
        <v>25</v>
      </c>
      <c r="Z27" s="20">
        <f>[23]Julho!$G$29</f>
        <v>22</v>
      </c>
      <c r="AA27" s="20">
        <f>[23]Julho!$G$30</f>
        <v>26</v>
      </c>
      <c r="AB27" s="20">
        <f>[23]Julho!$G$31</f>
        <v>30</v>
      </c>
      <c r="AC27" s="20">
        <f>[23]Julho!$G$32</f>
        <v>24</v>
      </c>
      <c r="AD27" s="20">
        <f>[23]Julho!$G$33</f>
        <v>24</v>
      </c>
      <c r="AE27" s="20">
        <f>[23]Julho!$G$34</f>
        <v>23</v>
      </c>
      <c r="AF27" s="20">
        <f>[23]Julho!$G$35</f>
        <v>17</v>
      </c>
      <c r="AG27" s="53">
        <f t="shared" si="7"/>
        <v>17</v>
      </c>
      <c r="AH27" s="49">
        <f t="shared" si="8"/>
        <v>38</v>
      </c>
    </row>
    <row r="28" spans="1:34" ht="17.100000000000001" customHeight="1" x14ac:dyDescent="0.2">
      <c r="A28" s="16" t="s">
        <v>18</v>
      </c>
      <c r="B28" s="20">
        <f>[24]Julho!$G$5</f>
        <v>85</v>
      </c>
      <c r="C28" s="20">
        <f>[24]Julho!$G$6</f>
        <v>71</v>
      </c>
      <c r="D28" s="20">
        <f>[24]Julho!$G$7</f>
        <v>42</v>
      </c>
      <c r="E28" s="20">
        <f>[24]Julho!$G$8</f>
        <v>39</v>
      </c>
      <c r="F28" s="20">
        <f>[24]Julho!$G$9</f>
        <v>42</v>
      </c>
      <c r="G28" s="20">
        <f>[24]Julho!$G$10</f>
        <v>40</v>
      </c>
      <c r="H28" s="20">
        <f>[24]Julho!$G$11</f>
        <v>31</v>
      </c>
      <c r="I28" s="20">
        <f>[24]Julho!$G$12</f>
        <v>34</v>
      </c>
      <c r="J28" s="20">
        <f>[24]Julho!$G$13</f>
        <v>30</v>
      </c>
      <c r="K28" s="20">
        <f>[24]Julho!$G$14</f>
        <v>31</v>
      </c>
      <c r="L28" s="20">
        <f>[24]Julho!$G$15</f>
        <v>34</v>
      </c>
      <c r="M28" s="20">
        <f>[24]Julho!$G$16</f>
        <v>28</v>
      </c>
      <c r="N28" s="20">
        <f>[24]Julho!$G$17</f>
        <v>27</v>
      </c>
      <c r="O28" s="20">
        <f>[24]Julho!$G$18</f>
        <v>25</v>
      </c>
      <c r="P28" s="20">
        <f>[24]Julho!$G$19</f>
        <v>32</v>
      </c>
      <c r="Q28" s="20">
        <f>[24]Julho!$G$20</f>
        <v>39</v>
      </c>
      <c r="R28" s="20">
        <f>[24]Julho!$G$21</f>
        <v>29</v>
      </c>
      <c r="S28" s="20">
        <f>[24]Julho!$G$22</f>
        <v>28</v>
      </c>
      <c r="T28" s="20">
        <f>[24]Julho!$G$23</f>
        <v>53</v>
      </c>
      <c r="U28" s="20">
        <f>[24]Julho!$G$24</f>
        <v>48</v>
      </c>
      <c r="V28" s="20">
        <f>[24]Julho!$G$25</f>
        <v>37</v>
      </c>
      <c r="W28" s="20">
        <f>[24]Julho!$G$26</f>
        <v>89</v>
      </c>
      <c r="X28" s="20">
        <f>[24]Julho!$G$27</f>
        <v>45</v>
      </c>
      <c r="Y28" s="20">
        <f>[24]Julho!$G$28</f>
        <v>39</v>
      </c>
      <c r="Z28" s="20">
        <f>[24]Julho!$G$29</f>
        <v>15</v>
      </c>
      <c r="AA28" s="20">
        <f>[24]Julho!$G$30</f>
        <v>27</v>
      </c>
      <c r="AB28" s="20">
        <f>[24]Julho!$G$31</f>
        <v>12</v>
      </c>
      <c r="AC28" s="20">
        <f>[24]Julho!$G$32</f>
        <v>15</v>
      </c>
      <c r="AD28" s="20">
        <f>[24]Julho!$G$33</f>
        <v>15</v>
      </c>
      <c r="AE28" s="20">
        <f>[24]Julho!$G$34</f>
        <v>15</v>
      </c>
      <c r="AF28" s="20">
        <f>[24]Julho!$G$35</f>
        <v>17</v>
      </c>
      <c r="AG28" s="53">
        <f>MIN(B28:AF28)</f>
        <v>12</v>
      </c>
      <c r="AH28" s="49">
        <f t="shared" si="8"/>
        <v>35.935483870967744</v>
      </c>
    </row>
    <row r="29" spans="1:34" ht="17.100000000000001" customHeight="1" x14ac:dyDescent="0.2">
      <c r="A29" s="16" t="s">
        <v>19</v>
      </c>
      <c r="B29" s="20">
        <f>[25]Julho!$G$5</f>
        <v>60</v>
      </c>
      <c r="C29" s="20">
        <f>[25]Julho!$G$6</f>
        <v>71</v>
      </c>
      <c r="D29" s="20">
        <f>[25]Julho!$G$7</f>
        <v>58</v>
      </c>
      <c r="E29" s="20">
        <f>[25]Julho!$G$8</f>
        <v>50</v>
      </c>
      <c r="F29" s="20">
        <f>[25]Julho!$G$9</f>
        <v>48</v>
      </c>
      <c r="G29" s="20">
        <f>[25]Julho!$G$10</f>
        <v>53</v>
      </c>
      <c r="H29" s="20">
        <f>[25]Julho!$G$11</f>
        <v>37</v>
      </c>
      <c r="I29" s="20">
        <f>[25]Julho!$G$12</f>
        <v>65</v>
      </c>
      <c r="J29" s="20">
        <f>[25]Julho!$G$13</f>
        <v>53</v>
      </c>
      <c r="K29" s="20">
        <f>[25]Julho!$G$14</f>
        <v>53</v>
      </c>
      <c r="L29" s="20">
        <f>[25]Julho!$G$15</f>
        <v>41</v>
      </c>
      <c r="M29" s="20">
        <f>[25]Julho!$G$16</f>
        <v>37</v>
      </c>
      <c r="N29" s="20">
        <f>[25]Julho!$G$17</f>
        <v>31</v>
      </c>
      <c r="O29" s="20">
        <f>[25]Julho!$G$18</f>
        <v>49</v>
      </c>
      <c r="P29" s="20">
        <f>[25]Julho!$G$19</f>
        <v>63</v>
      </c>
      <c r="Q29" s="20">
        <f>[25]Julho!$G$20</f>
        <v>26</v>
      </c>
      <c r="R29" s="20">
        <f>[25]Julho!$G$21</f>
        <v>35</v>
      </c>
      <c r="S29" s="20">
        <f>[25]Julho!$G$22</f>
        <v>32</v>
      </c>
      <c r="T29" s="20">
        <f>[25]Julho!$G$23</f>
        <v>48</v>
      </c>
      <c r="U29" s="20">
        <f>[25]Julho!$G$24</f>
        <v>78</v>
      </c>
      <c r="V29" s="20">
        <f>[25]Julho!$G$25</f>
        <v>73</v>
      </c>
      <c r="W29" s="20">
        <f>[25]Julho!$G$26</f>
        <v>57</v>
      </c>
      <c r="X29" s="20">
        <f>[25]Julho!$G$27</f>
        <v>33</v>
      </c>
      <c r="Y29" s="20">
        <f>[25]Julho!$G$28</f>
        <v>29</v>
      </c>
      <c r="Z29" s="20">
        <f>[25]Julho!$G$29</f>
        <v>20</v>
      </c>
      <c r="AA29" s="20">
        <f>[25]Julho!$G$30</f>
        <v>41</v>
      </c>
      <c r="AB29" s="20">
        <f>[25]Julho!$G$31</f>
        <v>39</v>
      </c>
      <c r="AC29" s="20">
        <f>[25]Julho!$G$32</f>
        <v>28</v>
      </c>
      <c r="AD29" s="20">
        <f>[25]Julho!$G$33</f>
        <v>31</v>
      </c>
      <c r="AE29" s="20">
        <f>[25]Julho!$G$34</f>
        <v>32</v>
      </c>
      <c r="AF29" s="20">
        <f>[25]Julho!$G$35</f>
        <v>22</v>
      </c>
      <c r="AG29" s="53">
        <f t="shared" si="7"/>
        <v>20</v>
      </c>
      <c r="AH29" s="49">
        <f t="shared" si="8"/>
        <v>44.935483870967744</v>
      </c>
    </row>
    <row r="30" spans="1:34" ht="17.100000000000001" customHeight="1" x14ac:dyDescent="0.2">
      <c r="A30" s="16" t="s">
        <v>31</v>
      </c>
      <c r="B30" s="20">
        <f>[26]Julho!$G$5</f>
        <v>77</v>
      </c>
      <c r="C30" s="20">
        <f>[26]Julho!$G$6</f>
        <v>66</v>
      </c>
      <c r="D30" s="20">
        <f>[26]Julho!$G$7</f>
        <v>44</v>
      </c>
      <c r="E30" s="20">
        <f>[26]Julho!$G$8</f>
        <v>39</v>
      </c>
      <c r="F30" s="20">
        <f>[26]Julho!$G$9</f>
        <v>42</v>
      </c>
      <c r="G30" s="20">
        <f>[26]Julho!$G$10</f>
        <v>37</v>
      </c>
      <c r="H30" s="20">
        <f>[26]Julho!$G$11</f>
        <v>35</v>
      </c>
      <c r="I30" s="20">
        <f>[26]Julho!$G$12</f>
        <v>32</v>
      </c>
      <c r="J30" s="20">
        <f>[26]Julho!$G$13</f>
        <v>39</v>
      </c>
      <c r="K30" s="20">
        <f>[26]Julho!$G$14</f>
        <v>30</v>
      </c>
      <c r="L30" s="20">
        <f>[26]Julho!$G$15</f>
        <v>31</v>
      </c>
      <c r="M30" s="20">
        <f>[26]Julho!$G$16</f>
        <v>23</v>
      </c>
      <c r="N30" s="20">
        <f>[26]Julho!$G$17</f>
        <v>24</v>
      </c>
      <c r="O30" s="20">
        <f>[26]Julho!$G$18</f>
        <v>29</v>
      </c>
      <c r="P30" s="20">
        <f>[26]Julho!$G$19</f>
        <v>37</v>
      </c>
      <c r="Q30" s="20">
        <f>[26]Julho!$G$20</f>
        <v>39</v>
      </c>
      <c r="R30" s="20">
        <f>[26]Julho!$G$21</f>
        <v>27</v>
      </c>
      <c r="S30" s="20">
        <f>[26]Julho!$G$22</f>
        <v>32</v>
      </c>
      <c r="T30" s="20">
        <f>[26]Julho!$G$23</f>
        <v>52</v>
      </c>
      <c r="U30" s="20">
        <f>[26]Julho!$G$24</f>
        <v>58</v>
      </c>
      <c r="V30" s="20">
        <f>[26]Julho!$G$25</f>
        <v>69</v>
      </c>
      <c r="W30" s="20">
        <f>[26]Julho!$G$26</f>
        <v>62</v>
      </c>
      <c r="X30" s="20">
        <f>[26]Julho!$G$27</f>
        <v>47</v>
      </c>
      <c r="Y30" s="20">
        <f>[26]Julho!$G$28</f>
        <v>28</v>
      </c>
      <c r="Z30" s="20">
        <f>[26]Julho!$G$29</f>
        <v>19</v>
      </c>
      <c r="AA30" s="20">
        <f>[26]Julho!$G$30</f>
        <v>18</v>
      </c>
      <c r="AB30" s="20">
        <f>[26]Julho!$G$31</f>
        <v>24</v>
      </c>
      <c r="AC30" s="20">
        <f>[26]Julho!$G$32</f>
        <v>20</v>
      </c>
      <c r="AD30" s="20">
        <f>[26]Julho!$G$33</f>
        <v>19</v>
      </c>
      <c r="AE30" s="20">
        <f>[26]Julho!$G$34</f>
        <v>19</v>
      </c>
      <c r="AF30" s="20">
        <f>[26]Julho!$G$35</f>
        <v>19</v>
      </c>
      <c r="AG30" s="53">
        <f t="shared" si="7"/>
        <v>18</v>
      </c>
      <c r="AH30" s="49">
        <f>AVERAGE(B30:AF30)</f>
        <v>36.677419354838712</v>
      </c>
    </row>
    <row r="31" spans="1:34" ht="17.100000000000001" customHeight="1" x14ac:dyDescent="0.2">
      <c r="A31" s="16" t="s">
        <v>51</v>
      </c>
      <c r="B31" s="20">
        <f>[27]Julho!$G$5</f>
        <v>60</v>
      </c>
      <c r="C31" s="20">
        <f>[27]Julho!$G$6</f>
        <v>61</v>
      </c>
      <c r="D31" s="20">
        <f>[27]Julho!$G$7</f>
        <v>28</v>
      </c>
      <c r="E31" s="20">
        <f>[27]Julho!$G$8</f>
        <v>30</v>
      </c>
      <c r="F31" s="20">
        <f>[27]Julho!$G$9</f>
        <v>31</v>
      </c>
      <c r="G31" s="20">
        <f>[27]Julho!$G$10</f>
        <v>31</v>
      </c>
      <c r="H31" s="20">
        <f>[27]Julho!$G$11</f>
        <v>24</v>
      </c>
      <c r="I31" s="20">
        <f>[27]Julho!$G$12</f>
        <v>30</v>
      </c>
      <c r="J31" s="20">
        <f>[27]Julho!$G$13</f>
        <v>18</v>
      </c>
      <c r="K31" s="20">
        <f>[27]Julho!$G$14</f>
        <v>24</v>
      </c>
      <c r="L31" s="20">
        <f>[27]Julho!$G$15</f>
        <v>26</v>
      </c>
      <c r="M31" s="20">
        <f>[27]Julho!$G$16</f>
        <v>21</v>
      </c>
      <c r="N31" s="20">
        <f>[27]Julho!$G$17</f>
        <v>23</v>
      </c>
      <c r="O31" s="20">
        <f>[27]Julho!$G$18</f>
        <v>22</v>
      </c>
      <c r="P31" s="20">
        <f>[27]Julho!$G$19</f>
        <v>24</v>
      </c>
      <c r="Q31" s="20">
        <f>[27]Julho!$G$20</f>
        <v>25</v>
      </c>
      <c r="R31" s="20">
        <f>[27]Julho!$G$21</f>
        <v>20</v>
      </c>
      <c r="S31" s="20">
        <f>[27]Julho!$G$22</f>
        <v>29</v>
      </c>
      <c r="T31" s="20">
        <f>[27]Julho!$G$23</f>
        <v>45</v>
      </c>
      <c r="U31" s="20">
        <f>[27]Julho!$G$24</f>
        <v>45</v>
      </c>
      <c r="V31" s="20">
        <f>[27]Julho!$G$25</f>
        <v>45</v>
      </c>
      <c r="W31" s="20">
        <f>[27]Julho!$G$26</f>
        <v>80</v>
      </c>
      <c r="X31" s="20">
        <f>[27]Julho!$G$27</f>
        <v>55</v>
      </c>
      <c r="Y31" s="20">
        <f>[27]Julho!$G$28</f>
        <v>42</v>
      </c>
      <c r="Z31" s="20">
        <f>[27]Julho!$G$29</f>
        <v>17</v>
      </c>
      <c r="AA31" s="20">
        <f>[27]Julho!$G$30</f>
        <v>28</v>
      </c>
      <c r="AB31" s="20">
        <f>[27]Julho!$G$31</f>
        <v>19</v>
      </c>
      <c r="AC31" s="20">
        <f>[27]Julho!$G$32</f>
        <v>14</v>
      </c>
      <c r="AD31" s="20">
        <f>[27]Julho!$G$33</f>
        <v>14</v>
      </c>
      <c r="AE31" s="20">
        <f>[27]Julho!$G$34</f>
        <v>15</v>
      </c>
      <c r="AF31" s="20">
        <f>[27]Julho!$G$35</f>
        <v>17</v>
      </c>
      <c r="AG31" s="53">
        <f>MIN(B31:AF31)</f>
        <v>14</v>
      </c>
      <c r="AH31" s="49">
        <f>AVERAGE(B31:AF31)</f>
        <v>31.06451612903226</v>
      </c>
    </row>
    <row r="32" spans="1:34" ht="17.100000000000001" customHeight="1" x14ac:dyDescent="0.2">
      <c r="A32" s="16" t="s">
        <v>20</v>
      </c>
      <c r="B32" s="20">
        <f>[28]Julho!$G$5</f>
        <v>66</v>
      </c>
      <c r="C32" s="20">
        <f>[28]Julho!$G$6</f>
        <v>58</v>
      </c>
      <c r="D32" s="20">
        <f>[28]Julho!$G$7</f>
        <v>50</v>
      </c>
      <c r="E32" s="20">
        <f>[28]Julho!$G$8</f>
        <v>45</v>
      </c>
      <c r="F32" s="20">
        <f>[28]Julho!$G$9</f>
        <v>44</v>
      </c>
      <c r="G32" s="20">
        <f>[28]Julho!$G$10</f>
        <v>38</v>
      </c>
      <c r="H32" s="20">
        <f>[28]Julho!$G$11</f>
        <v>31</v>
      </c>
      <c r="I32" s="20">
        <f>[28]Julho!$G$12</f>
        <v>34</v>
      </c>
      <c r="J32" s="20">
        <f>[28]Julho!$G$13</f>
        <v>38</v>
      </c>
      <c r="K32" s="20">
        <f>[28]Julho!$G$14</f>
        <v>39</v>
      </c>
      <c r="L32" s="20">
        <f>[28]Julho!$G$15</f>
        <v>39</v>
      </c>
      <c r="M32" s="20">
        <f>[28]Julho!$G$16</f>
        <v>29</v>
      </c>
      <c r="N32" s="20">
        <f>[28]Julho!$G$17</f>
        <v>32</v>
      </c>
      <c r="O32" s="20">
        <f>[28]Julho!$G$18</f>
        <v>30</v>
      </c>
      <c r="P32" s="20">
        <f>[28]Julho!$G$19</f>
        <v>29</v>
      </c>
      <c r="Q32" s="20">
        <f>[28]Julho!$G$20</f>
        <v>32</v>
      </c>
      <c r="R32" s="20">
        <f>[28]Julho!$G$21</f>
        <v>29</v>
      </c>
      <c r="S32" s="20">
        <f>[28]Julho!$G$22</f>
        <v>26</v>
      </c>
      <c r="T32" s="20">
        <f>[28]Julho!$G$23</f>
        <v>42</v>
      </c>
      <c r="U32" s="20">
        <f>[28]Julho!$G$24</f>
        <v>40</v>
      </c>
      <c r="V32" s="20">
        <f>[28]Julho!$G$25</f>
        <v>33</v>
      </c>
      <c r="W32" s="20">
        <f>[28]Julho!$G$26</f>
        <v>69</v>
      </c>
      <c r="X32" s="20">
        <f>[28]Julho!$G$27</f>
        <v>47</v>
      </c>
      <c r="Y32" s="20">
        <f>[28]Julho!$G$28</f>
        <v>34</v>
      </c>
      <c r="Z32" s="20">
        <f>[28]Julho!$G$29</f>
        <v>29</v>
      </c>
      <c r="AA32" s="20">
        <f>[28]Julho!$G$30</f>
        <v>28</v>
      </c>
      <c r="AB32" s="20">
        <f>[28]Julho!$G$31</f>
        <v>30</v>
      </c>
      <c r="AC32" s="20">
        <f>[28]Julho!$G$32</f>
        <v>22</v>
      </c>
      <c r="AD32" s="20">
        <f>[28]Julho!$G$33</f>
        <v>20</v>
      </c>
      <c r="AE32" s="20">
        <f>[28]Julho!$G$34</f>
        <v>21</v>
      </c>
      <c r="AF32" s="20">
        <f>[28]Julho!$G$35</f>
        <v>22</v>
      </c>
      <c r="AG32" s="53">
        <f>MIN(B32:AF32)</f>
        <v>20</v>
      </c>
      <c r="AH32" s="49">
        <f>AVERAGE(B32:AF32)</f>
        <v>36.322580645161288</v>
      </c>
    </row>
    <row r="33" spans="1:34" s="5" customFormat="1" ht="17.100000000000001" customHeight="1" x14ac:dyDescent="0.2">
      <c r="A33" s="40" t="s">
        <v>35</v>
      </c>
      <c r="B33" s="39">
        <f t="shared" ref="B33:AG33" si="11">MIN(B5:B32)</f>
        <v>34</v>
      </c>
      <c r="C33" s="39">
        <f t="shared" si="11"/>
        <v>49</v>
      </c>
      <c r="D33" s="39">
        <f t="shared" si="11"/>
        <v>28</v>
      </c>
      <c r="E33" s="39">
        <f t="shared" si="11"/>
        <v>30</v>
      </c>
      <c r="F33" s="39">
        <f t="shared" si="11"/>
        <v>31</v>
      </c>
      <c r="G33" s="39">
        <f t="shared" si="11"/>
        <v>28</v>
      </c>
      <c r="H33" s="39">
        <f t="shared" si="11"/>
        <v>24</v>
      </c>
      <c r="I33" s="39">
        <f t="shared" si="11"/>
        <v>20</v>
      </c>
      <c r="J33" s="39">
        <f t="shared" si="11"/>
        <v>18</v>
      </c>
      <c r="K33" s="39">
        <f t="shared" si="11"/>
        <v>22</v>
      </c>
      <c r="L33" s="39">
        <f t="shared" si="11"/>
        <v>22</v>
      </c>
      <c r="M33" s="39">
        <f t="shared" si="11"/>
        <v>16</v>
      </c>
      <c r="N33" s="39">
        <f t="shared" si="11"/>
        <v>20</v>
      </c>
      <c r="O33" s="39">
        <f t="shared" si="11"/>
        <v>22</v>
      </c>
      <c r="P33" s="39">
        <f t="shared" si="11"/>
        <v>24</v>
      </c>
      <c r="Q33" s="39">
        <f t="shared" si="11"/>
        <v>25</v>
      </c>
      <c r="R33" s="39">
        <f t="shared" si="11"/>
        <v>20</v>
      </c>
      <c r="S33" s="39">
        <f t="shared" si="11"/>
        <v>17</v>
      </c>
      <c r="T33" s="39">
        <f t="shared" si="11"/>
        <v>32</v>
      </c>
      <c r="U33" s="39">
        <f t="shared" si="11"/>
        <v>32</v>
      </c>
      <c r="V33" s="39">
        <f t="shared" si="11"/>
        <v>31</v>
      </c>
      <c r="W33" s="39">
        <f t="shared" si="11"/>
        <v>51</v>
      </c>
      <c r="X33" s="39">
        <f t="shared" si="11"/>
        <v>27</v>
      </c>
      <c r="Y33" s="39">
        <f t="shared" si="11"/>
        <v>21</v>
      </c>
      <c r="Z33" s="39">
        <f t="shared" si="11"/>
        <v>14</v>
      </c>
      <c r="AA33" s="39">
        <f t="shared" si="11"/>
        <v>18</v>
      </c>
      <c r="AB33" s="39">
        <f t="shared" si="11"/>
        <v>12</v>
      </c>
      <c r="AC33" s="39">
        <f t="shared" si="11"/>
        <v>12</v>
      </c>
      <c r="AD33" s="39">
        <f t="shared" si="11"/>
        <v>11</v>
      </c>
      <c r="AE33" s="39">
        <f t="shared" si="11"/>
        <v>14</v>
      </c>
      <c r="AF33" s="39">
        <f t="shared" si="11"/>
        <v>15</v>
      </c>
      <c r="AG33" s="53">
        <f t="shared" si="11"/>
        <v>11</v>
      </c>
      <c r="AH33" s="51">
        <f>AVERAGE(AH5:AH32)</f>
        <v>38.726354251377977</v>
      </c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Y35" s="2" t="s">
        <v>56</v>
      </c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Y36" s="32" t="s">
        <v>57</v>
      </c>
      <c r="Z36" s="32"/>
      <c r="AA36" s="32"/>
    </row>
    <row r="40" spans="1:34" x14ac:dyDescent="0.2">
      <c r="H40" s="2" t="s">
        <v>52</v>
      </c>
      <c r="Q40" s="2" t="s">
        <v>52</v>
      </c>
      <c r="Z40" s="2" t="s">
        <v>52</v>
      </c>
    </row>
    <row r="43" spans="1:34" x14ac:dyDescent="0.2">
      <c r="R43" s="2" t="s">
        <v>52</v>
      </c>
    </row>
    <row r="46" spans="1:34" x14ac:dyDescent="0.2">
      <c r="J46" s="2" t="s">
        <v>52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="90" zoomScaleNormal="90" workbookViewId="0">
      <selection activeCell="AG34" sqref="AG3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3" ht="20.100000000000001" customHeight="1" x14ac:dyDescent="0.2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s="4" customFormat="1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s="5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45" t="s">
        <v>41</v>
      </c>
    </row>
    <row r="4" spans="1:33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</row>
    <row r="5" spans="1:33" s="5" customFormat="1" ht="20.100000000000001" customHeight="1" x14ac:dyDescent="0.2">
      <c r="A5" s="16" t="s">
        <v>47</v>
      </c>
      <c r="B5" s="17">
        <f>[1]Julho!$H$5</f>
        <v>16.559999999999999</v>
      </c>
      <c r="C5" s="17">
        <f>[1]Julho!$H$6</f>
        <v>12.24</v>
      </c>
      <c r="D5" s="17">
        <f>[1]Julho!$H$7</f>
        <v>14.04</v>
      </c>
      <c r="E5" s="17">
        <f>[1]Julho!$H$8</f>
        <v>14.04</v>
      </c>
      <c r="F5" s="17">
        <f>[1]Julho!$H$9</f>
        <v>11.16</v>
      </c>
      <c r="G5" s="17">
        <f>[1]Julho!$H$10</f>
        <v>9</v>
      </c>
      <c r="H5" s="17">
        <f>[1]Julho!$H$11</f>
        <v>6.12</v>
      </c>
      <c r="I5" s="17">
        <f>[1]Julho!$H$12</f>
        <v>9.3600000000000012</v>
      </c>
      <c r="J5" s="17">
        <f>[1]Julho!$H$13</f>
        <v>11.16</v>
      </c>
      <c r="K5" s="17">
        <f>[1]Julho!$H$14</f>
        <v>11.16</v>
      </c>
      <c r="L5" s="17">
        <f>[1]Julho!$H$15</f>
        <v>10.8</v>
      </c>
      <c r="M5" s="17">
        <f>[1]Julho!$H$16</f>
        <v>9.3600000000000012</v>
      </c>
      <c r="N5" s="17">
        <f>[1]Julho!$H$17</f>
        <v>12.96</v>
      </c>
      <c r="O5" s="17">
        <f>[1]Julho!$H$18</f>
        <v>5.4</v>
      </c>
      <c r="P5" s="17">
        <f>[1]Julho!$H$19</f>
        <v>6.84</v>
      </c>
      <c r="Q5" s="17">
        <f>[1]Julho!$H$20</f>
        <v>7.5600000000000005</v>
      </c>
      <c r="R5" s="17">
        <f>[1]Julho!$H$21</f>
        <v>8.64</v>
      </c>
      <c r="S5" s="17">
        <f>[1]Julho!$H$22</f>
        <v>12.96</v>
      </c>
      <c r="T5" s="17">
        <f>[1]Julho!$H$23</f>
        <v>16.559999999999999</v>
      </c>
      <c r="U5" s="17">
        <f>[1]Julho!$H$24</f>
        <v>19.440000000000001</v>
      </c>
      <c r="V5" s="17">
        <f>[1]Julho!$H$25</f>
        <v>21.96</v>
      </c>
      <c r="W5" s="17">
        <f>[1]Julho!$H$26</f>
        <v>13.68</v>
      </c>
      <c r="X5" s="17">
        <f>[1]Julho!$H$27</f>
        <v>16.559999999999999</v>
      </c>
      <c r="Y5" s="17">
        <f>[1]Julho!$H$28</f>
        <v>10.08</v>
      </c>
      <c r="Z5" s="17">
        <f>[1]Julho!$H$29</f>
        <v>9</v>
      </c>
      <c r="AA5" s="17">
        <f>[1]Julho!$H$30</f>
        <v>15.48</v>
      </c>
      <c r="AB5" s="17">
        <f>[1]Julho!$H$31</f>
        <v>5.7600000000000007</v>
      </c>
      <c r="AC5" s="17">
        <f>[1]Julho!$H$32</f>
        <v>9</v>
      </c>
      <c r="AD5" s="17">
        <f>[1]Julho!$H$33</f>
        <v>11.520000000000001</v>
      </c>
      <c r="AE5" s="17">
        <f>[1]Julho!$H$34</f>
        <v>7.9200000000000008</v>
      </c>
      <c r="AF5" s="17">
        <f>[1]Julho!$H$35</f>
        <v>13.32</v>
      </c>
      <c r="AG5" s="46">
        <f>MAX(B5:AF5)</f>
        <v>21.96</v>
      </c>
    </row>
    <row r="6" spans="1:33" ht="17.100000000000001" customHeight="1" x14ac:dyDescent="0.2">
      <c r="A6" s="16" t="s">
        <v>0</v>
      </c>
      <c r="B6" s="18">
        <f>[2]Julho!$H$5</f>
        <v>11.879999999999999</v>
      </c>
      <c r="C6" s="18">
        <f>[2]Julho!$H$6</f>
        <v>15.48</v>
      </c>
      <c r="D6" s="18">
        <f>[2]Julho!$H$7</f>
        <v>20.88</v>
      </c>
      <c r="E6" s="18">
        <f>[2]Julho!$H$8</f>
        <v>20.16</v>
      </c>
      <c r="F6" s="18">
        <f>[2]Julho!$H$9</f>
        <v>15.48</v>
      </c>
      <c r="G6" s="18">
        <f>[2]Julho!$H$10</f>
        <v>11.16</v>
      </c>
      <c r="H6" s="18">
        <f>[2]Julho!$H$11</f>
        <v>10.44</v>
      </c>
      <c r="I6" s="18">
        <f>[2]Julho!$H$12</f>
        <v>7.2</v>
      </c>
      <c r="J6" s="18">
        <f>[2]Julho!$H$13</f>
        <v>0</v>
      </c>
      <c r="K6" s="18">
        <f>[2]Julho!$H$14</f>
        <v>17.64</v>
      </c>
      <c r="L6" s="18">
        <f>[2]Julho!$H$15</f>
        <v>18</v>
      </c>
      <c r="M6" s="18">
        <f>[2]Julho!$H$16</f>
        <v>12.96</v>
      </c>
      <c r="N6" s="18">
        <f>[2]Julho!$H$17</f>
        <v>14.4</v>
      </c>
      <c r="O6" s="18">
        <f>[2]Julho!$H$18</f>
        <v>6.12</v>
      </c>
      <c r="P6" s="18">
        <f>[2]Julho!$H$19</f>
        <v>10.8</v>
      </c>
      <c r="Q6" s="18">
        <f>[2]Julho!$H$20</f>
        <v>7.2</v>
      </c>
      <c r="R6" s="18">
        <f>[2]Julho!$H$21</f>
        <v>15.48</v>
      </c>
      <c r="S6" s="18">
        <f>[2]Julho!$H$22</f>
        <v>16.920000000000002</v>
      </c>
      <c r="T6" s="18">
        <f>[2]Julho!$H$23</f>
        <v>21.96</v>
      </c>
      <c r="U6" s="18">
        <f>[2]Julho!$H$24</f>
        <v>19.440000000000001</v>
      </c>
      <c r="V6" s="18">
        <f>[2]Julho!$H$25</f>
        <v>13.32</v>
      </c>
      <c r="W6" s="18">
        <f>[2]Julho!$H$26</f>
        <v>17.28</v>
      </c>
      <c r="X6" s="18">
        <f>[2]Julho!$H$27</f>
        <v>20.16</v>
      </c>
      <c r="Y6" s="18">
        <f>[2]Julho!$H$28</f>
        <v>11.16</v>
      </c>
      <c r="Z6" s="18">
        <f>[2]Julho!$H$29</f>
        <v>14.04</v>
      </c>
      <c r="AA6" s="18">
        <f>[2]Julho!$H$30</f>
        <v>23.400000000000002</v>
      </c>
      <c r="AB6" s="18">
        <f>[2]Julho!$H$31</f>
        <v>15.840000000000002</v>
      </c>
      <c r="AC6" s="18">
        <f>[2]Julho!$H$32</f>
        <v>11.520000000000001</v>
      </c>
      <c r="AD6" s="18">
        <f>[2]Julho!$H$33</f>
        <v>12.24</v>
      </c>
      <c r="AE6" s="18">
        <f>[2]Julho!$H$34</f>
        <v>20.88</v>
      </c>
      <c r="AF6" s="18">
        <f>[2]Julho!$H$35</f>
        <v>16.920000000000002</v>
      </c>
      <c r="AG6" s="47">
        <f>MAX(B6:AF6)</f>
        <v>23.400000000000002</v>
      </c>
    </row>
    <row r="7" spans="1:33" ht="17.100000000000001" customHeight="1" x14ac:dyDescent="0.2">
      <c r="A7" s="16" t="s">
        <v>1</v>
      </c>
      <c r="B7" s="18">
        <f>[3]Julho!$H$5</f>
        <v>9</v>
      </c>
      <c r="C7" s="18">
        <f>[3]Julho!$H$6</f>
        <v>10.44</v>
      </c>
      <c r="D7" s="18">
        <f>[3]Julho!$H$7</f>
        <v>10.08</v>
      </c>
      <c r="E7" s="18">
        <f>[3]Julho!$H$8</f>
        <v>13.32</v>
      </c>
      <c r="F7" s="18">
        <f>[3]Julho!$H$9</f>
        <v>11.879999999999999</v>
      </c>
      <c r="G7" s="18">
        <f>[3]Julho!$H$10</f>
        <v>8.2799999999999994</v>
      </c>
      <c r="H7" s="18">
        <f>[3]Julho!$H$11</f>
        <v>5.7600000000000007</v>
      </c>
      <c r="I7" s="18">
        <f>[3]Julho!$H$12</f>
        <v>7.9200000000000008</v>
      </c>
      <c r="J7" s="18">
        <f>[3]Julho!$H$13</f>
        <v>13.68</v>
      </c>
      <c r="K7" s="18">
        <f>[3]Julho!$H$14</f>
        <v>10.8</v>
      </c>
      <c r="L7" s="18">
        <f>[3]Julho!$H$15</f>
        <v>11.879999999999999</v>
      </c>
      <c r="M7" s="18">
        <f>[3]Julho!$H$16</f>
        <v>7.9200000000000008</v>
      </c>
      <c r="N7" s="18">
        <f>[3]Julho!$H$17</f>
        <v>6.48</v>
      </c>
      <c r="O7" s="18">
        <f>[3]Julho!$H$18</f>
        <v>6.48</v>
      </c>
      <c r="P7" s="18">
        <f>[3]Julho!$H$19</f>
        <v>10.8</v>
      </c>
      <c r="Q7" s="18">
        <f>[3]Julho!$H$20</f>
        <v>14.76</v>
      </c>
      <c r="R7" s="18">
        <f>[3]Julho!$H$21</f>
        <v>10.08</v>
      </c>
      <c r="S7" s="18">
        <f>[3]Julho!$H$22</f>
        <v>16.559999999999999</v>
      </c>
      <c r="T7" s="18">
        <f>[3]Julho!$H$23</f>
        <v>12.6</v>
      </c>
      <c r="U7" s="18">
        <f>[3]Julho!$H$24</f>
        <v>15.48</v>
      </c>
      <c r="V7" s="18">
        <f>[3]Julho!$H$25</f>
        <v>19.8</v>
      </c>
      <c r="W7" s="18">
        <f>[3]Julho!$H$26</f>
        <v>10.08</v>
      </c>
      <c r="X7" s="18">
        <f>[3]Julho!$H$27</f>
        <v>11.879999999999999</v>
      </c>
      <c r="Y7" s="18">
        <f>[3]Julho!$H$28</f>
        <v>10.08</v>
      </c>
      <c r="Z7" s="18">
        <f>[3]Julho!$H$29</f>
        <v>13.32</v>
      </c>
      <c r="AA7" s="18">
        <f>[3]Julho!$H$30</f>
        <v>15.48</v>
      </c>
      <c r="AB7" s="18">
        <f>[3]Julho!$H$31</f>
        <v>14.76</v>
      </c>
      <c r="AC7" s="18">
        <f>[3]Julho!$H$32</f>
        <v>9.7200000000000006</v>
      </c>
      <c r="AD7" s="18">
        <f>[3]Julho!$H$33</f>
        <v>17.64</v>
      </c>
      <c r="AE7" s="18">
        <f>[3]Julho!$H$34</f>
        <v>12.96</v>
      </c>
      <c r="AF7" s="18">
        <f>[3]Julho!$H$35</f>
        <v>10.8</v>
      </c>
      <c r="AG7" s="47">
        <f t="shared" ref="AG7:AG19" si="1">MAX(B7:AF7)</f>
        <v>19.8</v>
      </c>
    </row>
    <row r="8" spans="1:33" ht="17.100000000000001" customHeight="1" x14ac:dyDescent="0.2">
      <c r="A8" s="16" t="s">
        <v>58</v>
      </c>
      <c r="B8" s="18">
        <f>[4]Julho!$H$5</f>
        <v>18.36</v>
      </c>
      <c r="C8" s="18">
        <f>[4]Julho!$H$6</f>
        <v>25.2</v>
      </c>
      <c r="D8" s="18">
        <f>[4]Julho!$H$7</f>
        <v>25.56</v>
      </c>
      <c r="E8" s="18">
        <f>[4]Julho!$H$8</f>
        <v>25.2</v>
      </c>
      <c r="F8" s="18">
        <f>[4]Julho!$H$9</f>
        <v>21.240000000000002</v>
      </c>
      <c r="G8" s="18">
        <f>[4]Julho!$H$10</f>
        <v>14.76</v>
      </c>
      <c r="H8" s="18">
        <f>[4]Julho!$H$11</f>
        <v>11.879999999999999</v>
      </c>
      <c r="I8" s="18">
        <f>[4]Julho!$H$12</f>
        <v>13.68</v>
      </c>
      <c r="J8" s="18">
        <f>[4]Julho!$H$13</f>
        <v>22.68</v>
      </c>
      <c r="K8" s="18">
        <f>[4]Julho!$H$14</f>
        <v>23.040000000000003</v>
      </c>
      <c r="L8" s="18">
        <f>[4]Julho!$H$15</f>
        <v>21.96</v>
      </c>
      <c r="M8" s="18">
        <f>[4]Julho!$H$16</f>
        <v>16.559999999999999</v>
      </c>
      <c r="N8" s="18">
        <f>[4]Julho!$H$17</f>
        <v>14.4</v>
      </c>
      <c r="O8" s="18">
        <f>[4]Julho!$H$18</f>
        <v>14.76</v>
      </c>
      <c r="P8" s="18">
        <f>[4]Julho!$H$19</f>
        <v>12.24</v>
      </c>
      <c r="Q8" s="18">
        <f>[4]Julho!$H$20</f>
        <v>15.120000000000001</v>
      </c>
      <c r="R8" s="18">
        <f>[4]Julho!$H$21</f>
        <v>14.4</v>
      </c>
      <c r="S8" s="18">
        <f>[4]Julho!$H$22</f>
        <v>16.2</v>
      </c>
      <c r="T8" s="18">
        <f>[4]Julho!$H$23</f>
        <v>21.96</v>
      </c>
      <c r="U8" s="18">
        <f>[4]Julho!$H$24</f>
        <v>16.2</v>
      </c>
      <c r="V8" s="18">
        <f>[4]Julho!$H$25</f>
        <v>29.52</v>
      </c>
      <c r="W8" s="18">
        <f>[4]Julho!$H$26</f>
        <v>19.8</v>
      </c>
      <c r="X8" s="18">
        <f>[4]Julho!$H$27</f>
        <v>23.759999999999998</v>
      </c>
      <c r="Y8" s="18">
        <f>[4]Julho!$H$28</f>
        <v>20.52</v>
      </c>
      <c r="Z8" s="18">
        <f>[4]Julho!$H$29</f>
        <v>17.64</v>
      </c>
      <c r="AA8" s="18">
        <f>[4]Julho!$H$30</f>
        <v>29.880000000000003</v>
      </c>
      <c r="AB8" s="18">
        <f>[4]Julho!$H$31</f>
        <v>23.040000000000003</v>
      </c>
      <c r="AC8" s="18">
        <f>[4]Julho!$H$32</f>
        <v>15.840000000000002</v>
      </c>
      <c r="AD8" s="18">
        <f>[4]Julho!$H$33</f>
        <v>18.720000000000002</v>
      </c>
      <c r="AE8" s="18">
        <f>[4]Julho!$H$34</f>
        <v>15.840000000000002</v>
      </c>
      <c r="AF8" s="18">
        <f>[4]Julho!$H$35</f>
        <v>18.36</v>
      </c>
      <c r="AG8" s="47">
        <f t="shared" si="1"/>
        <v>29.880000000000003</v>
      </c>
    </row>
    <row r="9" spans="1:33" ht="17.100000000000001" customHeight="1" x14ac:dyDescent="0.2">
      <c r="A9" s="16" t="s">
        <v>48</v>
      </c>
      <c r="B9" s="18">
        <f>[5]Julho!$H$5</f>
        <v>12.6</v>
      </c>
      <c r="C9" s="18">
        <f>[5]Julho!$H$6</f>
        <v>10.8</v>
      </c>
      <c r="D9" s="18">
        <f>[5]Julho!$H$7</f>
        <v>12.96</v>
      </c>
      <c r="E9" s="18">
        <f>[5]Julho!$H$8</f>
        <v>12.24</v>
      </c>
      <c r="F9" s="18">
        <f>[5]Julho!$H$9</f>
        <v>13.32</v>
      </c>
      <c r="G9" s="18">
        <f>[5]Julho!$H$10</f>
        <v>9</v>
      </c>
      <c r="H9" s="18">
        <f>[5]Julho!$H$11</f>
        <v>7.5600000000000005</v>
      </c>
      <c r="I9" s="18">
        <f>[5]Julho!$H$12</f>
        <v>12.6</v>
      </c>
      <c r="J9" s="18">
        <f>[5]Julho!$H$13</f>
        <v>10.44</v>
      </c>
      <c r="K9" s="18">
        <f>[5]Julho!$H$14</f>
        <v>10.08</v>
      </c>
      <c r="L9" s="18">
        <f>[5]Julho!$H$15</f>
        <v>12.6</v>
      </c>
      <c r="M9" s="18">
        <f>[5]Julho!$H$16</f>
        <v>10.08</v>
      </c>
      <c r="N9" s="18">
        <f>[5]Julho!$H$17</f>
        <v>11.16</v>
      </c>
      <c r="O9" s="18">
        <f>[5]Julho!$H$18</f>
        <v>7.9200000000000008</v>
      </c>
      <c r="P9" s="18">
        <f>[5]Julho!$H$19</f>
        <v>11.520000000000001</v>
      </c>
      <c r="Q9" s="18">
        <f>[5]Julho!$H$20</f>
        <v>6.12</v>
      </c>
      <c r="R9" s="18">
        <f>[5]Julho!$H$21</f>
        <v>10.08</v>
      </c>
      <c r="S9" s="18">
        <f>[5]Julho!$H$22</f>
        <v>14.04</v>
      </c>
      <c r="T9" s="18">
        <f>[5]Julho!$H$23</f>
        <v>16.2</v>
      </c>
      <c r="U9" s="18">
        <f>[5]Julho!$H$24</f>
        <v>11.520000000000001</v>
      </c>
      <c r="V9" s="18">
        <f>[5]Julho!$H$25</f>
        <v>15.48</v>
      </c>
      <c r="W9" s="18">
        <f>[5]Julho!$H$26</f>
        <v>16.2</v>
      </c>
      <c r="X9" s="18">
        <f>[5]Julho!$H$27</f>
        <v>18.720000000000002</v>
      </c>
      <c r="Y9" s="18">
        <f>[5]Julho!$H$28</f>
        <v>11.520000000000001</v>
      </c>
      <c r="Z9" s="18">
        <f>[5]Julho!$H$29</f>
        <v>7.9200000000000008</v>
      </c>
      <c r="AA9" s="18">
        <f>[5]Julho!$H$30</f>
        <v>13.32</v>
      </c>
      <c r="AB9" s="18">
        <f>[5]Julho!$H$31</f>
        <v>8.64</v>
      </c>
      <c r="AC9" s="18">
        <f>[5]Julho!$H$32</f>
        <v>6.48</v>
      </c>
      <c r="AD9" s="18">
        <f>[5]Julho!$H$33</f>
        <v>7.9200000000000008</v>
      </c>
      <c r="AE9" s="18">
        <f>[5]Julho!$H$34</f>
        <v>11.879999999999999</v>
      </c>
      <c r="AF9" s="18">
        <f>[5]Julho!$H$35</f>
        <v>14.76</v>
      </c>
      <c r="AG9" s="47">
        <f t="shared" si="1"/>
        <v>18.720000000000002</v>
      </c>
    </row>
    <row r="10" spans="1:33" ht="17.100000000000001" customHeight="1" x14ac:dyDescent="0.2">
      <c r="A10" s="16" t="s">
        <v>2</v>
      </c>
      <c r="B10" s="18">
        <f>[6]Julho!$H$5</f>
        <v>19.8</v>
      </c>
      <c r="C10" s="18">
        <f>[6]Julho!$H$6</f>
        <v>23.400000000000002</v>
      </c>
      <c r="D10" s="18">
        <f>[6]Julho!$H$7</f>
        <v>28.08</v>
      </c>
      <c r="E10" s="18">
        <f>[6]Julho!$H$8</f>
        <v>25.56</v>
      </c>
      <c r="F10" s="18">
        <f>[6]Julho!$H$9</f>
        <v>21.96</v>
      </c>
      <c r="G10" s="18">
        <f>[6]Julho!$H$10</f>
        <v>20.16</v>
      </c>
      <c r="H10" s="18">
        <f>[6]Julho!$H$11</f>
        <v>13.68</v>
      </c>
      <c r="I10" s="18">
        <f>[6]Julho!$H$12</f>
        <v>11.520000000000001</v>
      </c>
      <c r="J10" s="18">
        <f>[6]Julho!$H$13</f>
        <v>22.68</v>
      </c>
      <c r="K10" s="18">
        <f>[6]Julho!$H$14</f>
        <v>23.040000000000003</v>
      </c>
      <c r="L10" s="18">
        <f>[6]Julho!$H$15</f>
        <v>29.880000000000003</v>
      </c>
      <c r="M10" s="18">
        <f>[6]Julho!$H$16</f>
        <v>22.68</v>
      </c>
      <c r="N10" s="18">
        <f>[6]Julho!$H$17</f>
        <v>16.920000000000002</v>
      </c>
      <c r="O10" s="18">
        <f>[6]Julho!$H$18</f>
        <v>15.48</v>
      </c>
      <c r="P10" s="18">
        <f>[6]Julho!$H$19</f>
        <v>14.04</v>
      </c>
      <c r="Q10" s="18">
        <f>[6]Julho!$H$20</f>
        <v>20.16</v>
      </c>
      <c r="R10" s="18">
        <f>[6]Julho!$H$21</f>
        <v>23.759999999999998</v>
      </c>
      <c r="S10" s="18">
        <f>[6]Julho!$H$22</f>
        <v>21.240000000000002</v>
      </c>
      <c r="T10" s="18">
        <f>[6]Julho!$H$23</f>
        <v>19.8</v>
      </c>
      <c r="U10" s="18">
        <f>[6]Julho!$H$24</f>
        <v>27.720000000000002</v>
      </c>
      <c r="V10" s="18">
        <f>[6]Julho!$H$25</f>
        <v>23.400000000000002</v>
      </c>
      <c r="W10" s="18">
        <f>[6]Julho!$H$26</f>
        <v>22.32</v>
      </c>
      <c r="X10" s="18">
        <f>[6]Julho!$H$27</f>
        <v>28.44</v>
      </c>
      <c r="Y10" s="18">
        <f>[6]Julho!$H$28</f>
        <v>23.400000000000002</v>
      </c>
      <c r="Z10" s="18">
        <f>[6]Julho!$H$29</f>
        <v>26.64</v>
      </c>
      <c r="AA10" s="18">
        <f>[6]Julho!$H$30</f>
        <v>38.159999999999997</v>
      </c>
      <c r="AB10" s="18">
        <f>[6]Julho!$H$31</f>
        <v>29.880000000000003</v>
      </c>
      <c r="AC10" s="18">
        <f>[6]Julho!$H$32</f>
        <v>23.040000000000003</v>
      </c>
      <c r="AD10" s="18">
        <f>[6]Julho!$H$33</f>
        <v>25.56</v>
      </c>
      <c r="AE10" s="18">
        <f>[6]Julho!$H$34</f>
        <v>28.8</v>
      </c>
      <c r="AF10" s="18">
        <f>[6]Julho!$H$35</f>
        <v>20.16</v>
      </c>
      <c r="AG10" s="47">
        <f t="shared" si="1"/>
        <v>38.159999999999997</v>
      </c>
    </row>
    <row r="11" spans="1:33" ht="17.100000000000001" customHeight="1" x14ac:dyDescent="0.2">
      <c r="A11" s="16" t="s">
        <v>3</v>
      </c>
      <c r="B11" s="18">
        <f>[7]Julho!$H$5</f>
        <v>18.720000000000002</v>
      </c>
      <c r="C11" s="18">
        <f>[7]Julho!$H$6</f>
        <v>17.28</v>
      </c>
      <c r="D11" s="18">
        <f>[7]Julho!$H$7</f>
        <v>11.16</v>
      </c>
      <c r="E11" s="18">
        <f>[7]Julho!$H$8</f>
        <v>14.04</v>
      </c>
      <c r="F11" s="18">
        <f>[7]Julho!$H$9</f>
        <v>9.3600000000000012</v>
      </c>
      <c r="G11" s="18">
        <f>[7]Julho!$H$10</f>
        <v>12.96</v>
      </c>
      <c r="H11" s="18">
        <f>[7]Julho!$H$11</f>
        <v>7.9200000000000008</v>
      </c>
      <c r="I11" s="18">
        <f>[7]Julho!$H$12</f>
        <v>13.68</v>
      </c>
      <c r="J11" s="18">
        <f>[7]Julho!$H$13</f>
        <v>14.4</v>
      </c>
      <c r="K11" s="18">
        <f>[7]Julho!$H$14</f>
        <v>11.16</v>
      </c>
      <c r="L11" s="18">
        <f>[7]Julho!$H$15</f>
        <v>13.32</v>
      </c>
      <c r="M11" s="18">
        <f>[7]Julho!$H$16</f>
        <v>8.2799999999999994</v>
      </c>
      <c r="N11" s="18">
        <f>[7]Julho!$H$17</f>
        <v>10.44</v>
      </c>
      <c r="O11" s="18">
        <f>[7]Julho!$H$18</f>
        <v>6.48</v>
      </c>
      <c r="P11" s="18">
        <f>[7]Julho!$H$19</f>
        <v>9.7200000000000006</v>
      </c>
      <c r="Q11" s="18">
        <f>[7]Julho!$H$20</f>
        <v>11.16</v>
      </c>
      <c r="R11" s="18">
        <f>[7]Julho!$H$21</f>
        <v>8.2799999999999994</v>
      </c>
      <c r="S11" s="18">
        <f>[7]Julho!$H$22</f>
        <v>11.16</v>
      </c>
      <c r="T11" s="18">
        <f>[7]Julho!$H$23</f>
        <v>20.16</v>
      </c>
      <c r="U11" s="18">
        <f>[7]Julho!$H$24</f>
        <v>15.120000000000001</v>
      </c>
      <c r="V11" s="18">
        <f>[7]Julho!$H$25</f>
        <v>21.6</v>
      </c>
      <c r="W11" s="18">
        <f>[7]Julho!$H$26</f>
        <v>10.08</v>
      </c>
      <c r="X11" s="18">
        <f>[7]Julho!$H$27</f>
        <v>11.520000000000001</v>
      </c>
      <c r="Y11" s="18">
        <f>[7]Julho!$H$28</f>
        <v>11.520000000000001</v>
      </c>
      <c r="Z11" s="18">
        <f>[7]Julho!$H$29</f>
        <v>6.12</v>
      </c>
      <c r="AA11" s="18">
        <f>[7]Julho!$H$30</f>
        <v>14.76</v>
      </c>
      <c r="AB11" s="18">
        <f>[7]Julho!$H$31</f>
        <v>5.7600000000000007</v>
      </c>
      <c r="AC11" s="18">
        <f>[7]Julho!$H$32</f>
        <v>5.7600000000000007</v>
      </c>
      <c r="AD11" s="18">
        <f>[7]Julho!$H$33</f>
        <v>10.08</v>
      </c>
      <c r="AE11" s="18">
        <f>[7]Julho!$H$34</f>
        <v>6.12</v>
      </c>
      <c r="AF11" s="18">
        <f>[7]Julho!$H$35</f>
        <v>7.5600000000000005</v>
      </c>
      <c r="AG11" s="47">
        <f>MAX(B11:AF11)</f>
        <v>21.6</v>
      </c>
    </row>
    <row r="12" spans="1:33" ht="17.100000000000001" customHeight="1" x14ac:dyDescent="0.2">
      <c r="A12" s="16" t="s">
        <v>4</v>
      </c>
      <c r="B12" s="18">
        <f>[8]Julho!$H$5</f>
        <v>17.28</v>
      </c>
      <c r="C12" s="18">
        <f>[8]Julho!$H$6</f>
        <v>19.8</v>
      </c>
      <c r="D12" s="18">
        <f>[8]Julho!$H$7</f>
        <v>21.96</v>
      </c>
      <c r="E12" s="18">
        <f>[8]Julho!$H$8</f>
        <v>21.240000000000002</v>
      </c>
      <c r="F12" s="18">
        <f>[8]Julho!$H$9</f>
        <v>21.6</v>
      </c>
      <c r="G12" s="18">
        <f>[8]Julho!$H$10</f>
        <v>15.840000000000002</v>
      </c>
      <c r="H12" s="18">
        <f>[8]Julho!$H$11</f>
        <v>9.7200000000000006</v>
      </c>
      <c r="I12" s="18">
        <f>[8]Julho!$H$12</f>
        <v>17.28</v>
      </c>
      <c r="J12" s="18">
        <f>[8]Julho!$H$13</f>
        <v>19.8</v>
      </c>
      <c r="K12" s="18">
        <f>[8]Julho!$H$14</f>
        <v>19.440000000000001</v>
      </c>
      <c r="L12" s="18">
        <f>[8]Julho!$H$15</f>
        <v>20.16</v>
      </c>
      <c r="M12" s="18">
        <f>[8]Julho!$H$16</f>
        <v>15.48</v>
      </c>
      <c r="N12" s="18">
        <f>[8]Julho!$H$17</f>
        <v>14.04</v>
      </c>
      <c r="O12" s="18">
        <f>[8]Julho!$H$18</f>
        <v>7.9200000000000008</v>
      </c>
      <c r="P12" s="18">
        <f>[8]Julho!$H$19</f>
        <v>9.7200000000000006</v>
      </c>
      <c r="Q12" s="18">
        <f>[8]Julho!$H$20</f>
        <v>15.840000000000002</v>
      </c>
      <c r="R12" s="18">
        <f>[8]Julho!$H$21</f>
        <v>16.559999999999999</v>
      </c>
      <c r="S12" s="18">
        <f>[8]Julho!$H$22</f>
        <v>16.559999999999999</v>
      </c>
      <c r="T12" s="18">
        <f>[8]Julho!$H$23</f>
        <v>28.08</v>
      </c>
      <c r="U12" s="18">
        <f>[8]Julho!$H$24</f>
        <v>19.440000000000001</v>
      </c>
      <c r="V12" s="18">
        <f>[8]Julho!$H$25</f>
        <v>28.08</v>
      </c>
      <c r="W12" s="18">
        <f>[8]Julho!$H$26</f>
        <v>10.44</v>
      </c>
      <c r="X12" s="18">
        <f>[8]Julho!$H$27</f>
        <v>15.48</v>
      </c>
      <c r="Y12" s="18">
        <f>[8]Julho!$H$28</f>
        <v>16.559999999999999</v>
      </c>
      <c r="Z12" s="18">
        <f>[8]Julho!$H$29</f>
        <v>18</v>
      </c>
      <c r="AA12" s="18">
        <f>[8]Julho!$H$30</f>
        <v>29.16</v>
      </c>
      <c r="AB12" s="18">
        <f>[8]Julho!$H$31</f>
        <v>18</v>
      </c>
      <c r="AC12" s="18">
        <f>[8]Julho!$H$32</f>
        <v>9.7200000000000006</v>
      </c>
      <c r="AD12" s="18">
        <f>[8]Julho!$H$33</f>
        <v>21.96</v>
      </c>
      <c r="AE12" s="18">
        <f>[8]Julho!$H$34</f>
        <v>20.16</v>
      </c>
      <c r="AF12" s="18">
        <f>[8]Julho!$H$35</f>
        <v>17.28</v>
      </c>
      <c r="AG12" s="47">
        <f t="shared" si="1"/>
        <v>29.16</v>
      </c>
    </row>
    <row r="13" spans="1:33" ht="17.100000000000001" customHeight="1" x14ac:dyDescent="0.2">
      <c r="A13" s="16" t="s">
        <v>5</v>
      </c>
      <c r="B13" s="18">
        <f>[9]Julho!$H$5</f>
        <v>18.720000000000002</v>
      </c>
      <c r="C13" s="18">
        <f>[9]Julho!$H$6</f>
        <v>7.9200000000000008</v>
      </c>
      <c r="D13" s="18">
        <f>[9]Julho!$H$7</f>
        <v>23.759999999999998</v>
      </c>
      <c r="E13" s="18">
        <f>[9]Julho!$H$8</f>
        <v>10.44</v>
      </c>
      <c r="F13" s="18">
        <f>[9]Julho!$H$9</f>
        <v>10.8</v>
      </c>
      <c r="G13" s="18">
        <f>[9]Julho!$H$10</f>
        <v>11.16</v>
      </c>
      <c r="H13" s="18">
        <f>[9]Julho!$H$11</f>
        <v>9.3600000000000012</v>
      </c>
      <c r="I13" s="18">
        <f>[9]Julho!$H$12</f>
        <v>22.68</v>
      </c>
      <c r="J13" s="18" t="str">
        <f>[9]Julho!$H$13</f>
        <v>**</v>
      </c>
      <c r="K13" s="18" t="str">
        <f>[9]Julho!$H$14</f>
        <v>**</v>
      </c>
      <c r="L13" s="18" t="str">
        <f>[9]Julho!$H$15</f>
        <v>**</v>
      </c>
      <c r="M13" s="18" t="str">
        <f>[9]Julho!$H$16</f>
        <v>**</v>
      </c>
      <c r="N13" s="18" t="str">
        <f>[9]Julho!$H$17</f>
        <v>**</v>
      </c>
      <c r="O13" s="18" t="str">
        <f>[9]Julho!$H$18</f>
        <v>**</v>
      </c>
      <c r="P13" s="18" t="str">
        <f>[9]Julho!$H$19</f>
        <v>**</v>
      </c>
      <c r="Q13" s="18">
        <f>[9]Julho!$H$20</f>
        <v>16.559999999999999</v>
      </c>
      <c r="R13" s="18">
        <f>[9]Julho!$H$21</f>
        <v>14.76</v>
      </c>
      <c r="S13" s="18">
        <f>[9]Julho!$H$22</f>
        <v>10.8</v>
      </c>
      <c r="T13" s="18">
        <f>[9]Julho!$H$23</f>
        <v>17.28</v>
      </c>
      <c r="U13" s="18">
        <f>[9]Julho!$H$24</f>
        <v>12.96</v>
      </c>
      <c r="V13" s="18">
        <f>[9]Julho!$H$25</f>
        <v>25.56</v>
      </c>
      <c r="W13" s="18">
        <f>[9]Julho!$H$26</f>
        <v>18</v>
      </c>
      <c r="X13" s="18">
        <f>[9]Julho!$H$27</f>
        <v>18</v>
      </c>
      <c r="Y13" s="18">
        <f>[9]Julho!$H$28</f>
        <v>14.4</v>
      </c>
      <c r="Z13" s="18">
        <f>[9]Julho!$H$29</f>
        <v>15.48</v>
      </c>
      <c r="AA13" s="18">
        <f>[9]Julho!$H$30</f>
        <v>20.16</v>
      </c>
      <c r="AB13" s="18">
        <f>[9]Julho!$H$31</f>
        <v>17.28</v>
      </c>
      <c r="AC13" s="18">
        <f>[9]Julho!$H$32</f>
        <v>15.120000000000001</v>
      </c>
      <c r="AD13" s="18">
        <f>[9]Julho!$H$33</f>
        <v>15.840000000000002</v>
      </c>
      <c r="AE13" s="18">
        <f>[9]Julho!$H$34</f>
        <v>14.4</v>
      </c>
      <c r="AF13" s="18">
        <f>[9]Julho!$H$35</f>
        <v>12.24</v>
      </c>
      <c r="AG13" s="47">
        <f t="shared" si="1"/>
        <v>25.56</v>
      </c>
    </row>
    <row r="14" spans="1:33" ht="17.100000000000001" customHeight="1" x14ac:dyDescent="0.2">
      <c r="A14" s="16" t="s">
        <v>50</v>
      </c>
      <c r="B14" s="18">
        <f>[10]Julho!$H$5</f>
        <v>27.720000000000002</v>
      </c>
      <c r="C14" s="18">
        <f>[10]Julho!$H$6</f>
        <v>19.079999999999998</v>
      </c>
      <c r="D14" s="18">
        <f>[10]Julho!$H$7</f>
        <v>1.08</v>
      </c>
      <c r="E14" s="18">
        <f>[10]Julho!$H$8</f>
        <v>21.6</v>
      </c>
      <c r="F14" s="18">
        <f>[10]Julho!$H$9</f>
        <v>25.56</v>
      </c>
      <c r="G14" s="18">
        <f>[10]Julho!$H$10</f>
        <v>19.079999999999998</v>
      </c>
      <c r="H14" s="18">
        <f>[10]Julho!$H$11</f>
        <v>18.720000000000002</v>
      </c>
      <c r="I14" s="18">
        <f>[10]Julho!$H$12</f>
        <v>17.28</v>
      </c>
      <c r="J14" s="18">
        <f>[10]Julho!$H$13</f>
        <v>23.400000000000002</v>
      </c>
      <c r="K14" s="18">
        <f>[10]Julho!$H$14</f>
        <v>23.040000000000003</v>
      </c>
      <c r="L14" s="18">
        <f>[10]Julho!$H$15</f>
        <v>25.2</v>
      </c>
      <c r="M14" s="18">
        <f>[10]Julho!$H$16</f>
        <v>19.079999999999998</v>
      </c>
      <c r="N14" s="18">
        <f>[10]Julho!$H$17</f>
        <v>18.720000000000002</v>
      </c>
      <c r="O14" s="18">
        <f>[10]Julho!$H$18</f>
        <v>12.96</v>
      </c>
      <c r="P14" s="18">
        <f>[10]Julho!$H$19</f>
        <v>19.440000000000001</v>
      </c>
      <c r="Q14" s="18">
        <f>[10]Julho!$H$20</f>
        <v>15.120000000000001</v>
      </c>
      <c r="R14" s="18">
        <f>[10]Julho!$H$21</f>
        <v>21.240000000000002</v>
      </c>
      <c r="S14" s="18">
        <f>[10]Julho!$H$22</f>
        <v>27</v>
      </c>
      <c r="T14" s="18">
        <f>[10]Julho!$H$23</f>
        <v>27.720000000000002</v>
      </c>
      <c r="U14" s="18">
        <f>[10]Julho!$H$24</f>
        <v>30.240000000000002</v>
      </c>
      <c r="V14" s="18">
        <f>[10]Julho!$H$25</f>
        <v>33.480000000000004</v>
      </c>
      <c r="W14" s="18">
        <f>[10]Julho!$H$26</f>
        <v>14.4</v>
      </c>
      <c r="X14" s="18">
        <f>[10]Julho!$H$27</f>
        <v>18.720000000000002</v>
      </c>
      <c r="Y14" s="18">
        <f>[10]Julho!$H$28</f>
        <v>20.52</v>
      </c>
      <c r="Z14" s="18">
        <f>[10]Julho!$H$29</f>
        <v>18</v>
      </c>
      <c r="AA14" s="18">
        <f>[10]Julho!$H$30</f>
        <v>26.28</v>
      </c>
      <c r="AB14" s="18">
        <f>[10]Julho!$H$31</f>
        <v>27.36</v>
      </c>
      <c r="AC14" s="18">
        <f>[10]Julho!$H$32</f>
        <v>19.079999999999998</v>
      </c>
      <c r="AD14" s="18">
        <f>[10]Julho!$H$33</f>
        <v>18</v>
      </c>
      <c r="AE14" s="18">
        <f>[10]Julho!$H$34</f>
        <v>21.96</v>
      </c>
      <c r="AF14" s="18">
        <f>[10]Julho!$H$35</f>
        <v>22.32</v>
      </c>
      <c r="AG14" s="47">
        <f>MAX(B14:AF14)</f>
        <v>33.480000000000004</v>
      </c>
    </row>
    <row r="15" spans="1:33" ht="17.100000000000001" customHeight="1" x14ac:dyDescent="0.2">
      <c r="A15" s="16" t="s">
        <v>6</v>
      </c>
      <c r="B15" s="18">
        <f>[11]Julho!$H$5</f>
        <v>10.44</v>
      </c>
      <c r="C15" s="18">
        <f>[11]Julho!$H$6</f>
        <v>12.24</v>
      </c>
      <c r="D15" s="18">
        <f>[11]Julho!$H$7</f>
        <v>1.08</v>
      </c>
      <c r="E15" s="18">
        <f>[11]Julho!$H$8</f>
        <v>6.48</v>
      </c>
      <c r="F15" s="18">
        <f>[11]Julho!$H$9</f>
        <v>2.8800000000000003</v>
      </c>
      <c r="G15" s="18">
        <f>[11]Julho!$H$10</f>
        <v>4.32</v>
      </c>
      <c r="H15" s="18">
        <f>[11]Julho!$H$11</f>
        <v>0.36000000000000004</v>
      </c>
      <c r="I15" s="18">
        <f>[11]Julho!$H$12</f>
        <v>0.36000000000000004</v>
      </c>
      <c r="J15" s="18">
        <f>[11]Julho!$H$13</f>
        <v>5.04</v>
      </c>
      <c r="K15" s="18">
        <f>[11]Julho!$H$14</f>
        <v>5.7600000000000007</v>
      </c>
      <c r="L15" s="18">
        <f>[11]Julho!$H$15</f>
        <v>3.6</v>
      </c>
      <c r="M15" s="18">
        <f>[11]Julho!$H$16</f>
        <v>1.4400000000000002</v>
      </c>
      <c r="N15" s="18">
        <f>[11]Julho!$H$17</f>
        <v>0</v>
      </c>
      <c r="O15" s="18">
        <f>[11]Julho!$H$18</f>
        <v>6.48</v>
      </c>
      <c r="P15" s="18">
        <f>[11]Julho!$H$19</f>
        <v>0.36000000000000004</v>
      </c>
      <c r="Q15" s="18">
        <f>[11]Julho!$H$20</f>
        <v>11.520000000000001</v>
      </c>
      <c r="R15" s="18">
        <f>[11]Julho!$H$21</f>
        <v>0.36000000000000004</v>
      </c>
      <c r="S15" s="18">
        <f>[11]Julho!$H$22</f>
        <v>10.08</v>
      </c>
      <c r="T15" s="18">
        <f>[11]Julho!$H$23</f>
        <v>18.720000000000002</v>
      </c>
      <c r="U15" s="18">
        <f>[11]Julho!$H$24</f>
        <v>17.28</v>
      </c>
      <c r="V15" s="18">
        <f>[11]Julho!$H$25</f>
        <v>20.16</v>
      </c>
      <c r="W15" s="18">
        <f>[11]Julho!$H$26</f>
        <v>8.64</v>
      </c>
      <c r="X15" s="18">
        <f>[11]Julho!$H$27</f>
        <v>11.520000000000001</v>
      </c>
      <c r="Y15" s="18">
        <f>[11]Julho!$H$28</f>
        <v>15.120000000000001</v>
      </c>
      <c r="Z15" s="18">
        <f>[11]Julho!$H$29</f>
        <v>15.120000000000001</v>
      </c>
      <c r="AA15" s="18">
        <f>[11]Julho!$H$30</f>
        <v>15.840000000000002</v>
      </c>
      <c r="AB15" s="18">
        <f>[11]Julho!$H$31</f>
        <v>10.08</v>
      </c>
      <c r="AC15" s="18">
        <f>[11]Julho!$H$32</f>
        <v>7.5600000000000005</v>
      </c>
      <c r="AD15" s="18">
        <f>[11]Julho!$H$33</f>
        <v>10.08</v>
      </c>
      <c r="AE15" s="18">
        <f>[11]Julho!$H$34</f>
        <v>9.3600000000000012</v>
      </c>
      <c r="AF15" s="18">
        <f>[11]Julho!$H$35</f>
        <v>3.6</v>
      </c>
      <c r="AG15" s="47">
        <f t="shared" si="1"/>
        <v>20.16</v>
      </c>
    </row>
    <row r="16" spans="1:33" ht="17.100000000000001" customHeight="1" x14ac:dyDescent="0.2">
      <c r="A16" s="16" t="s">
        <v>7</v>
      </c>
      <c r="B16" s="18">
        <f>[12]Julho!$H$5</f>
        <v>10.8</v>
      </c>
      <c r="C16" s="18">
        <f>[12]Julho!$H$6</f>
        <v>10.44</v>
      </c>
      <c r="D16" s="18">
        <f>[12]Julho!$H$7</f>
        <v>17.28</v>
      </c>
      <c r="E16" s="18">
        <f>[12]Julho!$H$8</f>
        <v>21.240000000000002</v>
      </c>
      <c r="F16" s="18">
        <f>[12]Julho!$H$9</f>
        <v>15.120000000000001</v>
      </c>
      <c r="G16" s="18">
        <f>[12]Julho!$H$10</f>
        <v>15.120000000000001</v>
      </c>
      <c r="H16" s="18">
        <f>[12]Julho!$H$11</f>
        <v>10.44</v>
      </c>
      <c r="I16" s="18">
        <f>[12]Julho!$H$12</f>
        <v>9.7200000000000006</v>
      </c>
      <c r="J16" s="18">
        <f>[12]Julho!$H$13</f>
        <v>17.64</v>
      </c>
      <c r="K16" s="18">
        <f>[12]Julho!$H$14</f>
        <v>16.559999999999999</v>
      </c>
      <c r="L16" s="18">
        <f>[12]Julho!$H$15</f>
        <v>16.559999999999999</v>
      </c>
      <c r="M16" s="18">
        <f>[12]Julho!$H$16</f>
        <v>15.120000000000001</v>
      </c>
      <c r="N16" s="18">
        <f>[12]Julho!$H$17</f>
        <v>12.24</v>
      </c>
      <c r="O16" s="18">
        <f>[12]Julho!$H$18</f>
        <v>13.68</v>
      </c>
      <c r="P16" s="18">
        <f>[12]Julho!$H$19</f>
        <v>12.96</v>
      </c>
      <c r="Q16" s="18">
        <f>[12]Julho!$H$20</f>
        <v>12.24</v>
      </c>
      <c r="R16" s="18">
        <f>[12]Julho!$H$21</f>
        <v>13.68</v>
      </c>
      <c r="S16" s="18">
        <f>[12]Julho!$H$22</f>
        <v>20.16</v>
      </c>
      <c r="T16" s="18">
        <f>[12]Julho!$H$23</f>
        <v>14.76</v>
      </c>
      <c r="U16" s="18">
        <f>[12]Julho!$H$24</f>
        <v>18.36</v>
      </c>
      <c r="V16" s="18">
        <f>[12]Julho!$H$25</f>
        <v>15.120000000000001</v>
      </c>
      <c r="W16" s="18">
        <f>[12]Julho!$H$26</f>
        <v>19.079999999999998</v>
      </c>
      <c r="X16" s="18">
        <f>[12]Julho!$H$27</f>
        <v>19.440000000000001</v>
      </c>
      <c r="Y16" s="18">
        <f>[12]Julho!$H$28</f>
        <v>12.6</v>
      </c>
      <c r="Z16" s="18">
        <f>[12]Julho!$H$29</f>
        <v>10.44</v>
      </c>
      <c r="AA16" s="18">
        <f>[12]Julho!$H$30</f>
        <v>21.6</v>
      </c>
      <c r="AB16" s="18">
        <f>[12]Julho!$H$31</f>
        <v>18.720000000000002</v>
      </c>
      <c r="AC16" s="18">
        <f>[12]Julho!$H$32</f>
        <v>11.879999999999999</v>
      </c>
      <c r="AD16" s="18">
        <f>[12]Julho!$H$33</f>
        <v>13.32</v>
      </c>
      <c r="AE16" s="18">
        <f>[12]Julho!$H$34</f>
        <v>18.36</v>
      </c>
      <c r="AF16" s="18">
        <f>[12]Julho!$H$35</f>
        <v>18.720000000000002</v>
      </c>
      <c r="AG16" s="47">
        <f t="shared" si="1"/>
        <v>21.6</v>
      </c>
    </row>
    <row r="17" spans="1:33" ht="17.100000000000001" customHeight="1" x14ac:dyDescent="0.2">
      <c r="A17" s="16" t="s">
        <v>8</v>
      </c>
      <c r="B17" s="18">
        <f>[13]Julho!$H$5</f>
        <v>12.6</v>
      </c>
      <c r="C17" s="18">
        <f>[13]Julho!$H$6</f>
        <v>20.52</v>
      </c>
      <c r="D17" s="18">
        <f>[13]Julho!$H$7</f>
        <v>24.840000000000003</v>
      </c>
      <c r="E17" s="18">
        <f>[13]Julho!$H$8</f>
        <v>27</v>
      </c>
      <c r="F17" s="18">
        <f>[13]Julho!$H$9</f>
        <v>22.68</v>
      </c>
      <c r="G17" s="18">
        <f>[13]Julho!$H$10</f>
        <v>11.879999999999999</v>
      </c>
      <c r="H17" s="18">
        <f>[13]Julho!$H$11</f>
        <v>9</v>
      </c>
      <c r="I17" s="18">
        <f>[13]Julho!$H$12</f>
        <v>16.559999999999999</v>
      </c>
      <c r="J17" s="18">
        <f>[13]Julho!$H$13</f>
        <v>32.04</v>
      </c>
      <c r="K17" s="18">
        <f>[13]Julho!$H$14</f>
        <v>21.6</v>
      </c>
      <c r="L17" s="18">
        <f>[13]Julho!$H$15</f>
        <v>21.6</v>
      </c>
      <c r="M17" s="18">
        <f>[13]Julho!$H$16</f>
        <v>12.6</v>
      </c>
      <c r="N17" s="18">
        <f>[13]Julho!$H$17</f>
        <v>13.68</v>
      </c>
      <c r="O17" s="18">
        <f>[13]Julho!$H$18</f>
        <v>9</v>
      </c>
      <c r="P17" s="18">
        <f>[13]Julho!$H$19</f>
        <v>12.96</v>
      </c>
      <c r="Q17" s="18">
        <f>[13]Julho!$H$20</f>
        <v>14.76</v>
      </c>
      <c r="R17" s="18">
        <f>[13]Julho!$H$21</f>
        <v>12.6</v>
      </c>
      <c r="S17" s="18">
        <f>[13]Julho!$H$22</f>
        <v>15.48</v>
      </c>
      <c r="T17" s="18">
        <f>[13]Julho!$H$23</f>
        <v>14.4</v>
      </c>
      <c r="U17" s="18">
        <f>[13]Julho!$H$24</f>
        <v>19.440000000000001</v>
      </c>
      <c r="V17" s="18">
        <f>[13]Julho!$H$25</f>
        <v>23.400000000000002</v>
      </c>
      <c r="W17" s="18">
        <f>[13]Julho!$H$26</f>
        <v>19.8</v>
      </c>
      <c r="X17" s="18">
        <f>[13]Julho!$H$27</f>
        <v>20.88</v>
      </c>
      <c r="Y17" s="18">
        <f>[13]Julho!$H$28</f>
        <v>9.3600000000000012</v>
      </c>
      <c r="Z17" s="18">
        <f>[13]Julho!$H$29</f>
        <v>8.64</v>
      </c>
      <c r="AA17" s="18">
        <f>[13]Julho!$H$30</f>
        <v>27.36</v>
      </c>
      <c r="AB17" s="18">
        <f>[13]Julho!$H$31</f>
        <v>22.32</v>
      </c>
      <c r="AC17" s="18">
        <f>[13]Julho!$H$32</f>
        <v>12.6</v>
      </c>
      <c r="AD17" s="18">
        <f>[13]Julho!$H$33</f>
        <v>8.64</v>
      </c>
      <c r="AE17" s="18">
        <f>[13]Julho!$H$34</f>
        <v>18.720000000000002</v>
      </c>
      <c r="AF17" s="18">
        <f>[13]Julho!$H$35</f>
        <v>15.48</v>
      </c>
      <c r="AG17" s="47">
        <f t="shared" si="1"/>
        <v>32.04</v>
      </c>
    </row>
    <row r="18" spans="1:33" ht="17.100000000000001" customHeight="1" x14ac:dyDescent="0.2">
      <c r="A18" s="16" t="s">
        <v>9</v>
      </c>
      <c r="B18" s="18">
        <f>[14]Julho!$H$5</f>
        <v>14.76</v>
      </c>
      <c r="C18" s="18">
        <f>[14]Julho!$H$6</f>
        <v>16.559999999999999</v>
      </c>
      <c r="D18" s="18">
        <f>[14]Julho!$H$7</f>
        <v>18</v>
      </c>
      <c r="E18" s="18">
        <f>[14]Julho!$H$8</f>
        <v>21.6</v>
      </c>
      <c r="F18" s="18">
        <f>[14]Julho!$H$9</f>
        <v>19.079999999999998</v>
      </c>
      <c r="G18" s="18">
        <f>[14]Julho!$H$10</f>
        <v>13.32</v>
      </c>
      <c r="H18" s="18">
        <f>[14]Julho!$H$11</f>
        <v>15.120000000000001</v>
      </c>
      <c r="I18" s="18">
        <f>[14]Julho!$H$12</f>
        <v>8.2799999999999994</v>
      </c>
      <c r="J18" s="18">
        <f>[14]Julho!$H$13</f>
        <v>19.8</v>
      </c>
      <c r="K18" s="18">
        <f>[14]Julho!$H$14</f>
        <v>14.04</v>
      </c>
      <c r="L18" s="18">
        <f>[14]Julho!$H$15</f>
        <v>15.840000000000002</v>
      </c>
      <c r="M18" s="18">
        <f>[14]Julho!$H$16</f>
        <v>11.16</v>
      </c>
      <c r="N18" s="18">
        <f>[14]Julho!$H$17</f>
        <v>9.7200000000000006</v>
      </c>
      <c r="O18" s="18">
        <f>[14]Julho!$H$18</f>
        <v>9</v>
      </c>
      <c r="P18" s="18">
        <f>[14]Julho!$H$19</f>
        <v>13.32</v>
      </c>
      <c r="Q18" s="18">
        <f>[14]Julho!$H$20</f>
        <v>12.6</v>
      </c>
      <c r="R18" s="18">
        <f>[14]Julho!$H$21</f>
        <v>10.8</v>
      </c>
      <c r="S18" s="18">
        <f>[14]Julho!$H$22</f>
        <v>21.6</v>
      </c>
      <c r="T18" s="18">
        <f>[14]Julho!$H$23</f>
        <v>12.96</v>
      </c>
      <c r="U18" s="18">
        <f>[14]Julho!$H$24</f>
        <v>21.6</v>
      </c>
      <c r="V18" s="18">
        <f>[14]Julho!$H$25</f>
        <v>18.720000000000002</v>
      </c>
      <c r="W18" s="18">
        <f>[14]Julho!$H$26</f>
        <v>21.240000000000002</v>
      </c>
      <c r="X18" s="18">
        <f>[14]Julho!$H$27</f>
        <v>23.400000000000002</v>
      </c>
      <c r="Y18" s="18">
        <f>[14]Julho!$H$28</f>
        <v>14.04</v>
      </c>
      <c r="Z18" s="18">
        <f>[14]Julho!$H$29</f>
        <v>14.04</v>
      </c>
      <c r="AA18" s="18">
        <f>[14]Julho!$H$30</f>
        <v>20.88</v>
      </c>
      <c r="AB18" s="18">
        <f>[14]Julho!$H$31</f>
        <v>16.2</v>
      </c>
      <c r="AC18" s="18">
        <f>[14]Julho!$H$32</f>
        <v>12.6</v>
      </c>
      <c r="AD18" s="18">
        <f>[14]Julho!$H$33</f>
        <v>13.68</v>
      </c>
      <c r="AE18" s="18">
        <f>[14]Julho!$H$34</f>
        <v>16.559999999999999</v>
      </c>
      <c r="AF18" s="18">
        <f>[14]Julho!$H$35</f>
        <v>18.720000000000002</v>
      </c>
      <c r="AG18" s="47">
        <f t="shared" si="1"/>
        <v>23.400000000000002</v>
      </c>
    </row>
    <row r="19" spans="1:33" ht="17.100000000000001" customHeight="1" x14ac:dyDescent="0.2">
      <c r="A19" s="16" t="s">
        <v>49</v>
      </c>
      <c r="B19" s="18">
        <f>[15]Julho!$H$5</f>
        <v>9.3600000000000012</v>
      </c>
      <c r="C19" s="18">
        <f>[15]Julho!$H$6</f>
        <v>12.24</v>
      </c>
      <c r="D19" s="18">
        <f>[15]Julho!$H$7</f>
        <v>17.28</v>
      </c>
      <c r="E19" s="18">
        <f>[15]Julho!$H$8</f>
        <v>20.16</v>
      </c>
      <c r="F19" s="18">
        <f>[15]Julho!$H$9</f>
        <v>15.120000000000001</v>
      </c>
      <c r="G19" s="18">
        <f>[15]Julho!$H$10</f>
        <v>12.6</v>
      </c>
      <c r="H19" s="18">
        <f>[15]Julho!$H$11</f>
        <v>11.879999999999999</v>
      </c>
      <c r="I19" s="18">
        <f>[15]Julho!$H$12</f>
        <v>15.48</v>
      </c>
      <c r="J19" s="18">
        <f>[15]Julho!$H$13</f>
        <v>17.64</v>
      </c>
      <c r="K19" s="18">
        <f>[15]Julho!$H$14</f>
        <v>15.840000000000002</v>
      </c>
      <c r="L19" s="18">
        <f>[15]Julho!$H$15</f>
        <v>19.8</v>
      </c>
      <c r="M19" s="18">
        <f>[15]Julho!$H$16</f>
        <v>12.96</v>
      </c>
      <c r="N19" s="18">
        <f>[15]Julho!$H$17</f>
        <v>8.64</v>
      </c>
      <c r="O19" s="18">
        <f>[15]Julho!$H$18</f>
        <v>9</v>
      </c>
      <c r="P19" s="18">
        <f>[15]Julho!$H$19</f>
        <v>8.2799999999999994</v>
      </c>
      <c r="Q19" s="18">
        <f>[15]Julho!$H$20</f>
        <v>8.64</v>
      </c>
      <c r="R19" s="18">
        <f>[15]Julho!$H$21</f>
        <v>11.879999999999999</v>
      </c>
      <c r="S19" s="18">
        <f>[15]Julho!$H$22</f>
        <v>20.88</v>
      </c>
      <c r="T19" s="18">
        <f>[15]Julho!$H$23</f>
        <v>11.879999999999999</v>
      </c>
      <c r="U19" s="18">
        <f>[15]Julho!$H$24</f>
        <v>17.28</v>
      </c>
      <c r="V19" s="18">
        <f>[15]Julho!$H$25</f>
        <v>11.520000000000001</v>
      </c>
      <c r="W19" s="18">
        <f>[15]Julho!$H$26</f>
        <v>9.3600000000000012</v>
      </c>
      <c r="X19" s="18">
        <f>[15]Julho!$H$27</f>
        <v>9.3600000000000012</v>
      </c>
      <c r="Y19" s="18">
        <f>[15]Julho!$H$28</f>
        <v>11.16</v>
      </c>
      <c r="Z19" s="18">
        <f>[15]Julho!$H$29</f>
        <v>7.9200000000000008</v>
      </c>
      <c r="AA19" s="18">
        <f>[15]Julho!$H$30</f>
        <v>16.559999999999999</v>
      </c>
      <c r="AB19" s="18">
        <f>[15]Julho!$H$31</f>
        <v>10.44</v>
      </c>
      <c r="AC19" s="18">
        <f>[15]Julho!$H$32</f>
        <v>7.9200000000000008</v>
      </c>
      <c r="AD19" s="18">
        <f>[15]Julho!$H$33</f>
        <v>11.520000000000001</v>
      </c>
      <c r="AE19" s="18">
        <f>[15]Julho!$H$34</f>
        <v>15.120000000000001</v>
      </c>
      <c r="AF19" s="18">
        <f>[15]Julho!$H$35</f>
        <v>16.559999999999999</v>
      </c>
      <c r="AG19" s="47">
        <f t="shared" si="1"/>
        <v>20.88</v>
      </c>
    </row>
    <row r="20" spans="1:33" ht="17.100000000000001" customHeight="1" x14ac:dyDescent="0.2">
      <c r="A20" s="16" t="s">
        <v>10</v>
      </c>
      <c r="B20" s="18">
        <f>[16]Julho!$H$5</f>
        <v>7.9200000000000008</v>
      </c>
      <c r="C20" s="18">
        <f>[16]Julho!$H$6</f>
        <v>9.7200000000000006</v>
      </c>
      <c r="D20" s="18">
        <f>[16]Julho!$H$7</f>
        <v>14.76</v>
      </c>
      <c r="E20" s="18">
        <f>[16]Julho!$H$8</f>
        <v>23.400000000000002</v>
      </c>
      <c r="F20" s="18">
        <f>[16]Julho!$H$9</f>
        <v>15.840000000000002</v>
      </c>
      <c r="G20" s="18">
        <f>[16]Julho!$H$10</f>
        <v>12.6</v>
      </c>
      <c r="H20" s="18">
        <f>[16]Julho!$H$11</f>
        <v>10.8</v>
      </c>
      <c r="I20" s="18">
        <f>[16]Julho!$H$12</f>
        <v>4.6800000000000006</v>
      </c>
      <c r="J20" s="18">
        <f>[16]Julho!$H$13</f>
        <v>18.720000000000002</v>
      </c>
      <c r="K20" s="18">
        <f>[16]Julho!$H$14</f>
        <v>16.2</v>
      </c>
      <c r="L20" s="18">
        <f>[16]Julho!$H$15</f>
        <v>18.36</v>
      </c>
      <c r="M20" s="18">
        <f>[16]Julho!$H$16</f>
        <v>10.08</v>
      </c>
      <c r="N20" s="18">
        <f>[16]Julho!$H$17</f>
        <v>10.44</v>
      </c>
      <c r="O20" s="18">
        <f>[16]Julho!$H$18</f>
        <v>7.2</v>
      </c>
      <c r="P20" s="18">
        <f>[16]Julho!$H$19</f>
        <v>7.5600000000000005</v>
      </c>
      <c r="Q20" s="18">
        <f>[16]Julho!$H$20</f>
        <v>7.5600000000000005</v>
      </c>
      <c r="R20" s="18">
        <f>[16]Julho!$H$21</f>
        <v>8.2799999999999994</v>
      </c>
      <c r="S20" s="18">
        <f>[16]Julho!$H$22</f>
        <v>20.88</v>
      </c>
      <c r="T20" s="18">
        <f>[16]Julho!$H$23</f>
        <v>15.120000000000001</v>
      </c>
      <c r="U20" s="18">
        <f>[16]Julho!$H$24</f>
        <v>21.240000000000002</v>
      </c>
      <c r="V20" s="18">
        <f>[16]Julho!$H$25</f>
        <v>10.44</v>
      </c>
      <c r="W20" s="18">
        <f>[16]Julho!$H$26</f>
        <v>11.879999999999999</v>
      </c>
      <c r="X20" s="18">
        <f>[16]Julho!$H$27</f>
        <v>12.24</v>
      </c>
      <c r="Y20" s="18">
        <f>[16]Julho!$H$28</f>
        <v>8.2799999999999994</v>
      </c>
      <c r="Z20" s="18">
        <f>[16]Julho!$H$29</f>
        <v>7.2</v>
      </c>
      <c r="AA20" s="18">
        <f>[16]Julho!$H$30</f>
        <v>17.28</v>
      </c>
      <c r="AB20" s="18">
        <f>[16]Julho!$H$31</f>
        <v>17.64</v>
      </c>
      <c r="AC20" s="18">
        <f>[16]Julho!$H$32</f>
        <v>9</v>
      </c>
      <c r="AD20" s="18">
        <f>[16]Julho!$H$33</f>
        <v>11.520000000000001</v>
      </c>
      <c r="AE20" s="18">
        <f>[16]Julho!$H$34</f>
        <v>15.120000000000001</v>
      </c>
      <c r="AF20" s="18">
        <f>[16]Julho!$H$35</f>
        <v>16.559999999999999</v>
      </c>
      <c r="AG20" s="47">
        <f>MAX(B20:AF20)</f>
        <v>23.400000000000002</v>
      </c>
    </row>
    <row r="21" spans="1:33" ht="17.100000000000001" customHeight="1" x14ac:dyDescent="0.2">
      <c r="A21" s="16" t="s">
        <v>11</v>
      </c>
      <c r="B21" s="18">
        <f>[17]Julho!$H$5</f>
        <v>2.8800000000000003</v>
      </c>
      <c r="C21" s="18">
        <f>[17]Julho!$H$6</f>
        <v>6.84</v>
      </c>
      <c r="D21" s="18">
        <f>[17]Julho!$H$7</f>
        <v>10.8</v>
      </c>
      <c r="E21" s="18">
        <f>[17]Julho!$H$8</f>
        <v>9</v>
      </c>
      <c r="F21" s="18">
        <f>[17]Julho!$H$9</f>
        <v>7.2</v>
      </c>
      <c r="G21" s="18">
        <f>[17]Julho!$H$10</f>
        <v>4.32</v>
      </c>
      <c r="H21" s="18">
        <f>[17]Julho!$H$11</f>
        <v>5.7600000000000007</v>
      </c>
      <c r="I21" s="18">
        <f>[17]Julho!$H$12</f>
        <v>5.4</v>
      </c>
      <c r="J21" s="18">
        <f>[17]Julho!$H$13</f>
        <v>9.3600000000000012</v>
      </c>
      <c r="K21" s="18">
        <f>[17]Julho!$H$14</f>
        <v>8.64</v>
      </c>
      <c r="L21" s="18">
        <f>[17]Julho!$H$15</f>
        <v>10.8</v>
      </c>
      <c r="M21" s="18">
        <f>[17]Julho!$H$16</f>
        <v>10.08</v>
      </c>
      <c r="N21" s="18">
        <f>[17]Julho!$H$17</f>
        <v>10.44</v>
      </c>
      <c r="O21" s="18">
        <f>[17]Julho!$H$18</f>
        <v>7.2</v>
      </c>
      <c r="P21" s="18">
        <f>[17]Julho!$H$19</f>
        <v>6.12</v>
      </c>
      <c r="Q21" s="18">
        <f>[17]Julho!$H$20</f>
        <v>6.12</v>
      </c>
      <c r="R21" s="18">
        <f>[17]Julho!$H$21</f>
        <v>7.9200000000000008</v>
      </c>
      <c r="S21" s="18">
        <f>[17]Julho!$H$22</f>
        <v>11.520000000000001</v>
      </c>
      <c r="T21" s="18">
        <f>[17]Julho!$H$23</f>
        <v>15.840000000000002</v>
      </c>
      <c r="U21" s="18">
        <f>[17]Julho!$H$24</f>
        <v>14.04</v>
      </c>
      <c r="V21" s="18">
        <f>[17]Julho!$H$25</f>
        <v>5.7600000000000007</v>
      </c>
      <c r="W21" s="18">
        <f>[17]Julho!$H$26</f>
        <v>9.7200000000000006</v>
      </c>
      <c r="X21" s="18">
        <f>[17]Julho!$H$27</f>
        <v>13.68</v>
      </c>
      <c r="Y21" s="18">
        <f>[17]Julho!$H$28</f>
        <v>8.64</v>
      </c>
      <c r="Z21" s="18">
        <f>[17]Julho!$H$29</f>
        <v>10.44</v>
      </c>
      <c r="AA21" s="18">
        <f>[17]Julho!$H$30</f>
        <v>16.920000000000002</v>
      </c>
      <c r="AB21" s="18">
        <f>[17]Julho!$H$31</f>
        <v>9</v>
      </c>
      <c r="AC21" s="18">
        <f>[17]Julho!$H$32</f>
        <v>7.2</v>
      </c>
      <c r="AD21" s="18">
        <f>[17]Julho!$H$33</f>
        <v>11.879999999999999</v>
      </c>
      <c r="AE21" s="18">
        <f>[17]Julho!$H$34</f>
        <v>9</v>
      </c>
      <c r="AF21" s="18">
        <f>[17]Julho!$H$35</f>
        <v>0</v>
      </c>
      <c r="AG21" s="47">
        <f>MAX(B21:AF21)</f>
        <v>16.920000000000002</v>
      </c>
    </row>
    <row r="22" spans="1:33" ht="17.100000000000001" customHeight="1" x14ac:dyDescent="0.2">
      <c r="A22" s="16" t="s">
        <v>12</v>
      </c>
      <c r="B22" s="18">
        <f>[18]Julho!$H$5</f>
        <v>10.08</v>
      </c>
      <c r="C22" s="18">
        <f>[18]Julho!$H$6</f>
        <v>7.2</v>
      </c>
      <c r="D22" s="18">
        <f>[18]Julho!$H$7</f>
        <v>10.08</v>
      </c>
      <c r="E22" s="18">
        <f>[18]Julho!$H$8</f>
        <v>10.8</v>
      </c>
      <c r="F22" s="18">
        <f>[18]Julho!$H$9</f>
        <v>6.84</v>
      </c>
      <c r="G22" s="18">
        <f>[18]Julho!$H$10</f>
        <v>7.5600000000000005</v>
      </c>
      <c r="H22" s="18">
        <f>[18]Julho!$H$11</f>
        <v>5.04</v>
      </c>
      <c r="I22" s="18">
        <f>[18]Julho!$H$12</f>
        <v>9.7200000000000006</v>
      </c>
      <c r="J22" s="18">
        <f>[18]Julho!$H$13</f>
        <v>9.7200000000000006</v>
      </c>
      <c r="K22" s="18">
        <f>[18]Julho!$H$14</f>
        <v>8.2799999999999994</v>
      </c>
      <c r="L22" s="18">
        <f>[18]Julho!$H$15</f>
        <v>8.2799999999999994</v>
      </c>
      <c r="M22" s="18">
        <f>[18]Julho!$H$16</f>
        <v>7.2</v>
      </c>
      <c r="N22" s="18">
        <f>[18]Julho!$H$17</f>
        <v>9.3600000000000012</v>
      </c>
      <c r="O22" s="18">
        <f>[18]Julho!$H$18</f>
        <v>15.120000000000001</v>
      </c>
      <c r="P22" s="18">
        <f>[18]Julho!$H$19</f>
        <v>7.2</v>
      </c>
      <c r="Q22" s="18">
        <f>[18]Julho!$H$20</f>
        <v>9.3600000000000012</v>
      </c>
      <c r="R22" s="18">
        <f>[18]Julho!$H$21</f>
        <v>6.12</v>
      </c>
      <c r="S22" s="18">
        <f>[18]Julho!$H$22</f>
        <v>11.879999999999999</v>
      </c>
      <c r="T22" s="18">
        <f>[18]Julho!$H$23</f>
        <v>12.24</v>
      </c>
      <c r="U22" s="18">
        <f>[18]Julho!$H$24</f>
        <v>13.68</v>
      </c>
      <c r="V22" s="18">
        <f>[18]Julho!$H$25</f>
        <v>8.2799999999999994</v>
      </c>
      <c r="W22" s="18">
        <f>[18]Julho!$H$26</f>
        <v>11.879999999999999</v>
      </c>
      <c r="X22" s="18">
        <f>[18]Julho!$H$27</f>
        <v>13.68</v>
      </c>
      <c r="Y22" s="18">
        <f>[18]Julho!$H$28</f>
        <v>11.16</v>
      </c>
      <c r="Z22" s="18">
        <f>[18]Julho!$H$29</f>
        <v>8.64</v>
      </c>
      <c r="AA22" s="18">
        <f>[18]Julho!$H$30</f>
        <v>8.64</v>
      </c>
      <c r="AB22" s="18">
        <f>[18]Julho!$H$31</f>
        <v>8.2799999999999994</v>
      </c>
      <c r="AC22" s="18">
        <f>[18]Julho!$H$32</f>
        <v>9.3600000000000012</v>
      </c>
      <c r="AD22" s="18">
        <f>[18]Julho!$H$33</f>
        <v>7.5600000000000005</v>
      </c>
      <c r="AE22" s="18">
        <f>[18]Julho!$H$34</f>
        <v>6.84</v>
      </c>
      <c r="AF22" s="18">
        <f>[18]Julho!$H$35</f>
        <v>8.64</v>
      </c>
      <c r="AG22" s="47">
        <f>MAX(B22:AF22)</f>
        <v>15.120000000000001</v>
      </c>
    </row>
    <row r="23" spans="1:33" ht="17.100000000000001" customHeight="1" x14ac:dyDescent="0.2">
      <c r="A23" s="16" t="s">
        <v>13</v>
      </c>
      <c r="B23" s="18" t="str">
        <f>[19]Julho!$H$5</f>
        <v>**</v>
      </c>
      <c r="C23" s="18" t="str">
        <f>[19]Julho!$H$6</f>
        <v>**</v>
      </c>
      <c r="D23" s="18" t="str">
        <f>[19]Julho!$H$7</f>
        <v>**</v>
      </c>
      <c r="E23" s="18" t="str">
        <f>[19]Julho!$H$8</f>
        <v>**</v>
      </c>
      <c r="F23" s="18" t="str">
        <f>[19]Julho!$H$9</f>
        <v>**</v>
      </c>
      <c r="G23" s="18" t="str">
        <f>[19]Julho!$H$10</f>
        <v>**</v>
      </c>
      <c r="H23" s="18" t="str">
        <f>[19]Julho!$H$11</f>
        <v>**</v>
      </c>
      <c r="I23" s="18" t="str">
        <f>[19]Julho!$H$12</f>
        <v>**</v>
      </c>
      <c r="J23" s="18" t="str">
        <f>[19]Julho!$H$13</f>
        <v>**</v>
      </c>
      <c r="K23" s="18">
        <f>[19]Julho!$H$14</f>
        <v>16.559999999999999</v>
      </c>
      <c r="L23" s="18">
        <f>[19]Julho!$H$15</f>
        <v>17.64</v>
      </c>
      <c r="M23" s="18" t="str">
        <f>[19]Julho!$H$16</f>
        <v>**</v>
      </c>
      <c r="N23" s="18" t="str">
        <f>[19]Julho!$H$17</f>
        <v>**</v>
      </c>
      <c r="O23" s="18" t="str">
        <f>[19]Julho!$H$18</f>
        <v>**</v>
      </c>
      <c r="P23" s="18" t="str">
        <f>[19]Julho!$H$19</f>
        <v>**</v>
      </c>
      <c r="Q23" s="18" t="str">
        <f>[19]Julho!$H$20</f>
        <v>**</v>
      </c>
      <c r="R23" s="18">
        <f>[19]Julho!$H$21</f>
        <v>6.12</v>
      </c>
      <c r="S23" s="18">
        <f>[19]Julho!$H$22</f>
        <v>23.040000000000003</v>
      </c>
      <c r="T23" s="18">
        <f>[19]Julho!$H$23</f>
        <v>16.559999999999999</v>
      </c>
      <c r="U23" s="18">
        <f>[19]Julho!$H$24</f>
        <v>26.64</v>
      </c>
      <c r="V23" s="18">
        <f>[19]Julho!$H$25</f>
        <v>24.840000000000003</v>
      </c>
      <c r="W23" s="18">
        <f>[19]Julho!$H$26</f>
        <v>20.88</v>
      </c>
      <c r="X23" s="18">
        <f>[19]Julho!$H$27</f>
        <v>21.6</v>
      </c>
      <c r="Y23" s="18">
        <f>[19]Julho!$H$28</f>
        <v>20.52</v>
      </c>
      <c r="Z23" s="18">
        <f>[19]Julho!$H$29</f>
        <v>11.879999999999999</v>
      </c>
      <c r="AA23" s="18">
        <f>[19]Julho!$H$30</f>
        <v>1.4400000000000002</v>
      </c>
      <c r="AB23" s="18">
        <f>[19]Julho!$H$31</f>
        <v>0</v>
      </c>
      <c r="AC23" s="18">
        <f>[19]Julho!$H$32</f>
        <v>0</v>
      </c>
      <c r="AD23" s="18">
        <f>[19]Julho!$H$33</f>
        <v>3.9600000000000004</v>
      </c>
      <c r="AE23" s="18">
        <f>[19]Julho!$H$34</f>
        <v>14.4</v>
      </c>
      <c r="AF23" s="18">
        <f>[19]Julho!$H$35</f>
        <v>23.040000000000003</v>
      </c>
      <c r="AG23" s="47">
        <f>MAX(B23:AF23)</f>
        <v>26.64</v>
      </c>
    </row>
    <row r="24" spans="1:33" ht="17.100000000000001" customHeight="1" x14ac:dyDescent="0.2">
      <c r="A24" s="16" t="s">
        <v>14</v>
      </c>
      <c r="B24" s="18">
        <f>[20]Julho!$H$5</f>
        <v>33.480000000000004</v>
      </c>
      <c r="C24" s="18">
        <f>[20]Julho!$H$6</f>
        <v>13.32</v>
      </c>
      <c r="D24" s="18">
        <f>[20]Julho!$H$7</f>
        <v>19.079999999999998</v>
      </c>
      <c r="E24" s="18">
        <f>[20]Julho!$H$8</f>
        <v>19.8</v>
      </c>
      <c r="F24" s="18">
        <f>[20]Julho!$H$9</f>
        <v>19.8</v>
      </c>
      <c r="G24" s="18">
        <f>[20]Julho!$H$10</f>
        <v>20.16</v>
      </c>
      <c r="H24" s="18">
        <f>[20]Julho!$H$11</f>
        <v>9.7200000000000006</v>
      </c>
      <c r="I24" s="18">
        <f>[20]Julho!$H$12</f>
        <v>11.879999999999999</v>
      </c>
      <c r="J24" s="18">
        <f>[20]Julho!$H$13</f>
        <v>11.520000000000001</v>
      </c>
      <c r="K24" s="18">
        <f>[20]Julho!$H$14</f>
        <v>14.04</v>
      </c>
      <c r="L24" s="18">
        <f>[20]Julho!$H$15</f>
        <v>18.36</v>
      </c>
      <c r="M24" s="18">
        <f>[20]Julho!$H$16</f>
        <v>13.32</v>
      </c>
      <c r="N24" s="18">
        <f>[20]Julho!$H$17</f>
        <v>16.2</v>
      </c>
      <c r="O24" s="18">
        <f>[20]Julho!$H$18</f>
        <v>14.04</v>
      </c>
      <c r="P24" s="18">
        <f>[20]Julho!$H$19</f>
        <v>10.8</v>
      </c>
      <c r="Q24" s="18">
        <f>[20]Julho!$H$20</f>
        <v>9.7200000000000006</v>
      </c>
      <c r="R24" s="18">
        <f>[20]Julho!$H$21</f>
        <v>11.879999999999999</v>
      </c>
      <c r="S24" s="18">
        <f>[20]Julho!$H$22</f>
        <v>14.76</v>
      </c>
      <c r="T24" s="18">
        <f>[20]Julho!$H$23</f>
        <v>19.8</v>
      </c>
      <c r="U24" s="18">
        <f>[20]Julho!$H$24</f>
        <v>18</v>
      </c>
      <c r="V24" s="18">
        <f>[20]Julho!$H$25</f>
        <v>21.96</v>
      </c>
      <c r="W24" s="18">
        <f>[20]Julho!$H$26</f>
        <v>17.28</v>
      </c>
      <c r="X24" s="18">
        <f>[20]Julho!$H$27</f>
        <v>25.92</v>
      </c>
      <c r="Y24" s="18">
        <f>[20]Julho!$H$28</f>
        <v>14.04</v>
      </c>
      <c r="Z24" s="18">
        <f>[20]Julho!$H$29</f>
        <v>12.96</v>
      </c>
      <c r="AA24" s="18">
        <f>[20]Julho!$H$30</f>
        <v>15.120000000000001</v>
      </c>
      <c r="AB24" s="18">
        <f>[20]Julho!$H$31</f>
        <v>12.96</v>
      </c>
      <c r="AC24" s="18">
        <f>[20]Julho!$H$32</f>
        <v>15.120000000000001</v>
      </c>
      <c r="AD24" s="18">
        <f>[20]Julho!$H$33</f>
        <v>14.04</v>
      </c>
      <c r="AE24" s="18">
        <f>[20]Julho!$H$34</f>
        <v>8.64</v>
      </c>
      <c r="AF24" s="18">
        <f>[20]Julho!$H$35</f>
        <v>15.840000000000002</v>
      </c>
      <c r="AG24" s="47">
        <f>MAX(B24:AF24)</f>
        <v>33.480000000000004</v>
      </c>
    </row>
    <row r="25" spans="1:33" ht="17.100000000000001" customHeight="1" x14ac:dyDescent="0.2">
      <c r="A25" s="16" t="s">
        <v>15</v>
      </c>
      <c r="B25" s="18">
        <f>[21]Julho!$H$5</f>
        <v>9.3600000000000012</v>
      </c>
      <c r="C25" s="18">
        <f>[21]Julho!$H$6</f>
        <v>27</v>
      </c>
      <c r="D25" s="18">
        <f>[21]Julho!$H$7</f>
        <v>26.28</v>
      </c>
      <c r="E25" s="18">
        <f>[21]Julho!$H$8</f>
        <v>19.8</v>
      </c>
      <c r="F25" s="18">
        <f>[21]Julho!$H$9</f>
        <v>20.52</v>
      </c>
      <c r="G25" s="18">
        <f>[21]Julho!$H$10</f>
        <v>15.120000000000001</v>
      </c>
      <c r="H25" s="18">
        <f>[21]Julho!$H$11</f>
        <v>8.2799999999999994</v>
      </c>
      <c r="I25" s="18">
        <f>[21]Julho!$H$12</f>
        <v>15.120000000000001</v>
      </c>
      <c r="J25" s="18">
        <f>[21]Julho!$H$13</f>
        <v>27.720000000000002</v>
      </c>
      <c r="K25" s="18">
        <f>[21]Julho!$H$14</f>
        <v>24.12</v>
      </c>
      <c r="L25" s="18">
        <f>[21]Julho!$H$15</f>
        <v>23.400000000000002</v>
      </c>
      <c r="M25" s="18">
        <f>[21]Julho!$H$16</f>
        <v>15.48</v>
      </c>
      <c r="N25" s="18">
        <f>[21]Julho!$H$17</f>
        <v>14.76</v>
      </c>
      <c r="O25" s="18">
        <f>[21]Julho!$H$18</f>
        <v>12.24</v>
      </c>
      <c r="P25" s="18">
        <f>[21]Julho!$H$19</f>
        <v>9</v>
      </c>
      <c r="Q25" s="18">
        <f>[21]Julho!$H$20</f>
        <v>9</v>
      </c>
      <c r="R25" s="18">
        <f>[21]Julho!$H$21</f>
        <v>16.2</v>
      </c>
      <c r="S25" s="18">
        <f>[21]Julho!$H$22</f>
        <v>15.120000000000001</v>
      </c>
      <c r="T25" s="18">
        <f>[21]Julho!$H$23</f>
        <v>14.04</v>
      </c>
      <c r="U25" s="18">
        <f>[21]Julho!$H$24</f>
        <v>18.36</v>
      </c>
      <c r="V25" s="18">
        <f>[21]Julho!$H$25</f>
        <v>15.840000000000002</v>
      </c>
      <c r="W25" s="18">
        <f>[21]Julho!$H$26</f>
        <v>16.559999999999999</v>
      </c>
      <c r="X25" s="18">
        <f>[21]Julho!$H$27</f>
        <v>15.48</v>
      </c>
      <c r="Y25" s="18">
        <f>[21]Julho!$H$28</f>
        <v>14.76</v>
      </c>
      <c r="Z25" s="18">
        <f>[21]Julho!$H$29</f>
        <v>13.32</v>
      </c>
      <c r="AA25" s="18">
        <f>[21]Julho!$H$30</f>
        <v>33.840000000000003</v>
      </c>
      <c r="AB25" s="18">
        <f>[21]Julho!$H$31</f>
        <v>32.04</v>
      </c>
      <c r="AC25" s="18">
        <f>[21]Julho!$H$32</f>
        <v>16.2</v>
      </c>
      <c r="AD25" s="18">
        <f>[21]Julho!$H$33</f>
        <v>19.440000000000001</v>
      </c>
      <c r="AE25" s="18">
        <f>[21]Julho!$H$34</f>
        <v>29.52</v>
      </c>
      <c r="AF25" s="18">
        <f>[21]Julho!$H$35</f>
        <v>20.16</v>
      </c>
      <c r="AG25" s="47">
        <f t="shared" ref="AG25:AG32" si="2">MAX(B25:AF25)</f>
        <v>33.840000000000003</v>
      </c>
    </row>
    <row r="26" spans="1:33" ht="17.100000000000001" customHeight="1" x14ac:dyDescent="0.2">
      <c r="A26" s="16" t="s">
        <v>16</v>
      </c>
      <c r="B26" s="18">
        <f>[22]Julho!$H$5</f>
        <v>9.3600000000000012</v>
      </c>
      <c r="C26" s="18">
        <f>[22]Julho!$H$6</f>
        <v>27</v>
      </c>
      <c r="D26" s="18">
        <f>[22]Julho!$H$7</f>
        <v>13.68</v>
      </c>
      <c r="E26" s="18">
        <f>[22]Julho!$H$8</f>
        <v>16.2</v>
      </c>
      <c r="F26" s="18">
        <f>[22]Julho!$H$9</f>
        <v>13.32</v>
      </c>
      <c r="G26" s="18">
        <f>[22]Julho!$H$10</f>
        <v>11.879999999999999</v>
      </c>
      <c r="H26" s="18">
        <f>[22]Julho!$H$11</f>
        <v>13.32</v>
      </c>
      <c r="I26" s="18">
        <f>[22]Julho!$H$12</f>
        <v>11.16</v>
      </c>
      <c r="J26" s="18">
        <f>[22]Julho!$H$13</f>
        <v>9.7200000000000006</v>
      </c>
      <c r="K26" s="18">
        <f>[22]Julho!$H$14</f>
        <v>11.879999999999999</v>
      </c>
      <c r="L26" s="18">
        <f>[22]Julho!$H$15</f>
        <v>14.04</v>
      </c>
      <c r="M26" s="18">
        <f>[22]Julho!$H$16</f>
        <v>10.08</v>
      </c>
      <c r="N26" s="18">
        <f>[22]Julho!$H$17</f>
        <v>9</v>
      </c>
      <c r="O26" s="18">
        <f>[22]Julho!$H$18</f>
        <v>12.24</v>
      </c>
      <c r="P26" s="18">
        <f>[22]Julho!$H$19</f>
        <v>15.120000000000001</v>
      </c>
      <c r="Q26" s="18">
        <f>[22]Julho!$H$20</f>
        <v>9.7200000000000006</v>
      </c>
      <c r="R26" s="18">
        <f>[22]Julho!$H$21</f>
        <v>13.32</v>
      </c>
      <c r="S26" s="18">
        <f>[22]Julho!$H$22</f>
        <v>18</v>
      </c>
      <c r="T26" s="18">
        <f>[22]Julho!$H$23</f>
        <v>19.079999999999998</v>
      </c>
      <c r="U26" s="18">
        <f>[22]Julho!$H$24</f>
        <v>13.68</v>
      </c>
      <c r="V26" s="18">
        <f>[22]Julho!$H$25</f>
        <v>15.48</v>
      </c>
      <c r="W26" s="18">
        <f>[22]Julho!$H$26</f>
        <v>22.68</v>
      </c>
      <c r="X26" s="18">
        <f>[22]Julho!$H$27</f>
        <v>19.8</v>
      </c>
      <c r="Y26" s="18">
        <f>[22]Julho!$H$28</f>
        <v>14.04</v>
      </c>
      <c r="Z26" s="18">
        <f>[22]Julho!$H$29</f>
        <v>12.6</v>
      </c>
      <c r="AA26" s="18">
        <f>[22]Julho!$H$30</f>
        <v>7.9200000000000008</v>
      </c>
      <c r="AB26" s="18">
        <f>[22]Julho!$H$31</f>
        <v>8.64</v>
      </c>
      <c r="AC26" s="18">
        <f>[22]Julho!$H$32</f>
        <v>10.08</v>
      </c>
      <c r="AD26" s="18">
        <f>[22]Julho!$H$33</f>
        <v>11.16</v>
      </c>
      <c r="AE26" s="18">
        <f>[22]Julho!$H$34</f>
        <v>10.44</v>
      </c>
      <c r="AF26" s="18">
        <f>[22]Julho!$H$35</f>
        <v>17.28</v>
      </c>
      <c r="AG26" s="47">
        <f t="shared" si="2"/>
        <v>27</v>
      </c>
    </row>
    <row r="27" spans="1:33" ht="17.100000000000001" customHeight="1" x14ac:dyDescent="0.2">
      <c r="A27" s="16" t="s">
        <v>17</v>
      </c>
      <c r="B27" s="18">
        <f>[23]Julho!$H$5</f>
        <v>12.96</v>
      </c>
      <c r="C27" s="18">
        <f>[23]Julho!$H$6</f>
        <v>10.08</v>
      </c>
      <c r="D27" s="18">
        <f>[23]Julho!$H$7</f>
        <v>6.84</v>
      </c>
      <c r="E27" s="18">
        <f>[23]Julho!$H$8</f>
        <v>19.079999999999998</v>
      </c>
      <c r="F27" s="18">
        <f>[23]Julho!$H$9</f>
        <v>1.08</v>
      </c>
      <c r="G27" s="18">
        <f>[23]Julho!$H$10</f>
        <v>1.8</v>
      </c>
      <c r="H27" s="18">
        <f>[23]Julho!$H$11</f>
        <v>7.5600000000000005</v>
      </c>
      <c r="I27" s="18">
        <f>[23]Julho!$H$12</f>
        <v>9.3600000000000012</v>
      </c>
      <c r="J27" s="18">
        <f>[23]Julho!$H$13</f>
        <v>11.520000000000001</v>
      </c>
      <c r="K27" s="18">
        <f>[23]Julho!$H$14</f>
        <v>12.6</v>
      </c>
      <c r="L27" s="18">
        <f>[23]Julho!$H$15</f>
        <v>12.96</v>
      </c>
      <c r="M27" s="18">
        <f>[23]Julho!$H$16</f>
        <v>10.08</v>
      </c>
      <c r="N27" s="18">
        <f>[23]Julho!$H$17</f>
        <v>7.2</v>
      </c>
      <c r="O27" s="18">
        <f>[23]Julho!$H$18</f>
        <v>10.8</v>
      </c>
      <c r="P27" s="18">
        <f>[23]Julho!$H$19</f>
        <v>9</v>
      </c>
      <c r="Q27" s="18">
        <f>[23]Julho!$H$20</f>
        <v>5.4</v>
      </c>
      <c r="R27" s="18">
        <f>[23]Julho!$H$21</f>
        <v>5.4</v>
      </c>
      <c r="S27" s="18">
        <f>[23]Julho!$H$22</f>
        <v>21.240000000000002</v>
      </c>
      <c r="T27" s="18">
        <f>[23]Julho!$H$23</f>
        <v>19.440000000000001</v>
      </c>
      <c r="U27" s="18">
        <f>[23]Julho!$H$24</f>
        <v>23.040000000000003</v>
      </c>
      <c r="V27" s="18">
        <f>[23]Julho!$H$25</f>
        <v>14.76</v>
      </c>
      <c r="W27" s="18">
        <f>[23]Julho!$H$26</f>
        <v>16.2</v>
      </c>
      <c r="X27" s="18">
        <f>[23]Julho!$H$27</f>
        <v>19.079999999999998</v>
      </c>
      <c r="Y27" s="18">
        <f>[23]Julho!$H$28</f>
        <v>1.8</v>
      </c>
      <c r="Z27" s="18">
        <f>[23]Julho!$H$29</f>
        <v>0.72000000000000008</v>
      </c>
      <c r="AA27" s="18">
        <f>[23]Julho!$H$30</f>
        <v>2.8800000000000003</v>
      </c>
      <c r="AB27" s="18">
        <f>[23]Julho!$H$31</f>
        <v>8.2799999999999994</v>
      </c>
      <c r="AC27" s="18">
        <f>[23]Julho!$H$32</f>
        <v>5.04</v>
      </c>
      <c r="AD27" s="18">
        <f>[23]Julho!$H$33</f>
        <v>9.3600000000000012</v>
      </c>
      <c r="AE27" s="18">
        <f>[23]Julho!$H$34</f>
        <v>16.2</v>
      </c>
      <c r="AF27" s="18">
        <f>[23]Julho!$H$35</f>
        <v>22.32</v>
      </c>
      <c r="AG27" s="47">
        <f t="shared" si="2"/>
        <v>23.040000000000003</v>
      </c>
    </row>
    <row r="28" spans="1:33" ht="17.100000000000001" customHeight="1" x14ac:dyDescent="0.2">
      <c r="A28" s="16" t="s">
        <v>18</v>
      </c>
      <c r="B28" s="18">
        <f>[24]Julho!$H$5</f>
        <v>20.52</v>
      </c>
      <c r="C28" s="18">
        <f>[24]Julho!$H$6</f>
        <v>23.040000000000003</v>
      </c>
      <c r="D28" s="18">
        <f>[24]Julho!$H$7</f>
        <v>7.5600000000000005</v>
      </c>
      <c r="E28" s="18">
        <f>[24]Julho!$H$8</f>
        <v>15.840000000000002</v>
      </c>
      <c r="F28" s="18">
        <f>[24]Julho!$H$9</f>
        <v>6.12</v>
      </c>
      <c r="G28" s="18">
        <f>[24]Julho!$H$10</f>
        <v>7.2</v>
      </c>
      <c r="H28" s="18">
        <f>[24]Julho!$H$11</f>
        <v>0.72000000000000008</v>
      </c>
      <c r="I28" s="18">
        <f>[24]Julho!$H$12</f>
        <v>4.6800000000000006</v>
      </c>
      <c r="J28" s="18">
        <f>[24]Julho!$H$13</f>
        <v>24.48</v>
      </c>
      <c r="K28" s="18">
        <f>[24]Julho!$H$14</f>
        <v>21.240000000000002</v>
      </c>
      <c r="L28" s="18">
        <f>[24]Julho!$H$15</f>
        <v>23.400000000000002</v>
      </c>
      <c r="M28" s="18">
        <f>[24]Julho!$H$16</f>
        <v>10.8</v>
      </c>
      <c r="N28" s="18">
        <f>[24]Julho!$H$17</f>
        <v>5.4</v>
      </c>
      <c r="O28" s="18">
        <f>[24]Julho!$H$18</f>
        <v>13.32</v>
      </c>
      <c r="P28" s="18">
        <f>[24]Julho!$H$19</f>
        <v>9</v>
      </c>
      <c r="Q28" s="18">
        <f>[24]Julho!$H$20</f>
        <v>18.720000000000002</v>
      </c>
      <c r="R28" s="18">
        <f>[24]Julho!$H$21</f>
        <v>14.4</v>
      </c>
      <c r="S28" s="18">
        <f>[24]Julho!$H$22</f>
        <v>14.4</v>
      </c>
      <c r="T28" s="18">
        <f>[24]Julho!$H$23</f>
        <v>26.28</v>
      </c>
      <c r="U28" s="18">
        <f>[24]Julho!$H$24</f>
        <v>22.32</v>
      </c>
      <c r="V28" s="18">
        <f>[24]Julho!$H$25</f>
        <v>38.880000000000003</v>
      </c>
      <c r="W28" s="18">
        <f>[24]Julho!$H$26</f>
        <v>8.2799999999999994</v>
      </c>
      <c r="X28" s="18">
        <f>[24]Julho!$H$27</f>
        <v>18.720000000000002</v>
      </c>
      <c r="Y28" s="18">
        <f>[24]Julho!$H$28</f>
        <v>19.440000000000001</v>
      </c>
      <c r="Z28" s="18">
        <f>[24]Julho!$H$29</f>
        <v>28.08</v>
      </c>
      <c r="AA28" s="18">
        <f>[24]Julho!$H$30</f>
        <v>27.36</v>
      </c>
      <c r="AB28" s="18">
        <f>[24]Julho!$H$31</f>
        <v>12.24</v>
      </c>
      <c r="AC28" s="18">
        <f>[24]Julho!$H$32</f>
        <v>14.76</v>
      </c>
      <c r="AD28" s="18">
        <f>[24]Julho!$H$33</f>
        <v>25.56</v>
      </c>
      <c r="AE28" s="18">
        <f>[24]Julho!$H$34</f>
        <v>16.559999999999999</v>
      </c>
      <c r="AF28" s="18">
        <f>[24]Julho!$H$35</f>
        <v>15.120000000000001</v>
      </c>
      <c r="AG28" s="47">
        <f t="shared" si="2"/>
        <v>38.880000000000003</v>
      </c>
    </row>
    <row r="29" spans="1:33" ht="17.100000000000001" customHeight="1" x14ac:dyDescent="0.2">
      <c r="A29" s="16" t="s">
        <v>19</v>
      </c>
      <c r="B29" s="18">
        <f>[25]Julho!$H$5</f>
        <v>12.6</v>
      </c>
      <c r="C29" s="18">
        <f>[25]Julho!$H$6</f>
        <v>17.64</v>
      </c>
      <c r="D29" s="18">
        <f>[25]Julho!$H$7</f>
        <v>22.68</v>
      </c>
      <c r="E29" s="18">
        <f>[25]Julho!$H$8</f>
        <v>27.720000000000002</v>
      </c>
      <c r="F29" s="18">
        <f>[25]Julho!$H$9</f>
        <v>21.96</v>
      </c>
      <c r="G29" s="18">
        <f>[25]Julho!$H$10</f>
        <v>18.720000000000002</v>
      </c>
      <c r="H29" s="18">
        <f>[25]Julho!$H$11</f>
        <v>13.68</v>
      </c>
      <c r="I29" s="18">
        <f>[25]Julho!$H$12</f>
        <v>15.840000000000002</v>
      </c>
      <c r="J29" s="18">
        <f>[25]Julho!$H$13</f>
        <v>23.400000000000002</v>
      </c>
      <c r="K29" s="18">
        <f>[25]Julho!$H$14</f>
        <v>20.52</v>
      </c>
      <c r="L29" s="18">
        <f>[25]Julho!$H$15</f>
        <v>24.48</v>
      </c>
      <c r="M29" s="18">
        <f>[25]Julho!$H$16</f>
        <v>18</v>
      </c>
      <c r="N29" s="18">
        <f>[25]Julho!$H$17</f>
        <v>17.64</v>
      </c>
      <c r="O29" s="18">
        <f>[25]Julho!$H$18</f>
        <v>7.2</v>
      </c>
      <c r="P29" s="18">
        <f>[25]Julho!$H$19</f>
        <v>17.28</v>
      </c>
      <c r="Q29" s="18">
        <f>[25]Julho!$H$20</f>
        <v>13.68</v>
      </c>
      <c r="R29" s="18">
        <f>[25]Julho!$H$21</f>
        <v>17.64</v>
      </c>
      <c r="S29" s="18">
        <f>[25]Julho!$H$22</f>
        <v>15.840000000000002</v>
      </c>
      <c r="T29" s="18">
        <f>[25]Julho!$H$23</f>
        <v>15.840000000000002</v>
      </c>
      <c r="U29" s="18">
        <f>[25]Julho!$H$24</f>
        <v>19.8</v>
      </c>
      <c r="V29" s="18">
        <f>[25]Julho!$H$25</f>
        <v>16.920000000000002</v>
      </c>
      <c r="W29" s="18">
        <f>[25]Julho!$H$26</f>
        <v>19.440000000000001</v>
      </c>
      <c r="X29" s="18">
        <f>[25]Julho!$H$27</f>
        <v>18</v>
      </c>
      <c r="Y29" s="18">
        <f>[25]Julho!$H$28</f>
        <v>12.24</v>
      </c>
      <c r="Z29" s="18">
        <f>[25]Julho!$H$29</f>
        <v>11.879999999999999</v>
      </c>
      <c r="AA29" s="18">
        <f>[25]Julho!$H$30</f>
        <v>32.04</v>
      </c>
      <c r="AB29" s="18">
        <f>[25]Julho!$H$31</f>
        <v>24.48</v>
      </c>
      <c r="AC29" s="18">
        <f>[25]Julho!$H$32</f>
        <v>15.120000000000001</v>
      </c>
      <c r="AD29" s="18">
        <f>[25]Julho!$H$33</f>
        <v>13.68</v>
      </c>
      <c r="AE29" s="18">
        <f>[25]Julho!$H$34</f>
        <v>16.559999999999999</v>
      </c>
      <c r="AF29" s="18">
        <f>[25]Julho!$H$35</f>
        <v>21.96</v>
      </c>
      <c r="AG29" s="47">
        <f t="shared" si="2"/>
        <v>32.04</v>
      </c>
    </row>
    <row r="30" spans="1:33" ht="17.100000000000001" customHeight="1" x14ac:dyDescent="0.2">
      <c r="A30" s="16" t="s">
        <v>31</v>
      </c>
      <c r="B30" s="18">
        <f>[26]Julho!$H$5</f>
        <v>11.879999999999999</v>
      </c>
      <c r="C30" s="18">
        <f>[26]Julho!$H$6</f>
        <v>14.4</v>
      </c>
      <c r="D30" s="18">
        <f>[26]Julho!$H$7</f>
        <v>16.559999999999999</v>
      </c>
      <c r="E30" s="18">
        <f>[26]Julho!$H$8</f>
        <v>20.16</v>
      </c>
      <c r="F30" s="18">
        <f>[26]Julho!$H$9</f>
        <v>14.76</v>
      </c>
      <c r="G30" s="18">
        <f>[26]Julho!$H$10</f>
        <v>12.24</v>
      </c>
      <c r="H30" s="18">
        <f>[26]Julho!$H$11</f>
        <v>10.08</v>
      </c>
      <c r="I30" s="18">
        <f>[26]Julho!$H$12</f>
        <v>7.2</v>
      </c>
      <c r="J30" s="18">
        <f>[26]Julho!$H$13</f>
        <v>20.52</v>
      </c>
      <c r="K30" s="18">
        <f>[26]Julho!$H$14</f>
        <v>19.440000000000001</v>
      </c>
      <c r="L30" s="18">
        <f>[26]Julho!$H$15</f>
        <v>25.56</v>
      </c>
      <c r="M30" s="18">
        <f>[26]Julho!$H$16</f>
        <v>19.079999999999998</v>
      </c>
      <c r="N30" s="18">
        <f>[26]Julho!$H$17</f>
        <v>12.6</v>
      </c>
      <c r="O30" s="18">
        <f>[26]Julho!$H$18</f>
        <v>12.24</v>
      </c>
      <c r="P30" s="18">
        <f>[26]Julho!$H$19</f>
        <v>10.08</v>
      </c>
      <c r="Q30" s="18">
        <f>[26]Julho!$H$20</f>
        <v>10.44</v>
      </c>
      <c r="R30" s="18">
        <f>[26]Julho!$H$21</f>
        <v>14.4</v>
      </c>
      <c r="S30" s="18">
        <f>[26]Julho!$H$22</f>
        <v>20.52</v>
      </c>
      <c r="T30" s="18">
        <f>[26]Julho!$H$23</f>
        <v>18.36</v>
      </c>
      <c r="U30" s="18">
        <f>[26]Julho!$H$24</f>
        <v>30.6</v>
      </c>
      <c r="V30" s="18">
        <f>[26]Julho!$H$25</f>
        <v>22.32</v>
      </c>
      <c r="W30" s="18">
        <f>[26]Julho!$H$26</f>
        <v>15.48</v>
      </c>
      <c r="X30" s="18">
        <f>[26]Julho!$H$27</f>
        <v>19.079999999999998</v>
      </c>
      <c r="Y30" s="18">
        <f>[26]Julho!$H$28</f>
        <v>18</v>
      </c>
      <c r="Z30" s="18">
        <f>[26]Julho!$H$29</f>
        <v>15.120000000000001</v>
      </c>
      <c r="AA30" s="18">
        <f>[26]Julho!$H$30</f>
        <v>18</v>
      </c>
      <c r="AB30" s="18">
        <f>[26]Julho!$H$31</f>
        <v>15.48</v>
      </c>
      <c r="AC30" s="18">
        <f>[26]Julho!$H$32</f>
        <v>11.16</v>
      </c>
      <c r="AD30" s="18">
        <f>[26]Julho!$H$33</f>
        <v>17.28</v>
      </c>
      <c r="AE30" s="18">
        <f>[26]Julho!$H$34</f>
        <v>17.28</v>
      </c>
      <c r="AF30" s="18">
        <f>[26]Julho!$H$35</f>
        <v>16.920000000000002</v>
      </c>
      <c r="AG30" s="47">
        <f t="shared" si="2"/>
        <v>30.6</v>
      </c>
    </row>
    <row r="31" spans="1:33" ht="17.100000000000001" customHeight="1" x14ac:dyDescent="0.2">
      <c r="A31" s="16" t="s">
        <v>51</v>
      </c>
      <c r="B31" s="18">
        <f>[27]Julho!$H$5</f>
        <v>24.48</v>
      </c>
      <c r="C31" s="18">
        <f>[27]Julho!$H$6</f>
        <v>29.52</v>
      </c>
      <c r="D31" s="18">
        <f>[27]Julho!$H$7</f>
        <v>23.040000000000003</v>
      </c>
      <c r="E31" s="18">
        <f>[27]Julho!$H$8</f>
        <v>24.12</v>
      </c>
      <c r="F31" s="18">
        <f>[27]Julho!$H$9</f>
        <v>24.48</v>
      </c>
      <c r="G31" s="18">
        <f>[27]Julho!$H$10</f>
        <v>21.6</v>
      </c>
      <c r="H31" s="18">
        <f>[27]Julho!$H$11</f>
        <v>16.920000000000002</v>
      </c>
      <c r="I31" s="18">
        <f>[27]Julho!$H$12</f>
        <v>22.68</v>
      </c>
      <c r="J31" s="18">
        <f>[27]Julho!$H$13</f>
        <v>23.759999999999998</v>
      </c>
      <c r="K31" s="18">
        <f>[27]Julho!$H$14</f>
        <v>24.12</v>
      </c>
      <c r="L31" s="18">
        <f>[27]Julho!$H$15</f>
        <v>26.64</v>
      </c>
      <c r="M31" s="18">
        <f>[27]Julho!$H$16</f>
        <v>21.6</v>
      </c>
      <c r="N31" s="18">
        <f>[27]Julho!$H$17</f>
        <v>16.920000000000002</v>
      </c>
      <c r="O31" s="18">
        <f>[27]Julho!$H$18</f>
        <v>15.48</v>
      </c>
      <c r="P31" s="18">
        <f>[27]Julho!$H$19</f>
        <v>17.64</v>
      </c>
      <c r="Q31" s="18">
        <f>[27]Julho!$H$20</f>
        <v>19.8</v>
      </c>
      <c r="R31" s="18">
        <f>[27]Julho!$H$21</f>
        <v>19.079999999999998</v>
      </c>
      <c r="S31" s="18">
        <f>[27]Julho!$H$22</f>
        <v>26.28</v>
      </c>
      <c r="T31" s="18">
        <f>[27]Julho!$H$23</f>
        <v>21.240000000000002</v>
      </c>
      <c r="U31" s="18">
        <f>[27]Julho!$H$24</f>
        <v>28.8</v>
      </c>
      <c r="V31" s="18">
        <f>[27]Julho!$H$25</f>
        <v>27.36</v>
      </c>
      <c r="W31" s="18">
        <f>[27]Julho!$H$26</f>
        <v>19.079999999999998</v>
      </c>
      <c r="X31" s="18">
        <f>[27]Julho!$H$27</f>
        <v>30.96</v>
      </c>
      <c r="Y31" s="18">
        <f>[27]Julho!$H$28</f>
        <v>30.6</v>
      </c>
      <c r="Z31" s="18">
        <f>[27]Julho!$H$29</f>
        <v>42.12</v>
      </c>
      <c r="AA31" s="18">
        <f>[27]Julho!$H$30</f>
        <v>29.16</v>
      </c>
      <c r="AB31" s="18">
        <f>[27]Julho!$H$31</f>
        <v>21.96</v>
      </c>
      <c r="AC31" s="18">
        <f>[27]Julho!$H$32</f>
        <v>23.040000000000003</v>
      </c>
      <c r="AD31" s="18">
        <f>[27]Julho!$H$33</f>
        <v>19.079999999999998</v>
      </c>
      <c r="AE31" s="18">
        <f>[27]Julho!$H$34</f>
        <v>22.68</v>
      </c>
      <c r="AF31" s="18">
        <f>[27]Julho!$H$35</f>
        <v>23.040000000000003</v>
      </c>
      <c r="AG31" s="47">
        <f>MAX(B31:AF31)</f>
        <v>42.12</v>
      </c>
    </row>
    <row r="32" spans="1:33" ht="17.100000000000001" customHeight="1" x14ac:dyDescent="0.2">
      <c r="A32" s="16" t="s">
        <v>20</v>
      </c>
      <c r="B32" s="18">
        <f>[28]Julho!$H$5</f>
        <v>12.6</v>
      </c>
      <c r="C32" s="18">
        <f>[28]Julho!$H$6</f>
        <v>7.9200000000000008</v>
      </c>
      <c r="D32" s="18">
        <f>[28]Julho!$H$7</f>
        <v>10.08</v>
      </c>
      <c r="E32" s="18">
        <f>[28]Julho!$H$8</f>
        <v>16.920000000000002</v>
      </c>
      <c r="F32" s="18">
        <f>[28]Julho!$H$9</f>
        <v>14.04</v>
      </c>
      <c r="G32" s="18">
        <f>[28]Julho!$H$10</f>
        <v>11.520000000000001</v>
      </c>
      <c r="H32" s="18">
        <f>[28]Julho!$H$11</f>
        <v>5.04</v>
      </c>
      <c r="I32" s="18">
        <f>[28]Julho!$H$12</f>
        <v>6.12</v>
      </c>
      <c r="J32" s="18">
        <f>[28]Julho!$H$13</f>
        <v>10.08</v>
      </c>
      <c r="K32" s="18">
        <f>[28]Julho!$H$14</f>
        <v>9</v>
      </c>
      <c r="L32" s="18">
        <f>[28]Julho!$H$15</f>
        <v>10.08</v>
      </c>
      <c r="M32" s="18">
        <f>[28]Julho!$H$16</f>
        <v>9.3600000000000012</v>
      </c>
      <c r="N32" s="18">
        <f>[28]Julho!$H$17</f>
        <v>7.9200000000000008</v>
      </c>
      <c r="O32" s="18">
        <f>[28]Julho!$H$18</f>
        <v>6.48</v>
      </c>
      <c r="P32" s="18">
        <f>[28]Julho!$H$19</f>
        <v>8.64</v>
      </c>
      <c r="Q32" s="18">
        <f>[28]Julho!$H$20</f>
        <v>5.7600000000000007</v>
      </c>
      <c r="R32" s="18">
        <f>[28]Julho!$H$21</f>
        <v>6.12</v>
      </c>
      <c r="S32" s="18">
        <f>[28]Julho!$H$22</f>
        <v>12.6</v>
      </c>
      <c r="T32" s="18">
        <f>[28]Julho!$H$23</f>
        <v>11.520000000000001</v>
      </c>
      <c r="U32" s="18">
        <f>[28]Julho!$H$24</f>
        <v>15.840000000000002</v>
      </c>
      <c r="V32" s="18">
        <f>[28]Julho!$H$25</f>
        <v>18.720000000000002</v>
      </c>
      <c r="W32" s="18">
        <f>[28]Julho!$H$26</f>
        <v>11.879999999999999</v>
      </c>
      <c r="X32" s="18">
        <f>[28]Julho!$H$27</f>
        <v>15.840000000000002</v>
      </c>
      <c r="Y32" s="18">
        <f>[28]Julho!$H$28</f>
        <v>12.96</v>
      </c>
      <c r="Z32" s="18">
        <f>[28]Julho!$H$29</f>
        <v>9.3600000000000012</v>
      </c>
      <c r="AA32" s="18">
        <f>[28]Julho!$H$30</f>
        <v>11.16</v>
      </c>
      <c r="AB32" s="18">
        <f>[28]Julho!$H$31</f>
        <v>6.48</v>
      </c>
      <c r="AC32" s="18">
        <f>[28]Julho!$H$32</f>
        <v>4.32</v>
      </c>
      <c r="AD32" s="18">
        <f>[28]Julho!$H$33</f>
        <v>7.2</v>
      </c>
      <c r="AE32" s="18">
        <f>[28]Julho!$H$34</f>
        <v>5.04</v>
      </c>
      <c r="AF32" s="18">
        <f>[28]Julho!$H$35</f>
        <v>13.32</v>
      </c>
      <c r="AG32" s="47">
        <f t="shared" si="2"/>
        <v>18.720000000000002</v>
      </c>
    </row>
    <row r="33" spans="1:33" s="5" customFormat="1" ht="17.100000000000001" customHeight="1" x14ac:dyDescent="0.2">
      <c r="A33" s="38" t="s">
        <v>33</v>
      </c>
      <c r="B33" s="39">
        <f t="shared" ref="B33:AF33" si="3">MAX(B5:B32)</f>
        <v>33.480000000000004</v>
      </c>
      <c r="C33" s="39">
        <f t="shared" si="3"/>
        <v>29.52</v>
      </c>
      <c r="D33" s="39">
        <f t="shared" si="3"/>
        <v>28.08</v>
      </c>
      <c r="E33" s="39">
        <f t="shared" si="3"/>
        <v>27.720000000000002</v>
      </c>
      <c r="F33" s="39">
        <f t="shared" si="3"/>
        <v>25.56</v>
      </c>
      <c r="G33" s="39">
        <f t="shared" si="3"/>
        <v>21.6</v>
      </c>
      <c r="H33" s="39">
        <f t="shared" si="3"/>
        <v>18.720000000000002</v>
      </c>
      <c r="I33" s="39">
        <f t="shared" si="3"/>
        <v>22.68</v>
      </c>
      <c r="J33" s="39">
        <f t="shared" si="3"/>
        <v>32.04</v>
      </c>
      <c r="K33" s="39">
        <f t="shared" si="3"/>
        <v>24.12</v>
      </c>
      <c r="L33" s="39">
        <f t="shared" si="3"/>
        <v>29.880000000000003</v>
      </c>
      <c r="M33" s="39">
        <f t="shared" si="3"/>
        <v>22.68</v>
      </c>
      <c r="N33" s="39">
        <f t="shared" si="3"/>
        <v>18.720000000000002</v>
      </c>
      <c r="O33" s="39">
        <f t="shared" si="3"/>
        <v>15.48</v>
      </c>
      <c r="P33" s="39">
        <f t="shared" si="3"/>
        <v>19.440000000000001</v>
      </c>
      <c r="Q33" s="39">
        <f t="shared" si="3"/>
        <v>20.16</v>
      </c>
      <c r="R33" s="39">
        <f t="shared" si="3"/>
        <v>23.759999999999998</v>
      </c>
      <c r="S33" s="39">
        <f t="shared" si="3"/>
        <v>27</v>
      </c>
      <c r="T33" s="39">
        <f t="shared" si="3"/>
        <v>28.08</v>
      </c>
      <c r="U33" s="39">
        <f t="shared" si="3"/>
        <v>30.6</v>
      </c>
      <c r="V33" s="39">
        <f t="shared" si="3"/>
        <v>38.880000000000003</v>
      </c>
      <c r="W33" s="39">
        <f t="shared" si="3"/>
        <v>22.68</v>
      </c>
      <c r="X33" s="39">
        <f t="shared" si="3"/>
        <v>30.96</v>
      </c>
      <c r="Y33" s="39">
        <f t="shared" si="3"/>
        <v>30.6</v>
      </c>
      <c r="Z33" s="39">
        <f t="shared" si="3"/>
        <v>42.12</v>
      </c>
      <c r="AA33" s="39">
        <f t="shared" si="3"/>
        <v>38.159999999999997</v>
      </c>
      <c r="AB33" s="39">
        <f t="shared" si="3"/>
        <v>32.04</v>
      </c>
      <c r="AC33" s="39">
        <f t="shared" si="3"/>
        <v>23.040000000000003</v>
      </c>
      <c r="AD33" s="39">
        <f t="shared" si="3"/>
        <v>25.56</v>
      </c>
      <c r="AE33" s="39">
        <f t="shared" si="3"/>
        <v>29.52</v>
      </c>
      <c r="AF33" s="39">
        <f t="shared" si="3"/>
        <v>23.040000000000003</v>
      </c>
      <c r="AG33" s="47" t="s">
        <v>66</v>
      </c>
    </row>
    <row r="35" spans="1:33" x14ac:dyDescent="0.2">
      <c r="B35" s="2"/>
      <c r="C35" s="2"/>
      <c r="D35" s="31"/>
      <c r="E35" s="31" t="s">
        <v>53</v>
      </c>
      <c r="F35" s="31"/>
      <c r="G35" s="31"/>
      <c r="H35" s="31"/>
      <c r="K35" s="2"/>
      <c r="L35" s="2"/>
      <c r="M35" s="2"/>
      <c r="N35" s="2" t="s">
        <v>54</v>
      </c>
      <c r="O35" s="2"/>
      <c r="P35" s="2"/>
      <c r="Q35" s="2"/>
      <c r="W35" s="2"/>
      <c r="X35" s="2"/>
      <c r="Y35" s="2" t="s">
        <v>56</v>
      </c>
      <c r="Z35" s="2"/>
      <c r="AA35" s="2"/>
    </row>
    <row r="36" spans="1:33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Y36" s="32" t="s">
        <v>57</v>
      </c>
      <c r="Z36" s="32"/>
      <c r="AA36" s="32"/>
    </row>
    <row r="39" spans="1:33" x14ac:dyDescent="0.2">
      <c r="N39" s="3" t="s">
        <v>52</v>
      </c>
    </row>
    <row r="40" spans="1:33" x14ac:dyDescent="0.2">
      <c r="G40" s="3" t="s">
        <v>52</v>
      </c>
      <c r="X40" s="3" t="s">
        <v>52</v>
      </c>
    </row>
    <row r="45" spans="1:33" x14ac:dyDescent="0.2">
      <c r="I45" s="3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zoomScaleNormal="100" workbookViewId="0">
      <selection activeCell="AL25" sqref="AL25"/>
    </sheetView>
  </sheetViews>
  <sheetFormatPr defaultRowHeight="12.75" x14ac:dyDescent="0.2"/>
  <cols>
    <col min="1" max="1" width="20.7109375" style="2" bestFit="1" customWidth="1"/>
    <col min="2" max="2" width="3.5703125" style="2" customWidth="1"/>
    <col min="3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5" ht="20.100000000000001" customHeight="1" x14ac:dyDescent="0.2">
      <c r="A1" s="65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5" s="4" customFormat="1" ht="15" customHeight="1" x14ac:dyDescent="0.2">
      <c r="A2" s="62" t="s">
        <v>21</v>
      </c>
      <c r="B2" s="64" t="s">
        <v>62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7"/>
    </row>
    <row r="3" spans="1:35" s="5" customFormat="1" ht="14.25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54" t="s">
        <v>43</v>
      </c>
      <c r="AH3" s="10"/>
    </row>
    <row r="4" spans="1:35" s="5" customFormat="1" ht="12.75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4" t="s">
        <v>39</v>
      </c>
      <c r="AH4" s="10"/>
    </row>
    <row r="5" spans="1:35" s="5" customFormat="1" ht="13.5" customHeight="1" x14ac:dyDescent="0.2">
      <c r="A5" s="16" t="s">
        <v>47</v>
      </c>
      <c r="B5" s="21" t="str">
        <f>[1]Julho!$I$5</f>
        <v>NO</v>
      </c>
      <c r="C5" s="21" t="str">
        <f>[1]Julho!$I$6</f>
        <v>O</v>
      </c>
      <c r="D5" s="21" t="str">
        <f>[1]Julho!$I$7</f>
        <v>O</v>
      </c>
      <c r="E5" s="21" t="str">
        <f>[1]Julho!$I$8</f>
        <v>S</v>
      </c>
      <c r="F5" s="21" t="str">
        <f>[1]Julho!$I$9</f>
        <v>O</v>
      </c>
      <c r="G5" s="21" t="str">
        <f>[1]Julho!$I$10</f>
        <v>O</v>
      </c>
      <c r="H5" s="21" t="str">
        <f>[1]Julho!$I$11</f>
        <v>O</v>
      </c>
      <c r="I5" s="21" t="str">
        <f>[1]Julho!$I$12</f>
        <v>O</v>
      </c>
      <c r="J5" s="21" t="str">
        <f>[1]Julho!$I$13</f>
        <v>O</v>
      </c>
      <c r="K5" s="21" t="str">
        <f>[1]Julho!$I$14</f>
        <v>O</v>
      </c>
      <c r="L5" s="21" t="str">
        <f>[1]Julho!$I$15</f>
        <v>O</v>
      </c>
      <c r="M5" s="21" t="str">
        <f>[1]Julho!$I$16</f>
        <v>O</v>
      </c>
      <c r="N5" s="21" t="str">
        <f>[1]Julho!$I$17</f>
        <v>SE</v>
      </c>
      <c r="O5" s="21" t="str">
        <f>[1]Julho!$I$18</f>
        <v>NO</v>
      </c>
      <c r="P5" s="21" t="str">
        <f>[1]Julho!$I$19</f>
        <v>SE</v>
      </c>
      <c r="Q5" s="21" t="str">
        <f>[1]Julho!$I$20</f>
        <v>O</v>
      </c>
      <c r="R5" s="21" t="str">
        <f>[1]Julho!$I$21</f>
        <v>O</v>
      </c>
      <c r="S5" s="21" t="str">
        <f>[1]Julho!$I$22</f>
        <v>O</v>
      </c>
      <c r="T5" s="21" t="str">
        <f>[1]Julho!$I$23</f>
        <v>NE</v>
      </c>
      <c r="U5" s="21" t="str">
        <f>[1]Julho!$I$24</f>
        <v>SE</v>
      </c>
      <c r="V5" s="21" t="str">
        <f>[1]Julho!$I$25</f>
        <v>NE</v>
      </c>
      <c r="W5" s="21" t="str">
        <f>[1]Julho!$I$26</f>
        <v>NO</v>
      </c>
      <c r="X5" s="21" t="str">
        <f>[1]Julho!$I$27</f>
        <v>NO</v>
      </c>
      <c r="Y5" s="21" t="str">
        <f>[1]Julho!$I$28</f>
        <v>O</v>
      </c>
      <c r="Z5" s="21" t="str">
        <f>[1]Julho!$I$29</f>
        <v>O</v>
      </c>
      <c r="AA5" s="21" t="str">
        <f>[1]Julho!$I$30</f>
        <v>SO</v>
      </c>
      <c r="AB5" s="21" t="str">
        <f>[1]Julho!$I$31</f>
        <v>SO</v>
      </c>
      <c r="AC5" s="21" t="str">
        <f>[1]Julho!$I$32</f>
        <v>SO</v>
      </c>
      <c r="AD5" s="21" t="str">
        <f>[1]Julho!$I$33</f>
        <v>S</v>
      </c>
      <c r="AE5" s="21" t="str">
        <f>[1]Julho!$I$34</f>
        <v>SO</v>
      </c>
      <c r="AF5" s="21" t="str">
        <f>[1]Julho!$I$35</f>
        <v>SE</v>
      </c>
      <c r="AG5" s="57"/>
      <c r="AH5" s="10"/>
    </row>
    <row r="6" spans="1:35" s="1" customFormat="1" ht="12.75" customHeight="1" x14ac:dyDescent="0.2">
      <c r="A6" s="16" t="s">
        <v>0</v>
      </c>
      <c r="B6" s="18" t="str">
        <f>[2]Julho!$I$5</f>
        <v>SO</v>
      </c>
      <c r="C6" s="18" t="str">
        <f>[2]Julho!$I$6</f>
        <v>NE</v>
      </c>
      <c r="D6" s="18" t="str">
        <f>[2]Julho!$I$7</f>
        <v>L</v>
      </c>
      <c r="E6" s="18" t="str">
        <f>[2]Julho!$I$8</f>
        <v>NE</v>
      </c>
      <c r="F6" s="18" t="str">
        <f>[2]Julho!$I$9</f>
        <v>L</v>
      </c>
      <c r="G6" s="18" t="str">
        <f>[2]Julho!$I$10</f>
        <v>L</v>
      </c>
      <c r="H6" s="18" t="str">
        <f>[2]Julho!$I$11</f>
        <v>SO</v>
      </c>
      <c r="I6" s="18" t="str">
        <f>[2]Julho!$I$12</f>
        <v>SO</v>
      </c>
      <c r="J6" s="18" t="str">
        <f>[2]Julho!$I$13</f>
        <v>NE</v>
      </c>
      <c r="K6" s="18" t="str">
        <f>[2]Julho!$I$14</f>
        <v>L</v>
      </c>
      <c r="L6" s="18" t="str">
        <f>[2]Julho!$I$15</f>
        <v>L</v>
      </c>
      <c r="M6" s="18" t="str">
        <f>[2]Julho!$I$16</f>
        <v>NE</v>
      </c>
      <c r="N6" s="18" t="str">
        <f>[2]Julho!$I$17</f>
        <v>NE</v>
      </c>
      <c r="O6" s="18" t="str">
        <f>[2]Julho!$I$18</f>
        <v>L</v>
      </c>
      <c r="P6" s="18" t="str">
        <f>[2]Julho!$I$19</f>
        <v>SO</v>
      </c>
      <c r="Q6" s="18" t="str">
        <f>[2]Julho!$I$20</f>
        <v>SO</v>
      </c>
      <c r="R6" s="18" t="str">
        <f>[2]Julho!$I$21</f>
        <v>SO</v>
      </c>
      <c r="S6" s="18" t="str">
        <f>[2]Julho!$I$22</f>
        <v>L</v>
      </c>
      <c r="T6" s="22" t="str">
        <f>[2]Julho!$I$23</f>
        <v>SO</v>
      </c>
      <c r="U6" s="22" t="str">
        <f>[2]Julho!$I$24</f>
        <v>N</v>
      </c>
      <c r="V6" s="22" t="str">
        <f>[2]Julho!$I$25</f>
        <v>SO</v>
      </c>
      <c r="W6" s="22" t="str">
        <f>[2]Julho!$I$26</f>
        <v>S</v>
      </c>
      <c r="X6" s="22" t="str">
        <f>[2]Julho!$I$27</f>
        <v>S</v>
      </c>
      <c r="Y6" s="22" t="str">
        <f>[2]Julho!$I$28</f>
        <v>S</v>
      </c>
      <c r="Z6" s="22" t="str">
        <f>[2]Julho!$I$29</f>
        <v>SO</v>
      </c>
      <c r="AA6" s="22" t="str">
        <f>[2]Julho!$I$30</f>
        <v>L</v>
      </c>
      <c r="AB6" s="22" t="str">
        <f>[2]Julho!$I$31</f>
        <v>NE</v>
      </c>
      <c r="AC6" s="22" t="str">
        <f>[2]Julho!$I$32</f>
        <v>L</v>
      </c>
      <c r="AD6" s="22" t="str">
        <f>[2]Julho!$I$33</f>
        <v>SO</v>
      </c>
      <c r="AE6" s="22" t="str">
        <f>[2]Julho!$I$34</f>
        <v>NE</v>
      </c>
      <c r="AF6" s="22" t="str">
        <f>[2]Julho!$I$35</f>
        <v>L</v>
      </c>
      <c r="AG6" s="57" t="str">
        <f>[2]Julho!$I$36</f>
        <v>SO</v>
      </c>
      <c r="AH6" s="2"/>
    </row>
    <row r="7" spans="1:35" ht="12.75" customHeight="1" x14ac:dyDescent="0.2">
      <c r="A7" s="16" t="s">
        <v>1</v>
      </c>
      <c r="B7" s="20" t="str">
        <f>[3]Julho!$I$5</f>
        <v>S</v>
      </c>
      <c r="C7" s="20" t="str">
        <f>[3]Julho!$I$6</f>
        <v>SE</v>
      </c>
      <c r="D7" s="20" t="str">
        <f>[3]Julho!$I$7</f>
        <v>SE</v>
      </c>
      <c r="E7" s="20" t="str">
        <f>[3]Julho!$I$8</f>
        <v>SE</v>
      </c>
      <c r="F7" s="20" t="str">
        <f>[3]Julho!$I$9</f>
        <v>SE</v>
      </c>
      <c r="G7" s="20" t="str">
        <f>[3]Julho!$I$10</f>
        <v>SE</v>
      </c>
      <c r="H7" s="20" t="str">
        <f>[3]Julho!$I$11</f>
        <v>SE</v>
      </c>
      <c r="I7" s="20" t="str">
        <f>[3]Julho!$I$12</f>
        <v>S</v>
      </c>
      <c r="J7" s="20" t="str">
        <f>[3]Julho!$I$13</f>
        <v>S</v>
      </c>
      <c r="K7" s="20" t="str">
        <f>[3]Julho!$I$14</f>
        <v>SE</v>
      </c>
      <c r="L7" s="20" t="str">
        <f>[3]Julho!$I$15</f>
        <v>SE</v>
      </c>
      <c r="M7" s="20" t="str">
        <f>[3]Julho!$I$16</f>
        <v>SE</v>
      </c>
      <c r="N7" s="20" t="str">
        <f>[3]Julho!$I$17</f>
        <v>SE</v>
      </c>
      <c r="O7" s="20" t="str">
        <f>[3]Julho!$I$18</f>
        <v>S</v>
      </c>
      <c r="P7" s="20" t="str">
        <f>[3]Julho!$I$19</f>
        <v>S</v>
      </c>
      <c r="Q7" s="20" t="str">
        <f>[3]Julho!$I$20</f>
        <v>SE</v>
      </c>
      <c r="R7" s="20" t="str">
        <f>[3]Julho!$I$21</f>
        <v>SE</v>
      </c>
      <c r="S7" s="20" t="str">
        <f>[3]Julho!$I$22</f>
        <v>SE</v>
      </c>
      <c r="T7" s="23" t="str">
        <f>[3]Julho!$I$23</f>
        <v>NO</v>
      </c>
      <c r="U7" s="23" t="str">
        <f>[3]Julho!$I$24</f>
        <v>NO</v>
      </c>
      <c r="V7" s="23" t="str">
        <f>[3]Julho!$I$25</f>
        <v>SO</v>
      </c>
      <c r="W7" s="23" t="str">
        <f>[3]Julho!$I$26</f>
        <v>S</v>
      </c>
      <c r="X7" s="23" t="str">
        <f>[3]Julho!$I$27</f>
        <v>S</v>
      </c>
      <c r="Y7" s="23" t="str">
        <f>[3]Julho!$I$28</f>
        <v>SE</v>
      </c>
      <c r="Z7" s="23" t="str">
        <f>[3]Julho!$I$29</f>
        <v>SE</v>
      </c>
      <c r="AA7" s="23" t="str">
        <f>[3]Julho!$I$30</f>
        <v>SE</v>
      </c>
      <c r="AB7" s="23" t="str">
        <f>[3]Julho!$I$31</f>
        <v>SE</v>
      </c>
      <c r="AC7" s="23" t="str">
        <f>[3]Julho!$I$32</f>
        <v>SE</v>
      </c>
      <c r="AD7" s="23" t="str">
        <f>[3]Julho!$I$33</f>
        <v>SE</v>
      </c>
      <c r="AE7" s="23" t="str">
        <f>[3]Julho!$I$34</f>
        <v>SE</v>
      </c>
      <c r="AF7" s="23" t="str">
        <f>[3]Julho!$I$35</f>
        <v>SE</v>
      </c>
      <c r="AG7" s="57" t="str">
        <f>[3]Julho!$I$36</f>
        <v>SE</v>
      </c>
      <c r="AH7" s="2"/>
    </row>
    <row r="8" spans="1:35" ht="12.75" customHeight="1" x14ac:dyDescent="0.2">
      <c r="A8" s="16" t="s">
        <v>58</v>
      </c>
      <c r="B8" s="20" t="str">
        <f>[4]Julho!$I$5</f>
        <v>SO</v>
      </c>
      <c r="C8" s="20" t="str">
        <f>[4]Julho!$I$6</f>
        <v>SE</v>
      </c>
      <c r="D8" s="20" t="str">
        <f>[4]Julho!$I$7</f>
        <v>L</v>
      </c>
      <c r="E8" s="20" t="str">
        <f>[4]Julho!$I$8</f>
        <v>L</v>
      </c>
      <c r="F8" s="20" t="str">
        <f>[4]Julho!$I$9</f>
        <v>L</v>
      </c>
      <c r="G8" s="20" t="str">
        <f>[4]Julho!$I$10</f>
        <v>L</v>
      </c>
      <c r="H8" s="20" t="str">
        <f>[4]Julho!$I$11</f>
        <v>L</v>
      </c>
      <c r="I8" s="20" t="str">
        <f>[4]Julho!$I$12</f>
        <v>L</v>
      </c>
      <c r="J8" s="20" t="str">
        <f>[4]Julho!$I$13</f>
        <v>L</v>
      </c>
      <c r="K8" s="20" t="str">
        <f>[4]Julho!$I$14</f>
        <v>L</v>
      </c>
      <c r="L8" s="20" t="str">
        <f>[4]Julho!$I$15</f>
        <v>L</v>
      </c>
      <c r="M8" s="20" t="str">
        <f>[4]Julho!$I$16</f>
        <v>L</v>
      </c>
      <c r="N8" s="20" t="str">
        <f>[4]Julho!$I$17</f>
        <v>SE</v>
      </c>
      <c r="O8" s="20" t="str">
        <f>[4]Julho!$I$18</f>
        <v>L</v>
      </c>
      <c r="P8" s="20" t="str">
        <f>[4]Julho!$I$19</f>
        <v>SE</v>
      </c>
      <c r="Q8" s="20" t="str">
        <f>[4]Julho!$I$20</f>
        <v>S</v>
      </c>
      <c r="R8" s="20" t="str">
        <f>[4]Julho!$I$21</f>
        <v>L</v>
      </c>
      <c r="S8" s="20" t="str">
        <f>[4]Julho!$I$22</f>
        <v>L</v>
      </c>
      <c r="T8" s="23" t="str">
        <f>[4]Julho!$I$23</f>
        <v>NE</v>
      </c>
      <c r="U8" s="23" t="str">
        <f>[4]Julho!$I$24</f>
        <v>N</v>
      </c>
      <c r="V8" s="23" t="str">
        <f>[4]Julho!$I$25</f>
        <v>NO</v>
      </c>
      <c r="W8" s="23" t="str">
        <f>[4]Julho!$I$26</f>
        <v>SO</v>
      </c>
      <c r="X8" s="23" t="str">
        <f>[4]Julho!$I$27</f>
        <v>SO</v>
      </c>
      <c r="Y8" s="23" t="str">
        <f>[4]Julho!$I$28</f>
        <v>S</v>
      </c>
      <c r="Z8" s="23" t="str">
        <f>[4]Julho!$I$29</f>
        <v>S</v>
      </c>
      <c r="AA8" s="23" t="str">
        <f>[4]Julho!$I$30</f>
        <v>L</v>
      </c>
      <c r="AB8" s="23" t="str">
        <f>[4]Julho!$I$31</f>
        <v>L</v>
      </c>
      <c r="AC8" s="23" t="str">
        <f>[4]Julho!$I$32</f>
        <v>SE</v>
      </c>
      <c r="AD8" s="23" t="str">
        <f>[4]Julho!$I$33</f>
        <v>SE</v>
      </c>
      <c r="AE8" s="23" t="str">
        <f>[4]Julho!$I$34</f>
        <v>SE</v>
      </c>
      <c r="AF8" s="23" t="str">
        <f>[4]Julho!$I$35</f>
        <v>L</v>
      </c>
      <c r="AG8" s="57" t="str">
        <f>[4]Julho!$I$36</f>
        <v>L</v>
      </c>
      <c r="AH8" s="2"/>
    </row>
    <row r="9" spans="1:35" ht="12" customHeight="1" x14ac:dyDescent="0.2">
      <c r="A9" s="16" t="s">
        <v>48</v>
      </c>
      <c r="B9" s="24" t="str">
        <f>[5]Julho!$I$5</f>
        <v>S</v>
      </c>
      <c r="C9" s="24" t="str">
        <f>[5]Julho!$I$6</f>
        <v>NE</v>
      </c>
      <c r="D9" s="24" t="str">
        <f>[5]Julho!$I$7</f>
        <v>NE</v>
      </c>
      <c r="E9" s="24" t="str">
        <f>[5]Julho!$I$8</f>
        <v>NE</v>
      </c>
      <c r="F9" s="24" t="str">
        <f>[5]Julho!$I$9</f>
        <v>NE</v>
      </c>
      <c r="G9" s="24" t="str">
        <f>[5]Julho!$I$10</f>
        <v>NE</v>
      </c>
      <c r="H9" s="24" t="str">
        <f>[5]Julho!$I$11</f>
        <v>NE</v>
      </c>
      <c r="I9" s="24" t="str">
        <f>[5]Julho!$I$12</f>
        <v>SO</v>
      </c>
      <c r="J9" s="24" t="str">
        <f>[5]Julho!$I$13</f>
        <v>SO</v>
      </c>
      <c r="K9" s="24" t="str">
        <f>[5]Julho!$I$14</f>
        <v>NE</v>
      </c>
      <c r="L9" s="24" t="str">
        <f>[5]Julho!$I$15</f>
        <v>NE</v>
      </c>
      <c r="M9" s="24" t="str">
        <f>[5]Julho!$I$16</f>
        <v>NE</v>
      </c>
      <c r="N9" s="24" t="str">
        <f>[5]Julho!$I$17</f>
        <v>NE</v>
      </c>
      <c r="O9" s="24" t="str">
        <f>[5]Julho!$I$18</f>
        <v>NE</v>
      </c>
      <c r="P9" s="24" t="str">
        <f>[5]Julho!$I$19</f>
        <v>S</v>
      </c>
      <c r="Q9" s="24" t="str">
        <f>[5]Julho!$I$20</f>
        <v>SO</v>
      </c>
      <c r="R9" s="24" t="str">
        <f>[5]Julho!$I$21</f>
        <v>NE</v>
      </c>
      <c r="S9" s="24" t="str">
        <f>[5]Julho!$I$22</f>
        <v>NE</v>
      </c>
      <c r="T9" s="23" t="str">
        <f>[5]Julho!$I$23</f>
        <v>SO</v>
      </c>
      <c r="U9" s="23" t="str">
        <f>[5]Julho!$I$24</f>
        <v>N</v>
      </c>
      <c r="V9" s="23" t="str">
        <f>[5]Julho!$I$25</f>
        <v>SO</v>
      </c>
      <c r="W9" s="23" t="str">
        <f>[5]Julho!$I$26</f>
        <v>S</v>
      </c>
      <c r="X9" s="23" t="str">
        <f>[5]Julho!$I$27</f>
        <v>S</v>
      </c>
      <c r="Y9" s="23" t="str">
        <f>[5]Julho!$I$28</f>
        <v>SO</v>
      </c>
      <c r="Z9" s="23" t="str">
        <f>[5]Julho!$I$29</f>
        <v>NE</v>
      </c>
      <c r="AA9" s="23" t="str">
        <f>[5]Julho!$I$30</f>
        <v>NE</v>
      </c>
      <c r="AB9" s="23" t="str">
        <f>[5]Julho!$I$31</f>
        <v>NE</v>
      </c>
      <c r="AC9" s="23" t="str">
        <f>[5]Julho!$I$32</f>
        <v>NE</v>
      </c>
      <c r="AD9" s="23" t="str">
        <f>[5]Julho!$I$33</f>
        <v>NE</v>
      </c>
      <c r="AE9" s="23" t="str">
        <f>[5]Julho!$I$34</f>
        <v>NE</v>
      </c>
      <c r="AF9" s="23" t="str">
        <f>[5]Julho!$I$35</f>
        <v>NE</v>
      </c>
      <c r="AG9" s="57" t="str">
        <f>[5]Julho!$I$36</f>
        <v>NE</v>
      </c>
      <c r="AH9" s="2"/>
    </row>
    <row r="10" spans="1:35" ht="13.5" customHeight="1" x14ac:dyDescent="0.2">
      <c r="A10" s="16" t="s">
        <v>2</v>
      </c>
      <c r="B10" s="19" t="str">
        <f>[6]Julho!$I$5</f>
        <v>SE</v>
      </c>
      <c r="C10" s="19" t="str">
        <f>[6]Julho!$I$6</f>
        <v>SE</v>
      </c>
      <c r="D10" s="19" t="str">
        <f>[6]Julho!$I$7</f>
        <v>L</v>
      </c>
      <c r="E10" s="19" t="str">
        <f>[6]Julho!$I$8</f>
        <v>L</v>
      </c>
      <c r="F10" s="19" t="str">
        <f>[6]Julho!$I$9</f>
        <v>L</v>
      </c>
      <c r="G10" s="19" t="str">
        <f>[6]Julho!$I$10</f>
        <v>L</v>
      </c>
      <c r="H10" s="19" t="str">
        <f>[6]Julho!$I$11</f>
        <v>L</v>
      </c>
      <c r="I10" s="19" t="str">
        <f>[6]Julho!$I$12</f>
        <v>L</v>
      </c>
      <c r="J10" s="19" t="str">
        <f>[6]Julho!$I$13</f>
        <v>L</v>
      </c>
      <c r="K10" s="19" t="str">
        <f>[6]Julho!$I$14</f>
        <v>L</v>
      </c>
      <c r="L10" s="19" t="str">
        <f>[6]Julho!$I$15</f>
        <v>L</v>
      </c>
      <c r="M10" s="19" t="str">
        <f>[6]Julho!$I$16</f>
        <v>L</v>
      </c>
      <c r="N10" s="19" t="str">
        <f>[6]Julho!$I$17</f>
        <v>L</v>
      </c>
      <c r="O10" s="19" t="str">
        <f>[6]Julho!$I$18</f>
        <v>L</v>
      </c>
      <c r="P10" s="19" t="str">
        <f>[6]Julho!$I$19</f>
        <v>SE</v>
      </c>
      <c r="Q10" s="19" t="str">
        <f>[6]Julho!$I$20</f>
        <v>SE</v>
      </c>
      <c r="R10" s="19" t="str">
        <f>[6]Julho!$I$21</f>
        <v>L</v>
      </c>
      <c r="S10" s="19" t="str">
        <f>[6]Julho!$I$22</f>
        <v>NE</v>
      </c>
      <c r="T10" s="22" t="str">
        <f>[6]Julho!$I$23</f>
        <v>N</v>
      </c>
      <c r="U10" s="22" t="str">
        <f>[6]Julho!$I$24</f>
        <v>N</v>
      </c>
      <c r="V10" s="19" t="str">
        <f>[6]Julho!$I$25</f>
        <v>N</v>
      </c>
      <c r="W10" s="22" t="str">
        <f>[6]Julho!$I$26</f>
        <v>N</v>
      </c>
      <c r="X10" s="22" t="str">
        <f>[6]Julho!$I$27</f>
        <v>N</v>
      </c>
      <c r="Y10" s="22" t="str">
        <f>[6]Julho!$I$28</f>
        <v>SE</v>
      </c>
      <c r="Z10" s="22" t="str">
        <f>[6]Julho!$I$29</f>
        <v>SE</v>
      </c>
      <c r="AA10" s="22" t="str">
        <f>[6]Julho!$I$30</f>
        <v>L</v>
      </c>
      <c r="AB10" s="22" t="str">
        <f>[6]Julho!$I$31</f>
        <v>L</v>
      </c>
      <c r="AC10" s="22" t="str">
        <f>[6]Julho!$I$32</f>
        <v>SE</v>
      </c>
      <c r="AD10" s="22" t="str">
        <f>[6]Julho!$I$33</f>
        <v>L</v>
      </c>
      <c r="AE10" s="22" t="str">
        <f>[6]Julho!$I$34</f>
        <v>L</v>
      </c>
      <c r="AF10" s="22" t="str">
        <f>[6]Julho!$I$35</f>
        <v>L</v>
      </c>
      <c r="AG10" s="57" t="str">
        <f>[6]Julho!$I$36</f>
        <v>L</v>
      </c>
      <c r="AH10" s="2"/>
    </row>
    <row r="11" spans="1:35" ht="12.75" customHeight="1" x14ac:dyDescent="0.2">
      <c r="A11" s="16" t="s">
        <v>3</v>
      </c>
      <c r="B11" s="19" t="str">
        <f>[7]Julho!$I$5</f>
        <v>SO</v>
      </c>
      <c r="C11" s="19" t="str">
        <f>[7]Julho!$I$6</f>
        <v>L</v>
      </c>
      <c r="D11" s="19" t="str">
        <f>[7]Julho!$I$7</f>
        <v>L</v>
      </c>
      <c r="E11" s="19" t="str">
        <f>[7]Julho!$I$8</f>
        <v>L</v>
      </c>
      <c r="F11" s="19" t="str">
        <f>[7]Julho!$I$9</f>
        <v>SE</v>
      </c>
      <c r="G11" s="19" t="str">
        <f>[7]Julho!$I$10</f>
        <v>N</v>
      </c>
      <c r="H11" s="19" t="str">
        <f>[7]Julho!$I$11</f>
        <v>O</v>
      </c>
      <c r="I11" s="19" t="str">
        <f>[7]Julho!$I$12</f>
        <v>SO</v>
      </c>
      <c r="J11" s="19" t="str">
        <f>[7]Julho!$I$13</f>
        <v>L</v>
      </c>
      <c r="K11" s="19" t="str">
        <f>[7]Julho!$I$14</f>
        <v>L</v>
      </c>
      <c r="L11" s="19" t="str">
        <f>[7]Julho!$I$15</f>
        <v>L</v>
      </c>
      <c r="M11" s="19" t="str">
        <f>[7]Julho!$I$16</f>
        <v>SO</v>
      </c>
      <c r="N11" s="19" t="str">
        <f>[7]Julho!$I$17</f>
        <v>SO</v>
      </c>
      <c r="O11" s="19" t="str">
        <f>[7]Julho!$I$18</f>
        <v>O</v>
      </c>
      <c r="P11" s="19" t="str">
        <f>[7]Julho!$I$19</f>
        <v>SE</v>
      </c>
      <c r="Q11" s="19" t="str">
        <f>[7]Julho!$I$20</f>
        <v>O</v>
      </c>
      <c r="R11" s="19" t="str">
        <f>[7]Julho!$I$21</f>
        <v>SO</v>
      </c>
      <c r="S11" s="19" t="str">
        <f>[7]Julho!$I$22</f>
        <v>SO</v>
      </c>
      <c r="T11" s="22" t="str">
        <f>[7]Julho!$I$23</f>
        <v>O</v>
      </c>
      <c r="U11" s="22" t="str">
        <f>[7]Julho!$I$24</f>
        <v>NO</v>
      </c>
      <c r="V11" s="22" t="str">
        <f>[7]Julho!$I$25</f>
        <v>NO</v>
      </c>
      <c r="W11" s="22" t="str">
        <f>[7]Julho!$I$26</f>
        <v>SO</v>
      </c>
      <c r="X11" s="22" t="str">
        <f>[7]Julho!$I$27</f>
        <v>SE</v>
      </c>
      <c r="Y11" s="22" t="str">
        <f>[7]Julho!$I$28</f>
        <v>SE</v>
      </c>
      <c r="Z11" s="22" t="str">
        <f>[7]Julho!$I$29</f>
        <v>SE</v>
      </c>
      <c r="AA11" s="22" t="str">
        <f>[7]Julho!$I$30</f>
        <v>L</v>
      </c>
      <c r="AB11" s="22" t="str">
        <f>[7]Julho!$I$31</f>
        <v>L</v>
      </c>
      <c r="AC11" s="22" t="str">
        <f>[7]Julho!$I$32</f>
        <v>O</v>
      </c>
      <c r="AD11" s="22" t="str">
        <f>[7]Julho!$I$33</f>
        <v>O</v>
      </c>
      <c r="AE11" s="22" t="str">
        <f>[7]Julho!$I$34</f>
        <v>SO</v>
      </c>
      <c r="AF11" s="22" t="str">
        <f>[7]Julho!$I$35</f>
        <v>L</v>
      </c>
      <c r="AG11" s="57" t="str">
        <f>[7]Julho!$I$36</f>
        <v>L</v>
      </c>
      <c r="AH11" s="2"/>
    </row>
    <row r="12" spans="1:35" ht="14.25" customHeight="1" x14ac:dyDescent="0.2">
      <c r="A12" s="16" t="s">
        <v>4</v>
      </c>
      <c r="B12" s="19" t="str">
        <f>[8]Julho!$I$5</f>
        <v>SE</v>
      </c>
      <c r="C12" s="19" t="str">
        <f>[8]Julho!$I$6</f>
        <v>SE</v>
      </c>
      <c r="D12" s="19" t="str">
        <f>[8]Julho!$I$7</f>
        <v>L</v>
      </c>
      <c r="E12" s="19" t="str">
        <f>[8]Julho!$I$8</f>
        <v>L</v>
      </c>
      <c r="F12" s="19" t="str">
        <f>[8]Julho!$I$9</f>
        <v>NE</v>
      </c>
      <c r="G12" s="19" t="str">
        <f>[8]Julho!$I$10</f>
        <v>L</v>
      </c>
      <c r="H12" s="19" t="str">
        <f>[8]Julho!$I$11</f>
        <v>L</v>
      </c>
      <c r="I12" s="19" t="str">
        <f>[8]Julho!$I$12</f>
        <v>SE</v>
      </c>
      <c r="J12" s="19" t="str">
        <f>[8]Julho!$I$13</f>
        <v>L</v>
      </c>
      <c r="K12" s="19" t="str">
        <f>[8]Julho!$I$14</f>
        <v>L</v>
      </c>
      <c r="L12" s="19" t="str">
        <f>[8]Julho!$I$15</f>
        <v>L</v>
      </c>
      <c r="M12" s="19" t="str">
        <f>[8]Julho!$I$16</f>
        <v>L</v>
      </c>
      <c r="N12" s="19" t="str">
        <f>[8]Julho!$I$17</f>
        <v>NE</v>
      </c>
      <c r="O12" s="19" t="str">
        <f>[8]Julho!$I$18</f>
        <v>S</v>
      </c>
      <c r="P12" s="19" t="str">
        <f>[8]Julho!$I$19</f>
        <v>SE</v>
      </c>
      <c r="Q12" s="19" t="str">
        <f>[8]Julho!$I$20</f>
        <v>SE</v>
      </c>
      <c r="R12" s="19" t="str">
        <f>[8]Julho!$I$21</f>
        <v>L</v>
      </c>
      <c r="S12" s="19" t="str">
        <f>[8]Julho!$I$22</f>
        <v>L</v>
      </c>
      <c r="T12" s="22" t="str">
        <f>[8]Julho!$I$23</f>
        <v>NO</v>
      </c>
      <c r="U12" s="22" t="str">
        <f>[8]Julho!$I$24</f>
        <v>N</v>
      </c>
      <c r="V12" s="22" t="str">
        <f>[8]Julho!$I$25</f>
        <v>NO</v>
      </c>
      <c r="W12" s="22" t="str">
        <f>[8]Julho!$I$26</f>
        <v>SO</v>
      </c>
      <c r="X12" s="22" t="str">
        <f>[8]Julho!$I$27</f>
        <v>S</v>
      </c>
      <c r="Y12" s="22" t="str">
        <f>[8]Julho!$I$28</f>
        <v>SE</v>
      </c>
      <c r="Z12" s="22" t="str">
        <f>[8]Julho!$I$29</f>
        <v>SE</v>
      </c>
      <c r="AA12" s="22" t="str">
        <f>[8]Julho!$I$30</f>
        <v>SE</v>
      </c>
      <c r="AB12" s="22" t="str">
        <f>[8]Julho!$I$31</f>
        <v>L</v>
      </c>
      <c r="AC12" s="22" t="str">
        <f>[8]Julho!$I$32</f>
        <v>SE</v>
      </c>
      <c r="AD12" s="22" t="str">
        <f>[8]Julho!$I$33</f>
        <v>SE</v>
      </c>
      <c r="AE12" s="22" t="str">
        <f>[8]Julho!$I$34</f>
        <v>L</v>
      </c>
      <c r="AF12" s="22" t="str">
        <f>[8]Julho!$I$35</f>
        <v>L</v>
      </c>
      <c r="AG12" s="57" t="str">
        <f>[8]Julho!$I$36</f>
        <v>L</v>
      </c>
      <c r="AH12" s="2"/>
    </row>
    <row r="13" spans="1:35" ht="12.75" customHeight="1" x14ac:dyDescent="0.2">
      <c r="A13" s="16" t="s">
        <v>5</v>
      </c>
      <c r="B13" s="22" t="str">
        <f>[9]Julho!$I$5</f>
        <v>SO</v>
      </c>
      <c r="C13" s="22" t="str">
        <f>[9]Julho!$I$6</f>
        <v>S</v>
      </c>
      <c r="D13" s="22" t="str">
        <f>[9]Julho!$I$7</f>
        <v>NE</v>
      </c>
      <c r="E13" s="22" t="str">
        <f>[9]Julho!$I$8</f>
        <v>L</v>
      </c>
      <c r="F13" s="22" t="str">
        <f>[9]Julho!$I$9</f>
        <v>L</v>
      </c>
      <c r="G13" s="22" t="str">
        <f>[9]Julho!$I$10</f>
        <v>SE</v>
      </c>
      <c r="H13" s="22" t="str">
        <f>[9]Julho!$I$11</f>
        <v>SE</v>
      </c>
      <c r="I13" s="22" t="str">
        <f>[9]Julho!$I$12</f>
        <v>S</v>
      </c>
      <c r="J13" s="22" t="str">
        <f>[9]Julho!$I$13</f>
        <v>**</v>
      </c>
      <c r="K13" s="22" t="str">
        <f>[9]Julho!$I$14</f>
        <v>**</v>
      </c>
      <c r="L13" s="22" t="str">
        <f>[9]Julho!$I$15</f>
        <v>**</v>
      </c>
      <c r="M13" s="22" t="str">
        <f>[9]Julho!$I$16</f>
        <v>**</v>
      </c>
      <c r="N13" s="22" t="str">
        <f>[9]Julho!$I$17</f>
        <v>**</v>
      </c>
      <c r="O13" s="22" t="str">
        <f>[9]Julho!$I$18</f>
        <v>**</v>
      </c>
      <c r="P13" s="22" t="str">
        <f>[9]Julho!$I$19</f>
        <v>**</v>
      </c>
      <c r="Q13" s="22" t="str">
        <f>[9]Julho!$I$20</f>
        <v>SO</v>
      </c>
      <c r="R13" s="22" t="str">
        <f>[9]Julho!$I$21</f>
        <v>L</v>
      </c>
      <c r="S13" s="22" t="str">
        <f>[9]Julho!$I$22</f>
        <v>SE</v>
      </c>
      <c r="T13" s="22" t="str">
        <f>[9]Julho!$I$23</f>
        <v>SO</v>
      </c>
      <c r="U13" s="22" t="str">
        <f>[9]Julho!$I$24</f>
        <v>N</v>
      </c>
      <c r="V13" s="22" t="str">
        <f>[9]Julho!$I$25</f>
        <v>SO</v>
      </c>
      <c r="W13" s="22" t="str">
        <f>[9]Julho!$I$26</f>
        <v>S</v>
      </c>
      <c r="X13" s="22" t="str">
        <f>[9]Julho!$I$27</f>
        <v>S</v>
      </c>
      <c r="Y13" s="22" t="str">
        <f>[9]Julho!$I$28</f>
        <v>SO</v>
      </c>
      <c r="Z13" s="22" t="str">
        <f>[9]Julho!$I$29</f>
        <v>S</v>
      </c>
      <c r="AA13" s="22" t="str">
        <f>[9]Julho!$I$30</f>
        <v>L</v>
      </c>
      <c r="AB13" s="22" t="str">
        <f>[9]Julho!$I$31</f>
        <v>L</v>
      </c>
      <c r="AC13" s="22" t="str">
        <f>[9]Julho!$I$32</f>
        <v>L</v>
      </c>
      <c r="AD13" s="22" t="str">
        <f>[9]Julho!$I$33</f>
        <v>SE</v>
      </c>
      <c r="AE13" s="22" t="str">
        <f>[9]Julho!$I$34</f>
        <v>SE</v>
      </c>
      <c r="AF13" s="22" t="str">
        <f>[9]Julho!$I$35</f>
        <v>SE</v>
      </c>
      <c r="AG13" s="57" t="str">
        <f>[9]Julho!$I$36</f>
        <v>L</v>
      </c>
      <c r="AH13" s="2"/>
    </row>
    <row r="14" spans="1:35" ht="14.25" customHeight="1" x14ac:dyDescent="0.2">
      <c r="A14" s="16" t="s">
        <v>50</v>
      </c>
      <c r="B14" s="22" t="str">
        <f>[10]Julho!$I$5</f>
        <v>L</v>
      </c>
      <c r="C14" s="22" t="str">
        <f>[10]Julho!$I$6</f>
        <v>L</v>
      </c>
      <c r="D14" s="22" t="str">
        <f>[10]Julho!$I$7</f>
        <v>SE</v>
      </c>
      <c r="E14" s="22" t="str">
        <f>[10]Julho!$I$8</f>
        <v>NE</v>
      </c>
      <c r="F14" s="22" t="str">
        <f>[10]Julho!$I$9</f>
        <v>NE</v>
      </c>
      <c r="G14" s="22" t="str">
        <f>[10]Julho!$I$10</f>
        <v>NE</v>
      </c>
      <c r="H14" s="22" t="str">
        <f>[10]Julho!$I$11</f>
        <v>NE</v>
      </c>
      <c r="I14" s="22" t="str">
        <f>[10]Julho!$I$12</f>
        <v>L</v>
      </c>
      <c r="J14" s="22" t="str">
        <f>[10]Julho!$I$13</f>
        <v>L</v>
      </c>
      <c r="K14" s="22" t="str">
        <f>[10]Julho!$I$14</f>
        <v>NE</v>
      </c>
      <c r="L14" s="22" t="str">
        <f>[10]Julho!$I$15</f>
        <v>L</v>
      </c>
      <c r="M14" s="22" t="str">
        <f>[10]Julho!$I$16</f>
        <v>NE</v>
      </c>
      <c r="N14" s="22" t="str">
        <f>[10]Julho!$I$17</f>
        <v>NE</v>
      </c>
      <c r="O14" s="22" t="str">
        <f>[10]Julho!$I$18</f>
        <v>L</v>
      </c>
      <c r="P14" s="22" t="str">
        <f>[10]Julho!$I$19</f>
        <v>NE</v>
      </c>
      <c r="Q14" s="22" t="str">
        <f>[10]Julho!$I$20</f>
        <v>SE</v>
      </c>
      <c r="R14" s="22" t="str">
        <f>[10]Julho!$I$21</f>
        <v>NE</v>
      </c>
      <c r="S14" s="22" t="str">
        <f>[10]Julho!$I$22</f>
        <v>NE</v>
      </c>
      <c r="T14" s="22" t="str">
        <f>[10]Julho!$I$23</f>
        <v>NO</v>
      </c>
      <c r="U14" s="22" t="str">
        <f>[10]Julho!$I$24</f>
        <v>NE</v>
      </c>
      <c r="V14" s="22" t="str">
        <f>[10]Julho!$I$25</f>
        <v>NO</v>
      </c>
      <c r="W14" s="22" t="str">
        <f>[10]Julho!$I$26</f>
        <v>SO</v>
      </c>
      <c r="X14" s="22" t="str">
        <f>[10]Julho!$I$27</f>
        <v>S</v>
      </c>
      <c r="Y14" s="22" t="str">
        <f>[10]Julho!$I$28</f>
        <v>SE</v>
      </c>
      <c r="Z14" s="22" t="str">
        <f>[10]Julho!$I$29</f>
        <v>SE</v>
      </c>
      <c r="AA14" s="22" t="str">
        <f>[10]Julho!$I$30</f>
        <v>L</v>
      </c>
      <c r="AB14" s="22" t="str">
        <f>[10]Julho!$I$31</f>
        <v>NE</v>
      </c>
      <c r="AC14" s="22" t="str">
        <f>[10]Julho!$I$32</f>
        <v>NE</v>
      </c>
      <c r="AD14" s="22" t="str">
        <f>[10]Julho!$I$33</f>
        <v>NE</v>
      </c>
      <c r="AE14" s="22" t="str">
        <f>[10]Julho!$I$34</f>
        <v>NE</v>
      </c>
      <c r="AF14" s="22" t="str">
        <f>[10]Julho!$I$35</f>
        <v>NE</v>
      </c>
      <c r="AG14" s="57" t="str">
        <f>[10]Julho!$I$36</f>
        <v>NE</v>
      </c>
      <c r="AH14" s="2"/>
    </row>
    <row r="15" spans="1:35" ht="12" customHeight="1" x14ac:dyDescent="0.2">
      <c r="A15" s="16" t="s">
        <v>6</v>
      </c>
      <c r="B15" s="22" t="str">
        <f>[11]Julho!$I$5</f>
        <v>SE</v>
      </c>
      <c r="C15" s="22" t="str">
        <f>[11]Julho!$I$6</f>
        <v>SE</v>
      </c>
      <c r="D15" s="22" t="str">
        <f>[11]Julho!$I$7</f>
        <v>SE</v>
      </c>
      <c r="E15" s="22" t="str">
        <f>[11]Julho!$I$8</f>
        <v>SE</v>
      </c>
      <c r="F15" s="22" t="str">
        <f>[11]Julho!$I$9</f>
        <v>SE</v>
      </c>
      <c r="G15" s="22" t="str">
        <f>[11]Julho!$I$10</f>
        <v>SE</v>
      </c>
      <c r="H15" s="22" t="str">
        <f>[11]Julho!$I$11</f>
        <v>SE</v>
      </c>
      <c r="I15" s="22" t="str">
        <f>[11]Julho!$I$12</f>
        <v>SE</v>
      </c>
      <c r="J15" s="22" t="str">
        <f>[11]Julho!$I$13</f>
        <v>SE</v>
      </c>
      <c r="K15" s="22" t="str">
        <f>[11]Julho!$I$14</f>
        <v>SE</v>
      </c>
      <c r="L15" s="22" t="str">
        <f>[11]Julho!$I$15</f>
        <v>SE</v>
      </c>
      <c r="M15" s="22" t="str">
        <f>[11]Julho!$I$16</f>
        <v>SE</v>
      </c>
      <c r="N15" s="22" t="str">
        <f>[11]Julho!$I$17</f>
        <v>S</v>
      </c>
      <c r="O15" s="22" t="str">
        <f>[11]Julho!$I$18</f>
        <v>SE</v>
      </c>
      <c r="P15" s="22" t="str">
        <f>[11]Julho!$I$19</f>
        <v>SE</v>
      </c>
      <c r="Q15" s="22" t="str">
        <f>[11]Julho!$I$20</f>
        <v>SE</v>
      </c>
      <c r="R15" s="22" t="str">
        <f>[11]Julho!$I$21</f>
        <v>SE</v>
      </c>
      <c r="S15" s="22" t="str">
        <f>[11]Julho!$I$22</f>
        <v>SE</v>
      </c>
      <c r="T15" s="22" t="str">
        <f>[11]Julho!$I$23</f>
        <v>O</v>
      </c>
      <c r="U15" s="22" t="str">
        <f>[11]Julho!$I$24</f>
        <v>NO</v>
      </c>
      <c r="V15" s="22" t="str">
        <f>[11]Julho!$I$25</f>
        <v>NO</v>
      </c>
      <c r="W15" s="22" t="str">
        <f>[11]Julho!$I$26</f>
        <v>SO</v>
      </c>
      <c r="X15" s="22" t="str">
        <f>[11]Julho!$I$27</f>
        <v>S</v>
      </c>
      <c r="Y15" s="22" t="str">
        <f>[11]Julho!$I$28</f>
        <v>SE</v>
      </c>
      <c r="Z15" s="22" t="str">
        <f>[11]Julho!$I$29</f>
        <v>SE</v>
      </c>
      <c r="AA15" s="22" t="str">
        <f>[11]Julho!$I$30</f>
        <v>SE</v>
      </c>
      <c r="AB15" s="22" t="str">
        <f>[11]Julho!$I$31</f>
        <v>SE</v>
      </c>
      <c r="AC15" s="22" t="str">
        <f>[11]Julho!$I$32</f>
        <v>SE</v>
      </c>
      <c r="AD15" s="22" t="str">
        <f>[11]Julho!$I$33</f>
        <v>SE</v>
      </c>
      <c r="AE15" s="22" t="str">
        <f>[11]Julho!$I$34</f>
        <v>SE</v>
      </c>
      <c r="AF15" s="22" t="str">
        <f>[11]Julho!$I$35</f>
        <v>SE</v>
      </c>
      <c r="AG15" s="57" t="str">
        <f>[27]Julho!$I$36</f>
        <v>SE</v>
      </c>
      <c r="AH15" s="2" t="s">
        <v>52</v>
      </c>
    </row>
    <row r="16" spans="1:35" ht="12.75" customHeight="1" x14ac:dyDescent="0.2">
      <c r="A16" s="16" t="s">
        <v>7</v>
      </c>
      <c r="B16" s="19" t="str">
        <f>[12]Julho!$I$5</f>
        <v>S</v>
      </c>
      <c r="C16" s="19" t="str">
        <f>[12]Julho!$I$6</f>
        <v>S</v>
      </c>
      <c r="D16" s="19" t="str">
        <f>[12]Julho!$I$7</f>
        <v>L</v>
      </c>
      <c r="E16" s="19" t="str">
        <f>[12]Julho!$I$8</f>
        <v>NE</v>
      </c>
      <c r="F16" s="19" t="str">
        <f>[12]Julho!$I$9</f>
        <v>NE</v>
      </c>
      <c r="G16" s="19" t="str">
        <f>[12]Julho!$I$10</f>
        <v>NE</v>
      </c>
      <c r="H16" s="19" t="str">
        <f>[12]Julho!$I$11</f>
        <v>NE</v>
      </c>
      <c r="I16" s="19" t="str">
        <f>[12]Julho!$I$12</f>
        <v>SO</v>
      </c>
      <c r="J16" s="19" t="str">
        <f>[12]Julho!$I$13</f>
        <v>NE</v>
      </c>
      <c r="K16" s="19" t="str">
        <f>[12]Julho!$I$14</f>
        <v>NE</v>
      </c>
      <c r="L16" s="19" t="str">
        <f>[12]Julho!$I$15</f>
        <v>NE</v>
      </c>
      <c r="M16" s="19" t="str">
        <f>[12]Julho!$I$16</f>
        <v>NE</v>
      </c>
      <c r="N16" s="19" t="str">
        <f>[12]Julho!$I$17</f>
        <v>NE</v>
      </c>
      <c r="O16" s="19" t="str">
        <f>[12]Julho!$I$18</f>
        <v>NE</v>
      </c>
      <c r="P16" s="19" t="str">
        <f>[12]Julho!$I$19</f>
        <v>S</v>
      </c>
      <c r="Q16" s="19" t="str">
        <f>[12]Julho!$I$20</f>
        <v>S</v>
      </c>
      <c r="R16" s="19" t="str">
        <f>[12]Julho!$I$21</f>
        <v>L</v>
      </c>
      <c r="S16" s="19" t="str">
        <f>[12]Julho!$I$22</f>
        <v>NE</v>
      </c>
      <c r="T16" s="22" t="str">
        <f>[12]Julho!$I$23</f>
        <v>N</v>
      </c>
      <c r="U16" s="22" t="str">
        <f>[12]Julho!$I$24</f>
        <v>NE</v>
      </c>
      <c r="V16" s="22" t="str">
        <f>[12]Julho!$I$25</f>
        <v>S</v>
      </c>
      <c r="W16" s="22" t="str">
        <f>[12]Julho!$I$26</f>
        <v>S</v>
      </c>
      <c r="X16" s="22" t="str">
        <f>[12]Julho!$I$27</f>
        <v>S</v>
      </c>
      <c r="Y16" s="22" t="str">
        <f>[12]Julho!$I$28</f>
        <v>S</v>
      </c>
      <c r="Z16" s="22" t="str">
        <f>[12]Julho!$I$29</f>
        <v>S</v>
      </c>
      <c r="AA16" s="22" t="str">
        <f>[12]Julho!$I$30</f>
        <v>L</v>
      </c>
      <c r="AB16" s="22" t="str">
        <f>[12]Julho!$I$31</f>
        <v>NE</v>
      </c>
      <c r="AC16" s="22" t="str">
        <f>[12]Julho!$I$32</f>
        <v>NE</v>
      </c>
      <c r="AD16" s="22" t="str">
        <f>[12]Julho!$I$33</f>
        <v>L</v>
      </c>
      <c r="AE16" s="22" t="str">
        <f>[12]Julho!$I$34</f>
        <v>L</v>
      </c>
      <c r="AF16" s="22" t="str">
        <f>[12]Julho!$I$35</f>
        <v>NE</v>
      </c>
      <c r="AG16" s="57" t="str">
        <f>[12]Julho!$I$36</f>
        <v>NE</v>
      </c>
      <c r="AH16" s="2"/>
      <c r="AI16" s="35" t="s">
        <v>52</v>
      </c>
    </row>
    <row r="17" spans="1:36" ht="14.25" customHeight="1" x14ac:dyDescent="0.2">
      <c r="A17" s="16" t="s">
        <v>8</v>
      </c>
      <c r="B17" s="19" t="str">
        <f>[13]Julho!$I$5</f>
        <v>S</v>
      </c>
      <c r="C17" s="19" t="str">
        <f>[13]Julho!$I$6</f>
        <v>L</v>
      </c>
      <c r="D17" s="19" t="str">
        <f>[13]Julho!$I$7</f>
        <v>NE</v>
      </c>
      <c r="E17" s="19" t="str">
        <f>[13]Julho!$I$8</f>
        <v>NE</v>
      </c>
      <c r="F17" s="19" t="str">
        <f>[13]Julho!$I$9</f>
        <v>NE</v>
      </c>
      <c r="G17" s="19" t="str">
        <f>[13]Julho!$I$10</f>
        <v>NE</v>
      </c>
      <c r="H17" s="19" t="str">
        <f>[13]Julho!$I$11</f>
        <v>NE</v>
      </c>
      <c r="I17" s="19" t="str">
        <f>[13]Julho!$I$12</f>
        <v>S</v>
      </c>
      <c r="J17" s="19" t="str">
        <f>[13]Julho!$I$13</f>
        <v>NE</v>
      </c>
      <c r="K17" s="19" t="str">
        <f>[13]Julho!$I$14</f>
        <v>NE</v>
      </c>
      <c r="L17" s="19" t="str">
        <f>[13]Julho!$I$15</f>
        <v>NE</v>
      </c>
      <c r="M17" s="19" t="str">
        <f>[13]Julho!$I$16</f>
        <v>NE</v>
      </c>
      <c r="N17" s="19" t="str">
        <f>[13]Julho!$I$17</f>
        <v>NE</v>
      </c>
      <c r="O17" s="19" t="str">
        <f>[13]Julho!$I$18</f>
        <v>SE</v>
      </c>
      <c r="P17" s="19" t="str">
        <f>[13]Julho!$I$19</f>
        <v>S</v>
      </c>
      <c r="Q17" s="22" t="str">
        <f>[13]Julho!$I$20</f>
        <v>S</v>
      </c>
      <c r="R17" s="22" t="str">
        <f>[13]Julho!$I$21</f>
        <v>NE</v>
      </c>
      <c r="S17" s="22" t="str">
        <f>[13]Julho!$I$22</f>
        <v>NE</v>
      </c>
      <c r="T17" s="22" t="str">
        <f>[13]Julho!$I$23</f>
        <v>NE</v>
      </c>
      <c r="U17" s="22" t="str">
        <f>[13]Julho!$I$24</f>
        <v>SO</v>
      </c>
      <c r="V17" s="22" t="str">
        <f>[13]Julho!$I$25</f>
        <v>SO</v>
      </c>
      <c r="W17" s="22" t="str">
        <f>[13]Julho!$I$26</f>
        <v>SO</v>
      </c>
      <c r="X17" s="22" t="str">
        <f>[13]Julho!$I$27</f>
        <v>S</v>
      </c>
      <c r="Y17" s="22" t="str">
        <f>[13]Julho!$I$28</f>
        <v>S</v>
      </c>
      <c r="Z17" s="22" t="str">
        <f>[13]Julho!$I$29</f>
        <v>S</v>
      </c>
      <c r="AA17" s="22" t="str">
        <f>[13]Julho!$I$30</f>
        <v>NE</v>
      </c>
      <c r="AB17" s="22" t="str">
        <f>[13]Julho!$I$31</f>
        <v>NE</v>
      </c>
      <c r="AC17" s="22" t="str">
        <f>[13]Julho!$I$32</f>
        <v>NE</v>
      </c>
      <c r="AD17" s="22" t="str">
        <f>[13]Julho!$I$33</f>
        <v>NE</v>
      </c>
      <c r="AE17" s="22" t="str">
        <f>[13]Julho!$I$34</f>
        <v>NE</v>
      </c>
      <c r="AF17" s="22" t="str">
        <f>[13]Julho!$I$35</f>
        <v>NE</v>
      </c>
      <c r="AG17" s="57" t="str">
        <f>[13]Julho!$I$36</f>
        <v>NE</v>
      </c>
      <c r="AH17" s="2"/>
    </row>
    <row r="18" spans="1:36" ht="13.5" customHeight="1" x14ac:dyDescent="0.2">
      <c r="A18" s="16" t="s">
        <v>9</v>
      </c>
      <c r="B18" s="19" t="str">
        <f>[14]Julho!$I$5</f>
        <v>S</v>
      </c>
      <c r="C18" s="19" t="str">
        <f>[14]Julho!$I$6</f>
        <v>S</v>
      </c>
      <c r="D18" s="19" t="str">
        <f>[14]Julho!$I$7</f>
        <v>L</v>
      </c>
      <c r="E18" s="19" t="str">
        <f>[14]Julho!$I$8</f>
        <v>L</v>
      </c>
      <c r="F18" s="19" t="str">
        <f>[14]Julho!$I$9</f>
        <v>NE</v>
      </c>
      <c r="G18" s="19" t="str">
        <f>[14]Julho!$I$10</f>
        <v>NE</v>
      </c>
      <c r="H18" s="19" t="str">
        <f>[14]Julho!$I$11</f>
        <v>N</v>
      </c>
      <c r="I18" s="19" t="str">
        <f>[14]Julho!$I$12</f>
        <v>L</v>
      </c>
      <c r="J18" s="19" t="str">
        <f>[14]Julho!$I$13</f>
        <v>L</v>
      </c>
      <c r="K18" s="19" t="str">
        <f>[14]Julho!$I$14</f>
        <v>L</v>
      </c>
      <c r="L18" s="19" t="str">
        <f>[14]Julho!$I$15</f>
        <v>L</v>
      </c>
      <c r="M18" s="19" t="str">
        <f>[14]Julho!$I$16</f>
        <v>L</v>
      </c>
      <c r="N18" s="19" t="str">
        <f>[14]Julho!$I$17</f>
        <v>L</v>
      </c>
      <c r="O18" s="19" t="str">
        <f>[14]Julho!$I$18</f>
        <v>NE</v>
      </c>
      <c r="P18" s="19" t="str">
        <f>[14]Julho!$I$19</f>
        <v>S</v>
      </c>
      <c r="Q18" s="19" t="str">
        <f>[14]Julho!$I$20</f>
        <v>S</v>
      </c>
      <c r="R18" s="19" t="str">
        <f>[14]Julho!$I$21</f>
        <v>SE</v>
      </c>
      <c r="S18" s="19" t="str">
        <f>[14]Julho!$I$22</f>
        <v>NE</v>
      </c>
      <c r="T18" s="22" t="str">
        <f>[14]Julho!$I$23</f>
        <v>L</v>
      </c>
      <c r="U18" s="22" t="str">
        <f>[14]Julho!$I$24</f>
        <v>SO</v>
      </c>
      <c r="V18" s="22" t="str">
        <f>[14]Julho!$I$25</f>
        <v>S</v>
      </c>
      <c r="W18" s="22" t="str">
        <f>[14]Julho!$I$26</f>
        <v>SO</v>
      </c>
      <c r="X18" s="22" t="str">
        <f>[14]Julho!$I$27</f>
        <v>S</v>
      </c>
      <c r="Y18" s="22" t="str">
        <f>[14]Julho!$I$28</f>
        <v>S</v>
      </c>
      <c r="Z18" s="22" t="str">
        <f>[14]Julho!$I$29</f>
        <v>S</v>
      </c>
      <c r="AA18" s="22" t="str">
        <f>[14]Julho!$I$30</f>
        <v>L</v>
      </c>
      <c r="AB18" s="22" t="str">
        <f>[14]Julho!$I$31</f>
        <v>L</v>
      </c>
      <c r="AC18" s="22" t="str">
        <f>[14]Julho!$I$32</f>
        <v>SE</v>
      </c>
      <c r="AD18" s="22" t="str">
        <f>[14]Julho!$I$33</f>
        <v>L</v>
      </c>
      <c r="AE18" s="22" t="str">
        <f>[14]Julho!$I$34</f>
        <v>L</v>
      </c>
      <c r="AF18" s="22" t="str">
        <f>[14]Julho!$I$35</f>
        <v>L</v>
      </c>
      <c r="AG18" s="57" t="str">
        <f>[14]Julho!$I$36</f>
        <v>L</v>
      </c>
      <c r="AH18" s="2"/>
    </row>
    <row r="19" spans="1:36" ht="14.25" customHeight="1" x14ac:dyDescent="0.2">
      <c r="A19" s="16" t="s">
        <v>49</v>
      </c>
      <c r="B19" s="19" t="str">
        <f>[15]Julho!$I$5</f>
        <v>S</v>
      </c>
      <c r="C19" s="19" t="str">
        <f>[15]Julho!$I$6</f>
        <v>L</v>
      </c>
      <c r="D19" s="19" t="str">
        <f>[15]Julho!$I$7</f>
        <v>L</v>
      </c>
      <c r="E19" s="19" t="str">
        <f>[15]Julho!$I$8</f>
        <v>NE</v>
      </c>
      <c r="F19" s="19" t="str">
        <f>[15]Julho!$I$9</f>
        <v>N</v>
      </c>
      <c r="G19" s="19" t="str">
        <f>[15]Julho!$I$10</f>
        <v>SE</v>
      </c>
      <c r="H19" s="19" t="str">
        <f>[15]Julho!$I$11</f>
        <v>SE</v>
      </c>
      <c r="I19" s="19" t="str">
        <f>[15]Julho!$I$12</f>
        <v>SO</v>
      </c>
      <c r="J19" s="19" t="str">
        <f>[15]Julho!$I$13</f>
        <v>S</v>
      </c>
      <c r="K19" s="19" t="str">
        <f>[15]Julho!$I$14</f>
        <v>SE</v>
      </c>
      <c r="L19" s="19" t="str">
        <f>[15]Julho!$I$15</f>
        <v>NE</v>
      </c>
      <c r="M19" s="19" t="str">
        <f>[15]Julho!$I$16</f>
        <v>SE</v>
      </c>
      <c r="N19" s="19" t="str">
        <f>[15]Julho!$I$17</f>
        <v>SE</v>
      </c>
      <c r="O19" s="19" t="str">
        <f>[15]Julho!$I$18</f>
        <v>SE</v>
      </c>
      <c r="P19" s="19" t="str">
        <f>[15]Julho!$I$19</f>
        <v>S</v>
      </c>
      <c r="Q19" s="19" t="str">
        <f>[15]Julho!$I$20</f>
        <v>NE</v>
      </c>
      <c r="R19" s="19" t="str">
        <f>[15]Julho!$I$21</f>
        <v>SE</v>
      </c>
      <c r="S19" s="19" t="str">
        <f>[15]Julho!$I$22</f>
        <v>N</v>
      </c>
      <c r="T19" s="22" t="str">
        <f>[15]Julho!$I$23</f>
        <v>SO</v>
      </c>
      <c r="U19" s="22" t="str">
        <f>[15]Julho!$I$24</f>
        <v>N</v>
      </c>
      <c r="V19" s="22" t="str">
        <f>[15]Julho!$I$25</f>
        <v>SO</v>
      </c>
      <c r="W19" s="22" t="str">
        <f>[15]Julho!$I$26</f>
        <v>S</v>
      </c>
      <c r="X19" s="22" t="str">
        <f>[15]Julho!$I$27</f>
        <v>S</v>
      </c>
      <c r="Y19" s="22" t="str">
        <f>[15]Julho!$I$28</f>
        <v>S</v>
      </c>
      <c r="Z19" s="22" t="str">
        <f>[15]Julho!$I$29</f>
        <v>S</v>
      </c>
      <c r="AA19" s="22" t="str">
        <f>[15]Julho!$I$30</f>
        <v>L</v>
      </c>
      <c r="AB19" s="22" t="str">
        <f>[15]Julho!$I$31</f>
        <v>L</v>
      </c>
      <c r="AC19" s="22" t="str">
        <f>[15]Julho!$I$32</f>
        <v>SE</v>
      </c>
      <c r="AD19" s="22" t="str">
        <f>[15]Julho!$I$33</f>
        <v>SE</v>
      </c>
      <c r="AE19" s="22" t="str">
        <f>[15]Julho!$I$34</f>
        <v>SE</v>
      </c>
      <c r="AF19" s="22" t="str">
        <f>[15]Julho!$I$35</f>
        <v>N</v>
      </c>
      <c r="AG19" s="57" t="str">
        <f>[15]Julho!$I$36</f>
        <v>SE</v>
      </c>
      <c r="AH19" s="2"/>
    </row>
    <row r="20" spans="1:36" ht="12" customHeight="1" x14ac:dyDescent="0.2">
      <c r="A20" s="16" t="s">
        <v>10</v>
      </c>
      <c r="B20" s="18" t="str">
        <f>[16]Julho!$I$5</f>
        <v>SO</v>
      </c>
      <c r="C20" s="18" t="str">
        <f>[16]Julho!$I$6</f>
        <v>L</v>
      </c>
      <c r="D20" s="18" t="str">
        <f>[16]Julho!$I$7</f>
        <v>L</v>
      </c>
      <c r="E20" s="18" t="str">
        <f>[16]Julho!$I$8</f>
        <v>NE</v>
      </c>
      <c r="F20" s="18" t="str">
        <f>[16]Julho!$I$9</f>
        <v>NE</v>
      </c>
      <c r="G20" s="18" t="str">
        <f>[16]Julho!$I$10</f>
        <v>NE</v>
      </c>
      <c r="H20" s="18" t="str">
        <f>[16]Julho!$I$11</f>
        <v>N</v>
      </c>
      <c r="I20" s="18" t="str">
        <f>[16]Julho!$I$12</f>
        <v>O</v>
      </c>
      <c r="J20" s="18" t="str">
        <f>[16]Julho!$I$13</f>
        <v>NE</v>
      </c>
      <c r="K20" s="18" t="str">
        <f>[16]Julho!$I$14</f>
        <v>L</v>
      </c>
      <c r="L20" s="18" t="str">
        <f>[16]Julho!$I$15</f>
        <v>L</v>
      </c>
      <c r="M20" s="18" t="str">
        <f>[16]Julho!$I$16</f>
        <v>L</v>
      </c>
      <c r="N20" s="18" t="str">
        <f>[16]Julho!$I$17</f>
        <v>NE</v>
      </c>
      <c r="O20" s="18" t="str">
        <f>[16]Julho!$I$18</f>
        <v>NE</v>
      </c>
      <c r="P20" s="18" t="str">
        <f>[16]Julho!$I$19</f>
        <v>S</v>
      </c>
      <c r="Q20" s="18" t="str">
        <f>[16]Julho!$I$20</f>
        <v>S</v>
      </c>
      <c r="R20" s="18" t="str">
        <f>[16]Julho!$I$21</f>
        <v>NE</v>
      </c>
      <c r="S20" s="18" t="str">
        <f>[16]Julho!$I$22</f>
        <v>NE</v>
      </c>
      <c r="T20" s="22" t="str">
        <f>[16]Julho!$I$23</f>
        <v>N</v>
      </c>
      <c r="U20" s="22" t="str">
        <f>[16]Julho!$I$24</f>
        <v>NO</v>
      </c>
      <c r="V20" s="22" t="str">
        <f>[16]Julho!$I$25</f>
        <v>SO</v>
      </c>
      <c r="W20" s="22" t="str">
        <f>[16]Julho!$I$26</f>
        <v>SO</v>
      </c>
      <c r="X20" s="22" t="str">
        <f>[16]Julho!$I$27</f>
        <v>SO</v>
      </c>
      <c r="Y20" s="22" t="str">
        <f>[16]Julho!$I$28</f>
        <v>SE</v>
      </c>
      <c r="Z20" s="22" t="str">
        <f>[16]Julho!$I$29</f>
        <v>SE</v>
      </c>
      <c r="AA20" s="22" t="str">
        <f>[16]Julho!$I$30</f>
        <v>NE</v>
      </c>
      <c r="AB20" s="22" t="str">
        <f>[16]Julho!$I$31</f>
        <v>NE</v>
      </c>
      <c r="AC20" s="22" t="str">
        <f>[16]Julho!$I$32</f>
        <v>NE</v>
      </c>
      <c r="AD20" s="22" t="str">
        <f>[16]Julho!$I$33</f>
        <v>L</v>
      </c>
      <c r="AE20" s="22" t="str">
        <f>[16]Julho!$I$34</f>
        <v>SE</v>
      </c>
      <c r="AF20" s="22" t="str">
        <f>[16]Julho!$I$35</f>
        <v>N</v>
      </c>
      <c r="AG20" s="57" t="str">
        <f>[16]Julho!$I$36</f>
        <v>NE</v>
      </c>
      <c r="AH20" s="2"/>
    </row>
    <row r="21" spans="1:36" ht="13.5" customHeight="1" x14ac:dyDescent="0.2">
      <c r="A21" s="16" t="s">
        <v>11</v>
      </c>
      <c r="B21" s="19" t="str">
        <f>[17]Julho!$I$5</f>
        <v>S</v>
      </c>
      <c r="C21" s="19" t="str">
        <f>[17]Julho!$I$6</f>
        <v>SE</v>
      </c>
      <c r="D21" s="19" t="str">
        <f>[17]Julho!$I$7</f>
        <v>L</v>
      </c>
      <c r="E21" s="19" t="str">
        <f>[17]Julho!$I$8</f>
        <v>L</v>
      </c>
      <c r="F21" s="19" t="str">
        <f>[17]Julho!$I$9</f>
        <v>SE</v>
      </c>
      <c r="G21" s="19" t="str">
        <f>[17]Julho!$I$10</f>
        <v>SE</v>
      </c>
      <c r="H21" s="19" t="str">
        <f>[17]Julho!$I$11</f>
        <v>O</v>
      </c>
      <c r="I21" s="19" t="str">
        <f>[17]Julho!$I$12</f>
        <v>O</v>
      </c>
      <c r="J21" s="19" t="str">
        <f>[17]Julho!$I$13</f>
        <v>L</v>
      </c>
      <c r="K21" s="19" t="str">
        <f>[17]Julho!$I$14</f>
        <v>L</v>
      </c>
      <c r="L21" s="19" t="str">
        <f>[17]Julho!$I$15</f>
        <v>L</v>
      </c>
      <c r="M21" s="19" t="str">
        <f>[17]Julho!$I$16</f>
        <v>L</v>
      </c>
      <c r="N21" s="19" t="str">
        <f>[17]Julho!$I$17</f>
        <v>NE</v>
      </c>
      <c r="O21" s="19" t="str">
        <f>[17]Julho!$I$18</f>
        <v>NE</v>
      </c>
      <c r="P21" s="19" t="str">
        <f>[17]Julho!$I$19</f>
        <v>O</v>
      </c>
      <c r="Q21" s="19" t="str">
        <f>[17]Julho!$I$20</f>
        <v>S</v>
      </c>
      <c r="R21" s="19" t="str">
        <f>[17]Julho!$I$21</f>
        <v>O</v>
      </c>
      <c r="S21" s="19" t="str">
        <f>[17]Julho!$I$22</f>
        <v>NO</v>
      </c>
      <c r="T21" s="22" t="str">
        <f>[17]Julho!$I$23</f>
        <v>O</v>
      </c>
      <c r="U21" s="22" t="str">
        <f>[17]Julho!$I$24</f>
        <v>NO</v>
      </c>
      <c r="V21" s="22" t="str">
        <f>[17]Julho!$I$25</f>
        <v>S</v>
      </c>
      <c r="W21" s="22" t="str">
        <f>[17]Julho!$I$26</f>
        <v>S</v>
      </c>
      <c r="X21" s="22" t="str">
        <f>[17]Julho!$I$27</f>
        <v>S</v>
      </c>
      <c r="Y21" s="22" t="str">
        <f>[17]Julho!$I$28</f>
        <v>SE</v>
      </c>
      <c r="Z21" s="22" t="str">
        <f>[17]Julho!$I$29</f>
        <v>SE</v>
      </c>
      <c r="AA21" s="22" t="str">
        <f>[17]Julho!$I$30</f>
        <v>L</v>
      </c>
      <c r="AB21" s="22" t="str">
        <f>[17]Julho!$I$31</f>
        <v>SE</v>
      </c>
      <c r="AC21" s="22" t="str">
        <f>[17]Julho!$I$32</f>
        <v>SE</v>
      </c>
      <c r="AD21" s="22" t="str">
        <f>[17]Julho!$I$33</f>
        <v>L</v>
      </c>
      <c r="AE21" s="22" t="str">
        <f>[17]Julho!$I$34</f>
        <v>O</v>
      </c>
      <c r="AF21" s="22" t="str">
        <f>[17]Julho!$I$35</f>
        <v>O</v>
      </c>
      <c r="AG21" s="57" t="str">
        <f>[17]Julho!$I$36</f>
        <v>L</v>
      </c>
      <c r="AH21" s="2"/>
    </row>
    <row r="22" spans="1:36" ht="14.25" customHeight="1" x14ac:dyDescent="0.2">
      <c r="A22" s="16" t="s">
        <v>12</v>
      </c>
      <c r="B22" s="19" t="str">
        <f>[18]Julho!$I$5</f>
        <v>S</v>
      </c>
      <c r="C22" s="19" t="str">
        <f>[18]Julho!$I$6</f>
        <v>S</v>
      </c>
      <c r="D22" s="19" t="str">
        <f>[18]Julho!$I$7</f>
        <v>S</v>
      </c>
      <c r="E22" s="19" t="str">
        <f>[18]Julho!$I$8</f>
        <v>O</v>
      </c>
      <c r="F22" s="19" t="str">
        <f>[18]Julho!$I$9</f>
        <v>S</v>
      </c>
      <c r="G22" s="19" t="str">
        <f>[18]Julho!$I$10</f>
        <v>O</v>
      </c>
      <c r="H22" s="19" t="str">
        <f>[18]Julho!$I$11</f>
        <v>O</v>
      </c>
      <c r="I22" s="19" t="str">
        <f>[18]Julho!$I$12</f>
        <v>O</v>
      </c>
      <c r="J22" s="19" t="str">
        <f>[18]Julho!$I$13</f>
        <v>SO</v>
      </c>
      <c r="K22" s="19" t="str">
        <f>[18]Julho!$I$14</f>
        <v>S</v>
      </c>
      <c r="L22" s="19" t="str">
        <f>[18]Julho!$I$15</f>
        <v>SO</v>
      </c>
      <c r="M22" s="19" t="str">
        <f>[18]Julho!$I$16</f>
        <v>O</v>
      </c>
      <c r="N22" s="19" t="str">
        <f>[18]Julho!$I$17</f>
        <v>O</v>
      </c>
      <c r="O22" s="19" t="str">
        <f>[18]Julho!$I$18</f>
        <v>O</v>
      </c>
      <c r="P22" s="19" t="str">
        <f>[18]Julho!$I$19</f>
        <v>S</v>
      </c>
      <c r="Q22" s="19" t="str">
        <f>[18]Julho!$I$20</f>
        <v>S</v>
      </c>
      <c r="R22" s="19" t="str">
        <f>[18]Julho!$I$21</f>
        <v>S</v>
      </c>
      <c r="S22" s="19" t="str">
        <f>[18]Julho!$I$22</f>
        <v>O</v>
      </c>
      <c r="T22" s="19" t="str">
        <f>[18]Julho!$I$23</f>
        <v>O</v>
      </c>
      <c r="U22" s="19" t="str">
        <f>[18]Julho!$I$24</f>
        <v>N</v>
      </c>
      <c r="V22" s="19" t="str">
        <f>[18]Julho!$I$25</f>
        <v>S</v>
      </c>
      <c r="W22" s="19" t="str">
        <f>[18]Julho!$I$26</f>
        <v>S</v>
      </c>
      <c r="X22" s="19" t="str">
        <f>[18]Julho!$I$27</f>
        <v>S</v>
      </c>
      <c r="Y22" s="19" t="str">
        <f>[18]Julho!$I$28</f>
        <v>S</v>
      </c>
      <c r="Z22" s="19" t="str">
        <f>[18]Julho!$I$29</f>
        <v>S</v>
      </c>
      <c r="AA22" s="19" t="str">
        <f>[18]Julho!$I$30</f>
        <v>S</v>
      </c>
      <c r="AB22" s="19" t="str">
        <f>[18]Julho!$I$31</f>
        <v>S</v>
      </c>
      <c r="AC22" s="19" t="str">
        <f>[18]Julho!$I$32</f>
        <v>S</v>
      </c>
      <c r="AD22" s="19" t="str">
        <f>[18]Julho!$I$33</f>
        <v>S</v>
      </c>
      <c r="AE22" s="19" t="str">
        <f>[18]Julho!$I$34</f>
        <v>S</v>
      </c>
      <c r="AF22" s="19" t="str">
        <f>[18]Julho!$I$35</f>
        <v>O</v>
      </c>
      <c r="AG22" s="57" t="str">
        <f>[18]Julho!$I$36</f>
        <v>S</v>
      </c>
      <c r="AH22" s="2"/>
    </row>
    <row r="23" spans="1:36" ht="13.5" customHeight="1" x14ac:dyDescent="0.2">
      <c r="A23" s="16" t="s">
        <v>13</v>
      </c>
      <c r="B23" s="22" t="str">
        <f>[19]Julho!$I$5</f>
        <v>**</v>
      </c>
      <c r="C23" s="22" t="str">
        <f>[19]Julho!$I$6</f>
        <v>**</v>
      </c>
      <c r="D23" s="22" t="str">
        <f>[19]Julho!$I$7</f>
        <v>**</v>
      </c>
      <c r="E23" s="22" t="str">
        <f>[19]Julho!$I$8</f>
        <v>**</v>
      </c>
      <c r="F23" s="22" t="str">
        <f>[19]Julho!$I$9</f>
        <v>**</v>
      </c>
      <c r="G23" s="22" t="str">
        <f>[19]Julho!$I$10</f>
        <v>**</v>
      </c>
      <c r="H23" s="22" t="str">
        <f>[19]Julho!$I$11</f>
        <v>**</v>
      </c>
      <c r="I23" s="22" t="str">
        <f>[19]Julho!$I$12</f>
        <v>**</v>
      </c>
      <c r="J23" s="22" t="str">
        <f>[19]Julho!$I$13</f>
        <v>**</v>
      </c>
      <c r="K23" s="22" t="str">
        <f>[19]Julho!$I$14</f>
        <v>NE</v>
      </c>
      <c r="L23" s="22" t="str">
        <f>[19]Julho!$I$15</f>
        <v>NE</v>
      </c>
      <c r="M23" s="22" t="str">
        <f>[19]Julho!$I$16</f>
        <v>**</v>
      </c>
      <c r="N23" s="22" t="str">
        <f>[19]Julho!$I$17</f>
        <v>**</v>
      </c>
      <c r="O23" s="22" t="str">
        <f>[19]Julho!$I$18</f>
        <v>**</v>
      </c>
      <c r="P23" s="22" t="str">
        <f>[19]Julho!$I$19</f>
        <v>**</v>
      </c>
      <c r="Q23" s="22" t="str">
        <f>[19]Julho!$I$20</f>
        <v>**</v>
      </c>
      <c r="R23" s="22" t="str">
        <f>[19]Julho!$I$21</f>
        <v>L</v>
      </c>
      <c r="S23" s="22" t="str">
        <f>[19]Julho!$I$22</f>
        <v>NE</v>
      </c>
      <c r="T23" s="22" t="str">
        <f>[19]Julho!$I$23</f>
        <v>N</v>
      </c>
      <c r="U23" s="22" t="str">
        <f>[19]Julho!$I$24</f>
        <v>N</v>
      </c>
      <c r="V23" s="22" t="str">
        <f>[19]Julho!$I$25</f>
        <v>SO</v>
      </c>
      <c r="W23" s="22" t="str">
        <f>[19]Julho!$I$26</f>
        <v>SO</v>
      </c>
      <c r="X23" s="22" t="str">
        <f>[19]Julho!$I$27</f>
        <v>S</v>
      </c>
      <c r="Y23" s="22" t="str">
        <f>[19]Julho!$I$28</f>
        <v>S</v>
      </c>
      <c r="Z23" s="22" t="str">
        <f>[19]Julho!$I$29</f>
        <v>S</v>
      </c>
      <c r="AA23" s="22" t="str">
        <f>[19]Julho!$I$30</f>
        <v>SE</v>
      </c>
      <c r="AB23" s="22" t="str">
        <f>[19]Julho!$I$31</f>
        <v>L</v>
      </c>
      <c r="AC23" s="22" t="str">
        <f>[19]Julho!$I$32</f>
        <v>SE</v>
      </c>
      <c r="AD23" s="22" t="str">
        <f>[19]Julho!$I$33</f>
        <v>SE</v>
      </c>
      <c r="AE23" s="22" t="str">
        <f>[19]Julho!$I$34</f>
        <v>NE</v>
      </c>
      <c r="AF23" s="22" t="str">
        <f>[19]Julho!$I$35</f>
        <v>NE</v>
      </c>
      <c r="AG23" s="57" t="str">
        <f>[19]Julho!$I$36</f>
        <v>NE</v>
      </c>
      <c r="AH23" s="2"/>
    </row>
    <row r="24" spans="1:36" ht="14.25" customHeight="1" x14ac:dyDescent="0.2">
      <c r="A24" s="16" t="s">
        <v>14</v>
      </c>
      <c r="B24" s="19" t="str">
        <f>[20]Julho!$I$5</f>
        <v>SO</v>
      </c>
      <c r="C24" s="19" t="str">
        <f>[20]Julho!$I$6</f>
        <v>L</v>
      </c>
      <c r="D24" s="19" t="str">
        <f>[20]Julho!$I$7</f>
        <v>SE</v>
      </c>
      <c r="E24" s="19" t="str">
        <f>[20]Julho!$I$8</f>
        <v>L</v>
      </c>
      <c r="F24" s="19" t="str">
        <f>[20]Julho!$I$9</f>
        <v>L</v>
      </c>
      <c r="G24" s="19" t="str">
        <f>[20]Julho!$I$10</f>
        <v>N</v>
      </c>
      <c r="H24" s="19" t="str">
        <f>[20]Julho!$I$11</f>
        <v>SE</v>
      </c>
      <c r="I24" s="19" t="str">
        <f>[20]Julho!$I$12</f>
        <v>SE</v>
      </c>
      <c r="J24" s="19" t="str">
        <f>[20]Julho!$I$13</f>
        <v>SE</v>
      </c>
      <c r="K24" s="19" t="str">
        <f>[20]Julho!$I$14</f>
        <v>S</v>
      </c>
      <c r="L24" s="19" t="str">
        <f>[20]Julho!$I$15</f>
        <v>NE</v>
      </c>
      <c r="M24" s="19" t="str">
        <f>[20]Julho!$I$16</f>
        <v>NE</v>
      </c>
      <c r="N24" s="19" t="str">
        <f>[20]Julho!$I$17</f>
        <v>NE</v>
      </c>
      <c r="O24" s="19" t="str">
        <f>[20]Julho!$I$18</f>
        <v>SO</v>
      </c>
      <c r="P24" s="19" t="str">
        <f>[20]Julho!$I$19</f>
        <v>S</v>
      </c>
      <c r="Q24" s="19" t="str">
        <f>[20]Julho!$I$20</f>
        <v>O</v>
      </c>
      <c r="R24" s="19" t="str">
        <f>[20]Julho!$I$21</f>
        <v>SE</v>
      </c>
      <c r="S24" s="19" t="str">
        <f>[20]Julho!$I$22</f>
        <v>NE</v>
      </c>
      <c r="T24" s="19" t="str">
        <f>[20]Julho!$I$23</f>
        <v>N</v>
      </c>
      <c r="U24" s="19" t="str">
        <f>[20]Julho!$I$24</f>
        <v>N</v>
      </c>
      <c r="V24" s="19" t="str">
        <f>[20]Julho!$I$25</f>
        <v>NO</v>
      </c>
      <c r="W24" s="19" t="str">
        <f>[20]Julho!$I$26</f>
        <v>SO</v>
      </c>
      <c r="X24" s="19" t="str">
        <f>[20]Julho!$I$27</f>
        <v>SO</v>
      </c>
      <c r="Y24" s="19" t="str">
        <f>[20]Julho!$I$28</f>
        <v>S</v>
      </c>
      <c r="Z24" s="19" t="str">
        <f>[20]Julho!$I$29</f>
        <v>SO</v>
      </c>
      <c r="AA24" s="19" t="str">
        <f>[20]Julho!$I$30</f>
        <v>SE</v>
      </c>
      <c r="AB24" s="19" t="str">
        <f>[20]Julho!$I$31</f>
        <v>SE</v>
      </c>
      <c r="AC24" s="19" t="str">
        <f>[20]Julho!$I$32</f>
        <v>S</v>
      </c>
      <c r="AD24" s="19" t="str">
        <f>[20]Julho!$I$33</f>
        <v>L</v>
      </c>
      <c r="AE24" s="19" t="str">
        <f>[20]Julho!$I$34</f>
        <v>SE</v>
      </c>
      <c r="AF24" s="19" t="str">
        <f>[20]Julho!$I$35</f>
        <v>NE</v>
      </c>
      <c r="AG24" s="57" t="str">
        <f>[20]Julho!$I$36</f>
        <v>SE</v>
      </c>
      <c r="AH24" s="2"/>
    </row>
    <row r="25" spans="1:36" ht="13.5" customHeight="1" x14ac:dyDescent="0.2">
      <c r="A25" s="16" t="s">
        <v>15</v>
      </c>
      <c r="B25" s="19" t="str">
        <f>[21]Julho!$I$5</f>
        <v>S</v>
      </c>
      <c r="C25" s="19" t="str">
        <f>[21]Julho!$I$6</f>
        <v>NE</v>
      </c>
      <c r="D25" s="19" t="str">
        <f>[21]Julho!$I$7</f>
        <v>NE</v>
      </c>
      <c r="E25" s="19" t="str">
        <f>[21]Julho!$I$8</f>
        <v>NE</v>
      </c>
      <c r="F25" s="19" t="str">
        <f>[21]Julho!$I$9</f>
        <v>NE</v>
      </c>
      <c r="G25" s="19" t="str">
        <f>[21]Julho!$I$10</f>
        <v>NE</v>
      </c>
      <c r="H25" s="19" t="str">
        <f>[21]Julho!$I$11</f>
        <v>NE</v>
      </c>
      <c r="I25" s="19" t="str">
        <f>[21]Julho!$I$12</f>
        <v>S</v>
      </c>
      <c r="J25" s="19" t="str">
        <f>[21]Julho!$I$13</f>
        <v>NE</v>
      </c>
      <c r="K25" s="19" t="str">
        <f>[21]Julho!$I$14</f>
        <v>NE</v>
      </c>
      <c r="L25" s="19" t="str">
        <f>[21]Julho!$I$15</f>
        <v>NE</v>
      </c>
      <c r="M25" s="19" t="str">
        <f>[21]Julho!$I$16</f>
        <v>NE</v>
      </c>
      <c r="N25" s="19" t="str">
        <f>[21]Julho!$I$17</f>
        <v>NE</v>
      </c>
      <c r="O25" s="19" t="str">
        <f>[21]Julho!$I$18</f>
        <v>NE</v>
      </c>
      <c r="P25" s="19" t="str">
        <f>[21]Julho!$I$19</f>
        <v>S</v>
      </c>
      <c r="Q25" s="19" t="str">
        <f>[21]Julho!$I$20</f>
        <v>L</v>
      </c>
      <c r="R25" s="19" t="str">
        <f>[21]Julho!$I$21</f>
        <v>NE</v>
      </c>
      <c r="S25" s="19" t="str">
        <f>[21]Julho!$I$22</f>
        <v>NE</v>
      </c>
      <c r="T25" s="19" t="str">
        <f>[21]Julho!$I$23</f>
        <v>SO</v>
      </c>
      <c r="U25" s="19" t="str">
        <f>[21]Julho!$I$24</f>
        <v>N</v>
      </c>
      <c r="V25" s="19" t="str">
        <f>[21]Julho!$I$25</f>
        <v>SO</v>
      </c>
      <c r="W25" s="19" t="str">
        <f>[21]Julho!$I$26</f>
        <v>S</v>
      </c>
      <c r="X25" s="19" t="str">
        <f>[21]Julho!$I$27</f>
        <v>S</v>
      </c>
      <c r="Y25" s="19" t="str">
        <f>[21]Julho!$I$28</f>
        <v>SE</v>
      </c>
      <c r="Z25" s="19" t="str">
        <f>[21]Julho!$I$29</f>
        <v>L</v>
      </c>
      <c r="AA25" s="19" t="str">
        <f>[21]Julho!$I$30</f>
        <v>NE</v>
      </c>
      <c r="AB25" s="19" t="str">
        <f>[21]Julho!$I$31</f>
        <v>NE</v>
      </c>
      <c r="AC25" s="19" t="str">
        <f>[21]Julho!$I$32</f>
        <v>NE</v>
      </c>
      <c r="AD25" s="19" t="str">
        <f>[21]Julho!$I$33</f>
        <v>NE</v>
      </c>
      <c r="AE25" s="19" t="str">
        <f>[21]Julho!$I$34</f>
        <v>NE</v>
      </c>
      <c r="AF25" s="19" t="str">
        <f>[21]Julho!$I$35</f>
        <v>NE</v>
      </c>
      <c r="AG25" s="57" t="str">
        <f>[21]Julho!$I$36</f>
        <v>NE</v>
      </c>
      <c r="AH25" s="2"/>
    </row>
    <row r="26" spans="1:36" ht="13.5" customHeight="1" x14ac:dyDescent="0.2">
      <c r="A26" s="16" t="s">
        <v>16</v>
      </c>
      <c r="B26" s="25" t="str">
        <f>[22]Julho!$I$5</f>
        <v>S</v>
      </c>
      <c r="C26" s="25" t="str">
        <f>[22]Julho!$I$6</f>
        <v>NE</v>
      </c>
      <c r="D26" s="25" t="str">
        <f>[22]Julho!$I$7</f>
        <v>SO</v>
      </c>
      <c r="E26" s="25" t="str">
        <f>[22]Julho!$I$8</f>
        <v>O</v>
      </c>
      <c r="F26" s="25" t="str">
        <f>[22]Julho!$I$9</f>
        <v>SO</v>
      </c>
      <c r="G26" s="25" t="str">
        <f>[22]Julho!$I$10</f>
        <v>SO</v>
      </c>
      <c r="H26" s="25" t="str">
        <f>[22]Julho!$I$11</f>
        <v>SO</v>
      </c>
      <c r="I26" s="25" t="str">
        <f>[22]Julho!$I$12</f>
        <v>SO</v>
      </c>
      <c r="J26" s="25" t="str">
        <f>[22]Julho!$I$13</f>
        <v>SO</v>
      </c>
      <c r="K26" s="25" t="str">
        <f>[22]Julho!$I$14</f>
        <v>SO</v>
      </c>
      <c r="L26" s="25" t="str">
        <f>[22]Julho!$I$15</f>
        <v>O</v>
      </c>
      <c r="M26" s="25" t="str">
        <f>[22]Julho!$I$16</f>
        <v>SO</v>
      </c>
      <c r="N26" s="25" t="str">
        <f>[22]Julho!$I$17</f>
        <v>SO</v>
      </c>
      <c r="O26" s="25" t="str">
        <f>[22]Julho!$I$18</f>
        <v>SO</v>
      </c>
      <c r="P26" s="25" t="str">
        <f>[22]Julho!$I$19</f>
        <v>SO</v>
      </c>
      <c r="Q26" s="25" t="str">
        <f>[22]Julho!$I$20</f>
        <v>SO</v>
      </c>
      <c r="R26" s="25" t="str">
        <f>[22]Julho!$I$21</f>
        <v>SO</v>
      </c>
      <c r="S26" s="25" t="str">
        <f>[22]Julho!$I$22</f>
        <v>O</v>
      </c>
      <c r="T26" s="25" t="str">
        <f>[22]Julho!$I$23</f>
        <v>SO</v>
      </c>
      <c r="U26" s="25" t="str">
        <f>[22]Julho!$I$24</f>
        <v>SO</v>
      </c>
      <c r="V26" s="25" t="str">
        <f>[22]Julho!$I$25</f>
        <v>SO</v>
      </c>
      <c r="W26" s="25" t="str">
        <f>[22]Julho!$I$26</f>
        <v>SO</v>
      </c>
      <c r="X26" s="25" t="str">
        <f>[22]Julho!$I$27</f>
        <v>NO</v>
      </c>
      <c r="Y26" s="25" t="str">
        <f>[22]Julho!$I$28</f>
        <v>O</v>
      </c>
      <c r="Z26" s="25" t="str">
        <f>[22]Julho!$I$29</f>
        <v>O</v>
      </c>
      <c r="AA26" s="25" t="str">
        <f>[22]Julho!$I$30</f>
        <v>O</v>
      </c>
      <c r="AB26" s="25" t="str">
        <f>[22]Julho!$I$31</f>
        <v>O</v>
      </c>
      <c r="AC26" s="25" t="str">
        <f>[22]Julho!$I$32</f>
        <v>SO</v>
      </c>
      <c r="AD26" s="25" t="str">
        <f>[22]Julho!$I$33</f>
        <v>SO</v>
      </c>
      <c r="AE26" s="25" t="str">
        <f>[22]Julho!$I$34</f>
        <v>SO</v>
      </c>
      <c r="AF26" s="25" t="str">
        <f>[22]Julho!$I$35</f>
        <v>O</v>
      </c>
      <c r="AG26" s="57" t="str">
        <f>[22]Julho!$I$36</f>
        <v>SO</v>
      </c>
      <c r="AH26" s="2"/>
    </row>
    <row r="27" spans="1:36" ht="12" customHeight="1" x14ac:dyDescent="0.2">
      <c r="A27" s="16" t="s">
        <v>17</v>
      </c>
      <c r="B27" s="19" t="str">
        <f>[23]Julho!$I$5</f>
        <v>SO</v>
      </c>
      <c r="C27" s="19" t="str">
        <f>[23]Julho!$I$6</f>
        <v>SO</v>
      </c>
      <c r="D27" s="19" t="str">
        <f>[23]Julho!$I$7</f>
        <v>L</v>
      </c>
      <c r="E27" s="19" t="str">
        <f>[23]Julho!$I$8</f>
        <v>NE</v>
      </c>
      <c r="F27" s="19" t="str">
        <f>[23]Julho!$I$9</f>
        <v>NE</v>
      </c>
      <c r="G27" s="19" t="str">
        <f>[23]Julho!$I$10</f>
        <v>NE</v>
      </c>
      <c r="H27" s="19" t="str">
        <f>[23]Julho!$I$11</f>
        <v>NO</v>
      </c>
      <c r="I27" s="19" t="str">
        <f>[23]Julho!$I$12</f>
        <v>N</v>
      </c>
      <c r="J27" s="19" t="str">
        <f>[23]Julho!$I$13</f>
        <v>L</v>
      </c>
      <c r="K27" s="19" t="str">
        <f>[23]Julho!$I$14</f>
        <v>L</v>
      </c>
      <c r="L27" s="19" t="str">
        <f>[23]Julho!$I$15</f>
        <v>L</v>
      </c>
      <c r="M27" s="19" t="str">
        <f>[23]Julho!$I$16</f>
        <v>L</v>
      </c>
      <c r="N27" s="19" t="str">
        <f>[23]Julho!$I$17</f>
        <v>NE</v>
      </c>
      <c r="O27" s="19" t="str">
        <f>[23]Julho!$I$18</f>
        <v>NO</v>
      </c>
      <c r="P27" s="19" t="str">
        <f>[23]Julho!$I$19</f>
        <v>S</v>
      </c>
      <c r="Q27" s="19" t="str">
        <f>[23]Julho!$I$20</f>
        <v>SE</v>
      </c>
      <c r="R27" s="19" t="str">
        <f>[23]Julho!$I$21</f>
        <v>L</v>
      </c>
      <c r="S27" s="19" t="str">
        <f>[23]Julho!$I$22</f>
        <v>L</v>
      </c>
      <c r="T27" s="19" t="str">
        <f>[23]Julho!$I$23</f>
        <v>L</v>
      </c>
      <c r="U27" s="19" t="str">
        <f>[23]Julho!$I$24</f>
        <v>L</v>
      </c>
      <c r="V27" s="19" t="str">
        <f>[23]Julho!$I$25</f>
        <v>L</v>
      </c>
      <c r="W27" s="19" t="str">
        <f>[23]Julho!$I$26</f>
        <v>L</v>
      </c>
      <c r="X27" s="19" t="str">
        <f>[23]Julho!$I$27</f>
        <v>L</v>
      </c>
      <c r="Y27" s="19" t="str">
        <f>[23]Julho!$I$28</f>
        <v>SO</v>
      </c>
      <c r="Z27" s="19" t="str">
        <f>[23]Julho!$I$29</f>
        <v>SE</v>
      </c>
      <c r="AA27" s="19" t="str">
        <f>[23]Julho!$I$30</f>
        <v>L</v>
      </c>
      <c r="AB27" s="19" t="str">
        <f>[23]Julho!$I$31</f>
        <v>L</v>
      </c>
      <c r="AC27" s="19" t="str">
        <f>[23]Julho!$I$32</f>
        <v>SE</v>
      </c>
      <c r="AD27" s="19" t="str">
        <f>[23]Julho!$I$33</f>
        <v>L</v>
      </c>
      <c r="AE27" s="19" t="str">
        <f>[23]Julho!$I$34</f>
        <v>L</v>
      </c>
      <c r="AF27" s="19" t="str">
        <f>[23]Julho!$I$35</f>
        <v>NE</v>
      </c>
      <c r="AG27" s="57" t="str">
        <f>[23]Julho!$I$36</f>
        <v>L</v>
      </c>
      <c r="AH27" s="2"/>
      <c r="AJ27" s="35" t="s">
        <v>52</v>
      </c>
    </row>
    <row r="28" spans="1:36" ht="12" customHeight="1" x14ac:dyDescent="0.2">
      <c r="A28" s="16" t="s">
        <v>18</v>
      </c>
      <c r="B28" s="19" t="str">
        <f>[24]Julho!$I$5</f>
        <v>L</v>
      </c>
      <c r="C28" s="19" t="str">
        <f>[24]Julho!$I$6</f>
        <v>L</v>
      </c>
      <c r="D28" s="19" t="str">
        <f>[24]Julho!$I$7</f>
        <v>L</v>
      </c>
      <c r="E28" s="19" t="str">
        <f>[24]Julho!$I$8</f>
        <v>L</v>
      </c>
      <c r="F28" s="19" t="str">
        <f>[24]Julho!$I$9</f>
        <v>L</v>
      </c>
      <c r="G28" s="19" t="str">
        <f>[24]Julho!$I$10</f>
        <v>L</v>
      </c>
      <c r="H28" s="19" t="str">
        <f>[24]Julho!$I$11</f>
        <v>S</v>
      </c>
      <c r="I28" s="19" t="str">
        <f>[24]Julho!$I$12</f>
        <v>L</v>
      </c>
      <c r="J28" s="19" t="str">
        <f>[24]Julho!$I$13</f>
        <v>L</v>
      </c>
      <c r="K28" s="19" t="str">
        <f>[24]Julho!$I$14</f>
        <v>L</v>
      </c>
      <c r="L28" s="19" t="str">
        <f>[24]Julho!$I$15</f>
        <v>L</v>
      </c>
      <c r="M28" s="19" t="str">
        <f>[24]Julho!$I$16</f>
        <v>L</v>
      </c>
      <c r="N28" s="19" t="str">
        <f>[24]Julho!$I$17</f>
        <v>SE</v>
      </c>
      <c r="O28" s="19" t="str">
        <f>[24]Julho!$I$18</f>
        <v>SO</v>
      </c>
      <c r="P28" s="19" t="str">
        <f>[24]Julho!$I$19</f>
        <v>S</v>
      </c>
      <c r="Q28" s="19" t="str">
        <f>[24]Julho!$I$20</f>
        <v>L</v>
      </c>
      <c r="R28" s="19" t="str">
        <f>[24]Julho!$I$21</f>
        <v>SE</v>
      </c>
      <c r="S28" s="19" t="str">
        <f>[24]Julho!$I$22</f>
        <v>L</v>
      </c>
      <c r="T28" s="19" t="str">
        <f>[24]Julho!$I$23</f>
        <v>NO</v>
      </c>
      <c r="U28" s="19" t="str">
        <f>[24]Julho!$I$24</f>
        <v>NO</v>
      </c>
      <c r="V28" s="19" t="str">
        <f>[24]Julho!$I$25</f>
        <v>NO</v>
      </c>
      <c r="W28" s="19" t="str">
        <f>[24]Julho!$I$26</f>
        <v>SO</v>
      </c>
      <c r="X28" s="19" t="str">
        <f>[24]Julho!$I$27</f>
        <v>S</v>
      </c>
      <c r="Y28" s="19" t="str">
        <f>[24]Julho!$I$28</f>
        <v>SE</v>
      </c>
      <c r="Z28" s="19" t="str">
        <f>[24]Julho!$I$29</f>
        <v>S</v>
      </c>
      <c r="AA28" s="19" t="str">
        <f>[24]Julho!$I$30</f>
        <v>L</v>
      </c>
      <c r="AB28" s="19" t="str">
        <f>[24]Julho!$I$31</f>
        <v>SE</v>
      </c>
      <c r="AC28" s="19" t="str">
        <f>[24]Julho!$I$32</f>
        <v>SE</v>
      </c>
      <c r="AD28" s="19" t="str">
        <f>[24]Julho!$I$33</f>
        <v>L</v>
      </c>
      <c r="AE28" s="19" t="str">
        <f>[24]Julho!$I$34</f>
        <v>L</v>
      </c>
      <c r="AF28" s="19" t="str">
        <f>[24]Julho!$I$35</f>
        <v>SE</v>
      </c>
      <c r="AG28" s="57" t="str">
        <f>[24]Julho!$I$36</f>
        <v>L</v>
      </c>
      <c r="AH28" s="2"/>
    </row>
    <row r="29" spans="1:36" ht="13.5" customHeight="1" x14ac:dyDescent="0.2">
      <c r="A29" s="16" t="s">
        <v>19</v>
      </c>
      <c r="B29" s="19" t="str">
        <f>[25]Julho!$I$5</f>
        <v>S</v>
      </c>
      <c r="C29" s="19" t="str">
        <f>[25]Julho!$I$6</f>
        <v>NE</v>
      </c>
      <c r="D29" s="19" t="str">
        <f>[25]Julho!$I$7</f>
        <v>L</v>
      </c>
      <c r="E29" s="19" t="str">
        <f>[25]Julho!$I$8</f>
        <v>NE</v>
      </c>
      <c r="F29" s="19" t="str">
        <f>[25]Julho!$I$9</f>
        <v>NE</v>
      </c>
      <c r="G29" s="19" t="str">
        <f>[25]Julho!$I$10</f>
        <v>NE</v>
      </c>
      <c r="H29" s="19" t="str">
        <f>[25]Julho!$I$11</f>
        <v>NE</v>
      </c>
      <c r="I29" s="19" t="str">
        <f>[25]Julho!$I$12</f>
        <v>S</v>
      </c>
      <c r="J29" s="19" t="str">
        <f>[25]Julho!$I$13</f>
        <v>NE</v>
      </c>
      <c r="K29" s="19" t="str">
        <f>[25]Julho!$I$14</f>
        <v>NE</v>
      </c>
      <c r="L29" s="19" t="str">
        <f>[25]Julho!$I$15</f>
        <v>NE</v>
      </c>
      <c r="M29" s="19" t="str">
        <f>[25]Julho!$I$16</f>
        <v>NE</v>
      </c>
      <c r="N29" s="19" t="str">
        <f>[25]Julho!$I$17</f>
        <v>NE</v>
      </c>
      <c r="O29" s="19" t="str">
        <f>[25]Julho!$I$18</f>
        <v>L</v>
      </c>
      <c r="P29" s="19" t="str">
        <f>[25]Julho!$I$19</f>
        <v>S</v>
      </c>
      <c r="Q29" s="19" t="str">
        <f>[25]Julho!$I$20</f>
        <v>S</v>
      </c>
      <c r="R29" s="19" t="str">
        <f>[25]Julho!$I$21</f>
        <v>L</v>
      </c>
      <c r="S29" s="19" t="str">
        <f>[25]Julho!$I$22</f>
        <v>NE</v>
      </c>
      <c r="T29" s="19" t="str">
        <f>[25]Julho!$I$23</f>
        <v>SO</v>
      </c>
      <c r="U29" s="19" t="str">
        <f>[25]Julho!$I$24</f>
        <v>SO</v>
      </c>
      <c r="V29" s="19" t="str">
        <f>[25]Julho!$I$25</f>
        <v>SO</v>
      </c>
      <c r="W29" s="19" t="str">
        <f>[25]Julho!$I$26</f>
        <v>S</v>
      </c>
      <c r="X29" s="19" t="str">
        <f>[25]Julho!$I$27</f>
        <v>S</v>
      </c>
      <c r="Y29" s="19" t="str">
        <f>[25]Julho!$I$28</f>
        <v>S</v>
      </c>
      <c r="Z29" s="19" t="str">
        <f>[25]Julho!$I$29</f>
        <v>S</v>
      </c>
      <c r="AA29" s="19" t="str">
        <f>[25]Julho!$I$30</f>
        <v>NE</v>
      </c>
      <c r="AB29" s="19" t="str">
        <f>[25]Julho!$I$31</f>
        <v>NE</v>
      </c>
      <c r="AC29" s="19" t="str">
        <f>[25]Julho!$I$32</f>
        <v>NE</v>
      </c>
      <c r="AD29" s="19" t="str">
        <f>[25]Julho!$I$33</f>
        <v>NE</v>
      </c>
      <c r="AE29" s="19" t="str">
        <f>[25]Julho!$I$34</f>
        <v>NE</v>
      </c>
      <c r="AF29" s="19" t="str">
        <f>[25]Julho!$I$35</f>
        <v>NE</v>
      </c>
      <c r="AG29" s="57" t="str">
        <f>[25]Julho!$I$36</f>
        <v>NE</v>
      </c>
      <c r="AH29" s="2" t="s">
        <v>52</v>
      </c>
    </row>
    <row r="30" spans="1:36" ht="10.5" customHeight="1" x14ac:dyDescent="0.2">
      <c r="A30" s="16" t="s">
        <v>31</v>
      </c>
      <c r="B30" s="19" t="str">
        <f>[26]Julho!$I$5</f>
        <v>SE</v>
      </c>
      <c r="C30" s="19" t="str">
        <f>[26]Julho!$I$6</f>
        <v>SE</v>
      </c>
      <c r="D30" s="19" t="str">
        <f>[26]Julho!$I$7</f>
        <v>SE</v>
      </c>
      <c r="E30" s="19" t="str">
        <f>[26]Julho!$I$8</f>
        <v>NE</v>
      </c>
      <c r="F30" s="19" t="str">
        <f>[26]Julho!$I$9</f>
        <v>NE</v>
      </c>
      <c r="G30" s="19" t="str">
        <f>[26]Julho!$I$10</f>
        <v>NE</v>
      </c>
      <c r="H30" s="19" t="str">
        <f>[26]Julho!$I$11</f>
        <v>NE</v>
      </c>
      <c r="I30" s="19" t="str">
        <f>[26]Julho!$I$12</f>
        <v>SE</v>
      </c>
      <c r="J30" s="19" t="str">
        <f>[26]Julho!$I$13</f>
        <v>L</v>
      </c>
      <c r="K30" s="19" t="str">
        <f>[26]Julho!$I$14</f>
        <v>NE</v>
      </c>
      <c r="L30" s="19" t="str">
        <f>[26]Julho!$I$15</f>
        <v>NE</v>
      </c>
      <c r="M30" s="19" t="str">
        <f>[26]Julho!$I$16</f>
        <v>L</v>
      </c>
      <c r="N30" s="19" t="str">
        <f>[26]Julho!$I$17</f>
        <v>L</v>
      </c>
      <c r="O30" s="19" t="str">
        <f>[26]Julho!$I$18</f>
        <v>L</v>
      </c>
      <c r="P30" s="19" t="str">
        <f>[26]Julho!$I$19</f>
        <v>SE</v>
      </c>
      <c r="Q30" s="19" t="str">
        <f>[26]Julho!$I$20</f>
        <v>SE</v>
      </c>
      <c r="R30" s="19" t="str">
        <f>[26]Julho!$I$21</f>
        <v>SE</v>
      </c>
      <c r="S30" s="19" t="str">
        <f>[26]Julho!$I$22</f>
        <v>NE</v>
      </c>
      <c r="T30" s="19" t="str">
        <f>[26]Julho!$I$23</f>
        <v>NO</v>
      </c>
      <c r="U30" s="19" t="str">
        <f>[26]Julho!$I$24</f>
        <v>NO</v>
      </c>
      <c r="V30" s="19" t="str">
        <f>[26]Julho!$I$25</f>
        <v>NO</v>
      </c>
      <c r="W30" s="19" t="str">
        <f>[26]Julho!$I$26</f>
        <v>S</v>
      </c>
      <c r="X30" s="19" t="str">
        <f>[26]Julho!$I$27</f>
        <v>S</v>
      </c>
      <c r="Y30" s="19" t="str">
        <f>[26]Julho!$I$28</f>
        <v>SE</v>
      </c>
      <c r="Z30" s="19" t="str">
        <f>[26]Julho!$I$29</f>
        <v>SE</v>
      </c>
      <c r="AA30" s="19" t="str">
        <f>[26]Julho!$I$30</f>
        <v>SE</v>
      </c>
      <c r="AB30" s="19" t="str">
        <f>[26]Julho!$I$31</f>
        <v>L</v>
      </c>
      <c r="AC30" s="19" t="str">
        <f>[26]Julho!$I$32</f>
        <v>SE</v>
      </c>
      <c r="AD30" s="19" t="str">
        <f>[26]Julho!$I$33</f>
        <v>SE</v>
      </c>
      <c r="AE30" s="19" t="str">
        <f>[26]Julho!$I$34</f>
        <v>SE</v>
      </c>
      <c r="AF30" s="19" t="str">
        <f>[26]Julho!$I$35</f>
        <v>NE</v>
      </c>
      <c r="AG30" s="57" t="str">
        <f>[26]Julho!$I$36</f>
        <v>SE</v>
      </c>
      <c r="AH30" s="2"/>
    </row>
    <row r="31" spans="1:36" ht="12.75" customHeight="1" x14ac:dyDescent="0.2">
      <c r="A31" s="16" t="s">
        <v>51</v>
      </c>
      <c r="B31" s="19" t="str">
        <f>[27]Julho!$I$5</f>
        <v>SE</v>
      </c>
      <c r="C31" s="19" t="str">
        <f>[27]Julho!$I$6</f>
        <v>SE</v>
      </c>
      <c r="D31" s="19" t="str">
        <f>[27]Julho!$I$7</f>
        <v>L</v>
      </c>
      <c r="E31" s="19" t="str">
        <f>[27]Julho!$I$8</f>
        <v>L</v>
      </c>
      <c r="F31" s="19" t="str">
        <f>[27]Julho!$I$9</f>
        <v>L</v>
      </c>
      <c r="G31" s="19" t="str">
        <f>[27]Julho!$I$10</f>
        <v>L</v>
      </c>
      <c r="H31" s="19" t="str">
        <f>[27]Julho!$I$11</f>
        <v>S</v>
      </c>
      <c r="I31" s="19" t="str">
        <f>[27]Julho!$I$12</f>
        <v>SE</v>
      </c>
      <c r="J31" s="19" t="str">
        <f>[27]Julho!$I$13</f>
        <v>L</v>
      </c>
      <c r="K31" s="19" t="str">
        <f>[27]Julho!$I$14</f>
        <v>SE</v>
      </c>
      <c r="L31" s="19" t="str">
        <f>[27]Julho!$I$15</f>
        <v>L</v>
      </c>
      <c r="M31" s="19" t="str">
        <f>[27]Julho!$I$16</f>
        <v>L</v>
      </c>
      <c r="N31" s="19" t="str">
        <f>[27]Julho!$I$17</f>
        <v>L</v>
      </c>
      <c r="O31" s="19" t="str">
        <f>[27]Julho!$I$18</f>
        <v>L</v>
      </c>
      <c r="P31" s="19" t="str">
        <f>[27]Julho!$I$19</f>
        <v>SE</v>
      </c>
      <c r="Q31" s="19" t="str">
        <f>[27]Julho!$I$20</f>
        <v>SE</v>
      </c>
      <c r="R31" s="19" t="str">
        <f>[27]Julho!$I$21</f>
        <v>SE</v>
      </c>
      <c r="S31" s="19" t="str">
        <f>[27]Julho!$I$22</f>
        <v>L</v>
      </c>
      <c r="T31" s="19" t="str">
        <f>[27]Julho!$I$23</f>
        <v>L</v>
      </c>
      <c r="U31" s="19" t="str">
        <f>[27]Julho!$I$24</f>
        <v>N</v>
      </c>
      <c r="V31" s="19" t="str">
        <f>[27]Julho!$I$25</f>
        <v>N</v>
      </c>
      <c r="W31" s="19" t="str">
        <f>[27]Julho!$I$26</f>
        <v>SO</v>
      </c>
      <c r="X31" s="19" t="str">
        <f>[27]Julho!$I$27</f>
        <v>S</v>
      </c>
      <c r="Y31" s="19" t="str">
        <f>[27]Julho!$I$28</f>
        <v>S</v>
      </c>
      <c r="Z31" s="19" t="str">
        <f>[27]Julho!$I$29</f>
        <v>SE</v>
      </c>
      <c r="AA31" s="19" t="str">
        <f>[27]Julho!$I$30</f>
        <v>SE</v>
      </c>
      <c r="AB31" s="19" t="str">
        <f>[27]Julho!$I$31</f>
        <v>SE</v>
      </c>
      <c r="AC31" s="19" t="str">
        <f>[27]Julho!$I$32</f>
        <v>SE</v>
      </c>
      <c r="AD31" s="19" t="str">
        <f>[27]Julho!$I$33</f>
        <v>SE</v>
      </c>
      <c r="AE31" s="19" t="str">
        <f>[27]Julho!$I$34</f>
        <v>SE</v>
      </c>
      <c r="AF31" s="19" t="str">
        <f>[27]Julho!$I$35</f>
        <v>L</v>
      </c>
      <c r="AG31" s="57" t="str">
        <f>[27]Julho!$I$36</f>
        <v>SE</v>
      </c>
      <c r="AH31" s="2"/>
    </row>
    <row r="32" spans="1:36" ht="12" customHeight="1" x14ac:dyDescent="0.2">
      <c r="A32" s="16" t="s">
        <v>20</v>
      </c>
      <c r="B32" s="22" t="str">
        <f>[28]Julho!$I$5</f>
        <v>SO</v>
      </c>
      <c r="C32" s="22" t="str">
        <f>[28]Julho!$I$6</f>
        <v>SE</v>
      </c>
      <c r="D32" s="22" t="str">
        <f>[28]Julho!$I$7</f>
        <v>SE</v>
      </c>
      <c r="E32" s="22" t="str">
        <f>[28]Julho!$I$8</f>
        <v>NE</v>
      </c>
      <c r="F32" s="22" t="str">
        <f>[28]Julho!$I$9</f>
        <v>NE</v>
      </c>
      <c r="G32" s="22" t="str">
        <f>[28]Julho!$I$10</f>
        <v>NE</v>
      </c>
      <c r="H32" s="22" t="str">
        <f>[28]Julho!$I$11</f>
        <v>N</v>
      </c>
      <c r="I32" s="22" t="str">
        <f>[28]Julho!$I$12</f>
        <v>SO</v>
      </c>
      <c r="J32" s="22" t="str">
        <f>[28]Julho!$I$13</f>
        <v>SE</v>
      </c>
      <c r="K32" s="22" t="str">
        <f>[28]Julho!$I$14</f>
        <v>SE</v>
      </c>
      <c r="L32" s="22" t="str">
        <f>[28]Julho!$I$15</f>
        <v>NE</v>
      </c>
      <c r="M32" s="22" t="str">
        <f>[28]Julho!$I$16</f>
        <v>S</v>
      </c>
      <c r="N32" s="22" t="str">
        <f>[28]Julho!$I$17</f>
        <v>S</v>
      </c>
      <c r="O32" s="22" t="str">
        <f>[28]Julho!$I$18</f>
        <v>SO</v>
      </c>
      <c r="P32" s="22" t="str">
        <f>[28]Julho!$I$19</f>
        <v>SO</v>
      </c>
      <c r="Q32" s="22" t="str">
        <f>[28]Julho!$I$20</f>
        <v>S</v>
      </c>
      <c r="R32" s="22" t="str">
        <f>[28]Julho!$I$21</f>
        <v>SO</v>
      </c>
      <c r="S32" s="22" t="str">
        <f>[28]Julho!$I$22</f>
        <v>N</v>
      </c>
      <c r="T32" s="22" t="str">
        <f>[28]Julho!$I$23</f>
        <v>N</v>
      </c>
      <c r="U32" s="22" t="str">
        <f>[28]Julho!$I$24</f>
        <v>N</v>
      </c>
      <c r="V32" s="22" t="str">
        <f>[28]Julho!$I$25</f>
        <v>NO</v>
      </c>
      <c r="W32" s="22" t="str">
        <f>[28]Julho!$I$26</f>
        <v>SO</v>
      </c>
      <c r="X32" s="22" t="str">
        <f>[28]Julho!$I$27</f>
        <v>SO</v>
      </c>
      <c r="Y32" s="22" t="str">
        <f>[28]Julho!$I$28</f>
        <v>S</v>
      </c>
      <c r="Z32" s="22" t="str">
        <f>[28]Julho!$I$29</f>
        <v>SO</v>
      </c>
      <c r="AA32" s="22" t="str">
        <f>[28]Julho!$I$30</f>
        <v>SE</v>
      </c>
      <c r="AB32" s="22" t="str">
        <f>[28]Julho!$I$31</f>
        <v>SE</v>
      </c>
      <c r="AC32" s="22" t="str">
        <f>[28]Julho!$I$32</f>
        <v>S</v>
      </c>
      <c r="AD32" s="22" t="str">
        <f>[28]Julho!$I$33</f>
        <v>NE</v>
      </c>
      <c r="AE32" s="22" t="str">
        <f>[28]Julho!$I$34</f>
        <v>SO</v>
      </c>
      <c r="AF32" s="22" t="str">
        <f>[28]Julho!$I$35</f>
        <v>NE</v>
      </c>
      <c r="AG32" s="57" t="str">
        <f>[28]Julho!$I$36</f>
        <v>SO</v>
      </c>
      <c r="AH32" s="2"/>
    </row>
    <row r="33" spans="1:35" s="5" customFormat="1" ht="12.75" customHeight="1" x14ac:dyDescent="0.2">
      <c r="A33" s="38" t="s">
        <v>38</v>
      </c>
      <c r="B33" s="39" t="s">
        <v>60</v>
      </c>
      <c r="C33" s="39" t="s">
        <v>61</v>
      </c>
      <c r="D33" s="39" t="s">
        <v>59</v>
      </c>
      <c r="E33" s="39" t="s">
        <v>59</v>
      </c>
      <c r="F33" s="39" t="s">
        <v>63</v>
      </c>
      <c r="G33" s="39" t="s">
        <v>63</v>
      </c>
      <c r="H33" s="39" t="s">
        <v>63</v>
      </c>
      <c r="I33" s="39" t="s">
        <v>64</v>
      </c>
      <c r="J33" s="39" t="s">
        <v>59</v>
      </c>
      <c r="K33" s="39" t="s">
        <v>59</v>
      </c>
      <c r="L33" s="39" t="s">
        <v>59</v>
      </c>
      <c r="M33" s="39" t="s">
        <v>59</v>
      </c>
      <c r="N33" s="39" t="s">
        <v>63</v>
      </c>
      <c r="O33" s="39" t="s">
        <v>59</v>
      </c>
      <c r="P33" s="40" t="s">
        <v>60</v>
      </c>
      <c r="Q33" s="40" t="s">
        <v>60</v>
      </c>
      <c r="R33" s="40" t="s">
        <v>61</v>
      </c>
      <c r="S33" s="40" t="s">
        <v>63</v>
      </c>
      <c r="T33" s="40" t="s">
        <v>65</v>
      </c>
      <c r="U33" s="40" t="s">
        <v>65</v>
      </c>
      <c r="V33" s="40" t="s">
        <v>64</v>
      </c>
      <c r="W33" s="40" t="s">
        <v>64</v>
      </c>
      <c r="X33" s="40" t="s">
        <v>60</v>
      </c>
      <c r="Y33" s="40" t="s">
        <v>60</v>
      </c>
      <c r="Z33" s="40" t="s">
        <v>61</v>
      </c>
      <c r="AA33" s="40" t="s">
        <v>59</v>
      </c>
      <c r="AB33" s="40" t="s">
        <v>59</v>
      </c>
      <c r="AC33" s="40" t="s">
        <v>61</v>
      </c>
      <c r="AD33" s="40" t="s">
        <v>61</v>
      </c>
      <c r="AE33" s="40" t="s">
        <v>61</v>
      </c>
      <c r="AF33" s="40" t="s">
        <v>63</v>
      </c>
      <c r="AG33" s="58"/>
      <c r="AH33" s="10"/>
    </row>
    <row r="34" spans="1:35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26"/>
      <c r="AG34" s="55"/>
      <c r="AH34" s="2"/>
    </row>
    <row r="35" spans="1:35" x14ac:dyDescent="0.2">
      <c r="AG35" s="9"/>
      <c r="AH35" s="2"/>
    </row>
    <row r="36" spans="1:35" x14ac:dyDescent="0.2">
      <c r="E36" s="31"/>
      <c r="F36" s="31" t="s">
        <v>53</v>
      </c>
      <c r="G36" s="31"/>
      <c r="H36" s="31"/>
      <c r="I36" s="31"/>
      <c r="S36" s="2" t="s">
        <v>54</v>
      </c>
      <c r="AF36" s="2" t="s">
        <v>56</v>
      </c>
      <c r="AG36" s="2"/>
      <c r="AH36" s="2"/>
      <c r="AI36" s="2"/>
    </row>
    <row r="37" spans="1:35" x14ac:dyDescent="0.2">
      <c r="P37" s="32"/>
      <c r="Q37" s="32"/>
      <c r="R37" s="32"/>
      <c r="S37" s="32" t="s">
        <v>55</v>
      </c>
      <c r="T37" s="32"/>
      <c r="U37" s="32"/>
      <c r="V37" s="32"/>
      <c r="AD37" s="32"/>
      <c r="AE37" s="32"/>
      <c r="AF37" s="32" t="s">
        <v>57</v>
      </c>
      <c r="AG37" s="32"/>
      <c r="AH37" s="32"/>
      <c r="AI37" s="2"/>
    </row>
    <row r="38" spans="1:35" x14ac:dyDescent="0.2">
      <c r="AG38" s="9"/>
      <c r="AH38" s="2"/>
    </row>
    <row r="40" spans="1:35" x14ac:dyDescent="0.2">
      <c r="I40" s="2" t="s">
        <v>52</v>
      </c>
      <c r="P40" s="2" t="s">
        <v>52</v>
      </c>
      <c r="AD40" s="2" t="s">
        <v>52</v>
      </c>
    </row>
    <row r="43" spans="1:35" x14ac:dyDescent="0.2">
      <c r="Q43" s="2" t="s">
        <v>52</v>
      </c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AG34" sqref="AG34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140625" style="2" customWidth="1"/>
    <col min="18" max="19" width="5.42578125" style="2" bestFit="1" customWidth="1"/>
    <col min="20" max="20" width="6.42578125" style="2" bestFit="1" customWidth="1"/>
    <col min="21" max="27" width="5.42578125" style="2" bestFit="1" customWidth="1"/>
    <col min="28" max="29" width="6.140625" style="2" bestFit="1" customWidth="1"/>
    <col min="30" max="30" width="5.42578125" style="2" bestFit="1" customWidth="1"/>
    <col min="31" max="31" width="6.28515625" style="2" customWidth="1"/>
    <col min="32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60" t="s">
        <v>62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7"/>
    </row>
    <row r="3" spans="1:34" s="5" customFormat="1" ht="20.100000000000001" customHeight="1" x14ac:dyDescent="0.2">
      <c r="A3" s="62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45" t="s">
        <v>41</v>
      </c>
      <c r="AH3" s="10"/>
    </row>
    <row r="4" spans="1:34" s="5" customFormat="1" ht="20.100000000000001" customHeight="1" x14ac:dyDescent="0.2">
      <c r="A4" s="6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5" t="s">
        <v>39</v>
      </c>
      <c r="AH4" s="10"/>
    </row>
    <row r="5" spans="1:34" s="5" customFormat="1" ht="20.100000000000001" customHeight="1" x14ac:dyDescent="0.2">
      <c r="A5" s="16" t="s">
        <v>47</v>
      </c>
      <c r="B5" s="17">
        <f>[1]Julho!$J$5</f>
        <v>36.36</v>
      </c>
      <c r="C5" s="17">
        <f>[1]Julho!$J$6</f>
        <v>23.759999999999998</v>
      </c>
      <c r="D5" s="17">
        <f>[1]Julho!$J$7</f>
        <v>26.64</v>
      </c>
      <c r="E5" s="17">
        <f>[1]Julho!$J$8</f>
        <v>33.119999999999997</v>
      </c>
      <c r="F5" s="17">
        <f>[1]Julho!$J$9</f>
        <v>26.64</v>
      </c>
      <c r="G5" s="17">
        <f>[1]Julho!$J$10</f>
        <v>19.440000000000001</v>
      </c>
      <c r="H5" s="17">
        <f>[1]Julho!$J$11</f>
        <v>12.96</v>
      </c>
      <c r="I5" s="17">
        <f>[1]Julho!$J$12</f>
        <v>21.240000000000002</v>
      </c>
      <c r="J5" s="17">
        <f>[1]Julho!$J$13</f>
        <v>22.32</v>
      </c>
      <c r="K5" s="17">
        <f>[1]Julho!$J$14</f>
        <v>24.12</v>
      </c>
      <c r="L5" s="17">
        <f>[1]Julho!$J$15</f>
        <v>27</v>
      </c>
      <c r="M5" s="17">
        <f>[1]Julho!$J$16</f>
        <v>20.88</v>
      </c>
      <c r="N5" s="17">
        <f>[1]Julho!$J$17</f>
        <v>36</v>
      </c>
      <c r="O5" s="17">
        <f>[1]Julho!$J$18</f>
        <v>15.48</v>
      </c>
      <c r="P5" s="17">
        <f>[1]Julho!$J$19</f>
        <v>16.559999999999999</v>
      </c>
      <c r="Q5" s="17">
        <f>[1]Julho!$J$20</f>
        <v>17.28</v>
      </c>
      <c r="R5" s="17">
        <f>[1]Julho!$J$21</f>
        <v>17.64</v>
      </c>
      <c r="S5" s="17">
        <f>[1]Julho!$J$22</f>
        <v>24.840000000000003</v>
      </c>
      <c r="T5" s="17">
        <f>[1]Julho!$J$23</f>
        <v>43.92</v>
      </c>
      <c r="U5" s="17">
        <f>[1]Julho!$J$24</f>
        <v>46.080000000000005</v>
      </c>
      <c r="V5" s="17">
        <f>[1]Julho!$J$25</f>
        <v>52.2</v>
      </c>
      <c r="W5" s="17">
        <f>[1]Julho!$J$26</f>
        <v>30.96</v>
      </c>
      <c r="X5" s="17">
        <f>[1]Julho!$J$27</f>
        <v>37.440000000000005</v>
      </c>
      <c r="Y5" s="17">
        <f>[1]Julho!$J$28</f>
        <v>24.48</v>
      </c>
      <c r="Z5" s="17">
        <f>[1]Julho!$J$29</f>
        <v>27</v>
      </c>
      <c r="AA5" s="17">
        <f>[1]Julho!$J$30</f>
        <v>31.680000000000003</v>
      </c>
      <c r="AB5" s="17">
        <f>[1]Julho!$J$31</f>
        <v>18</v>
      </c>
      <c r="AC5" s="17">
        <f>[1]Julho!$J$32</f>
        <v>18.720000000000002</v>
      </c>
      <c r="AD5" s="17">
        <f>[1]Julho!$J$33</f>
        <v>28.8</v>
      </c>
      <c r="AE5" s="17">
        <f>[1]Julho!$J$34</f>
        <v>20.88</v>
      </c>
      <c r="AF5" s="17">
        <f>[1]Julho!$J$35</f>
        <v>29.16</v>
      </c>
      <c r="AG5" s="46">
        <f>MAX(B5:AF5)</f>
        <v>52.2</v>
      </c>
      <c r="AH5" s="10"/>
    </row>
    <row r="6" spans="1:34" s="1" customFormat="1" ht="17.100000000000001" customHeight="1" x14ac:dyDescent="0.2">
      <c r="A6" s="16" t="s">
        <v>0</v>
      </c>
      <c r="B6" s="18">
        <f>[2]Julho!$J$5</f>
        <v>23.400000000000002</v>
      </c>
      <c r="C6" s="18">
        <f>[2]Julho!$J$6</f>
        <v>32.4</v>
      </c>
      <c r="D6" s="18">
        <f>[2]Julho!$J$7</f>
        <v>42.480000000000004</v>
      </c>
      <c r="E6" s="18">
        <f>[2]Julho!$J$8</f>
        <v>39.96</v>
      </c>
      <c r="F6" s="18">
        <f>[2]Julho!$J$9</f>
        <v>32.4</v>
      </c>
      <c r="G6" s="18">
        <f>[2]Julho!$J$10</f>
        <v>26.64</v>
      </c>
      <c r="H6" s="18">
        <f>[2]Julho!$J$11</f>
        <v>25.2</v>
      </c>
      <c r="I6" s="18">
        <f>[2]Julho!$J$12</f>
        <v>21.6</v>
      </c>
      <c r="J6" s="18">
        <f>[2]Julho!$J$13</f>
        <v>32.4</v>
      </c>
      <c r="K6" s="18">
        <f>[2]Julho!$J$14</f>
        <v>32.76</v>
      </c>
      <c r="L6" s="18">
        <f>[2]Julho!$J$15</f>
        <v>39.96</v>
      </c>
      <c r="M6" s="18">
        <f>[2]Julho!$J$16</f>
        <v>24.48</v>
      </c>
      <c r="N6" s="18">
        <f>[2]Julho!$J$17</f>
        <v>28.44</v>
      </c>
      <c r="O6" s="18">
        <f>[2]Julho!$J$18</f>
        <v>27.720000000000002</v>
      </c>
      <c r="P6" s="18">
        <f>[2]Julho!$J$19</f>
        <v>26.64</v>
      </c>
      <c r="Q6" s="18">
        <f>[2]Julho!$J$20</f>
        <v>18</v>
      </c>
      <c r="R6" s="18">
        <f>[2]Julho!$J$21</f>
        <v>25.92</v>
      </c>
      <c r="S6" s="18">
        <f>[2]Julho!$J$22</f>
        <v>41.04</v>
      </c>
      <c r="T6" s="18">
        <f>[2]Julho!$J$23</f>
        <v>46.440000000000005</v>
      </c>
      <c r="U6" s="18">
        <f>[2]Julho!$J$24</f>
        <v>40.680000000000007</v>
      </c>
      <c r="V6" s="18">
        <f>[2]Julho!$J$25</f>
        <v>30.96</v>
      </c>
      <c r="W6" s="18">
        <f>[2]Julho!$J$26</f>
        <v>37.800000000000004</v>
      </c>
      <c r="X6" s="18">
        <f>[2]Julho!$J$27</f>
        <v>37.800000000000004</v>
      </c>
      <c r="Y6" s="18">
        <f>[2]Julho!$J$28</f>
        <v>25.2</v>
      </c>
      <c r="Z6" s="18">
        <f>[2]Julho!$J$29</f>
        <v>24.12</v>
      </c>
      <c r="AA6" s="18">
        <f>[2]Julho!$J$30</f>
        <v>45.36</v>
      </c>
      <c r="AB6" s="18">
        <f>[2]Julho!$J$31</f>
        <v>34.200000000000003</v>
      </c>
      <c r="AC6" s="18">
        <f>[2]Julho!$J$32</f>
        <v>21.96</v>
      </c>
      <c r="AD6" s="18">
        <f>[2]Julho!$J$33</f>
        <v>27.720000000000002</v>
      </c>
      <c r="AE6" s="18">
        <f>[2]Julho!$J$34</f>
        <v>38.519999999999996</v>
      </c>
      <c r="AF6" s="18">
        <f>[2]Julho!$J$35</f>
        <v>35.28</v>
      </c>
      <c r="AG6" s="47">
        <f>MAX(B6:AF6)</f>
        <v>46.440000000000005</v>
      </c>
      <c r="AH6" s="2"/>
    </row>
    <row r="7" spans="1:34" ht="17.100000000000001" customHeight="1" x14ac:dyDescent="0.2">
      <c r="A7" s="16" t="s">
        <v>1</v>
      </c>
      <c r="B7" s="20">
        <f>[3]Julho!$J$5</f>
        <v>34.56</v>
      </c>
      <c r="C7" s="20">
        <f>[3]Julho!$J$6</f>
        <v>21.96</v>
      </c>
      <c r="D7" s="20">
        <f>[3]Julho!$J$7</f>
        <v>23.400000000000002</v>
      </c>
      <c r="E7" s="20">
        <f>[3]Julho!$J$8</f>
        <v>26.64</v>
      </c>
      <c r="F7" s="20">
        <f>[3]Julho!$J$9</f>
        <v>20.52</v>
      </c>
      <c r="G7" s="20">
        <f>[3]Julho!$J$10</f>
        <v>21.240000000000002</v>
      </c>
      <c r="H7" s="20">
        <f>[3]Julho!$J$11</f>
        <v>17.64</v>
      </c>
      <c r="I7" s="20">
        <f>[3]Julho!$J$12</f>
        <v>18</v>
      </c>
      <c r="J7" s="20">
        <f>[3]Julho!$J$13</f>
        <v>25.2</v>
      </c>
      <c r="K7" s="20">
        <f>[3]Julho!$J$14</f>
        <v>22.32</v>
      </c>
      <c r="L7" s="20">
        <f>[3]Julho!$J$15</f>
        <v>25.2</v>
      </c>
      <c r="M7" s="20">
        <f>[3]Julho!$J$16</f>
        <v>18</v>
      </c>
      <c r="N7" s="20">
        <f>[3]Julho!$J$17</f>
        <v>14.76</v>
      </c>
      <c r="O7" s="20">
        <f>[3]Julho!$J$18</f>
        <v>20.16</v>
      </c>
      <c r="P7" s="20">
        <f>[3]Julho!$J$19</f>
        <v>20.88</v>
      </c>
      <c r="Q7" s="20">
        <f>[3]Julho!$J$20</f>
        <v>27.36</v>
      </c>
      <c r="R7" s="20">
        <f>[3]Julho!$J$21</f>
        <v>18</v>
      </c>
      <c r="S7" s="20">
        <f>[3]Julho!$J$22</f>
        <v>40.680000000000007</v>
      </c>
      <c r="T7" s="20">
        <f>[3]Julho!$J$23</f>
        <v>28.44</v>
      </c>
      <c r="U7" s="20">
        <f>[3]Julho!$J$24</f>
        <v>37.080000000000005</v>
      </c>
      <c r="V7" s="20">
        <f>[3]Julho!$J$25</f>
        <v>41.76</v>
      </c>
      <c r="W7" s="20">
        <f>[3]Julho!$J$26</f>
        <v>30.6</v>
      </c>
      <c r="X7" s="20">
        <f>[3]Julho!$J$27</f>
        <v>30.96</v>
      </c>
      <c r="Y7" s="20">
        <f>[3]Julho!$J$28</f>
        <v>25.92</v>
      </c>
      <c r="Z7" s="20">
        <f>[3]Julho!$J$29</f>
        <v>29.16</v>
      </c>
      <c r="AA7" s="20">
        <f>[3]Julho!$J$30</f>
        <v>28.08</v>
      </c>
      <c r="AB7" s="20">
        <f>[3]Julho!$J$31</f>
        <v>24.12</v>
      </c>
      <c r="AC7" s="20">
        <f>[3]Julho!$J$32</f>
        <v>16.920000000000002</v>
      </c>
      <c r="AD7" s="20">
        <f>[3]Julho!$J$33</f>
        <v>33.480000000000004</v>
      </c>
      <c r="AE7" s="20">
        <f>[3]Julho!$J$34</f>
        <v>23.759999999999998</v>
      </c>
      <c r="AF7" s="20">
        <f>[3]Julho!$J$35</f>
        <v>23.400000000000002</v>
      </c>
      <c r="AG7" s="47">
        <f t="shared" ref="AG7:AG17" si="1">MAX(B7:AF7)</f>
        <v>41.76</v>
      </c>
      <c r="AH7" s="2"/>
    </row>
    <row r="8" spans="1:34" ht="17.100000000000001" customHeight="1" x14ac:dyDescent="0.2">
      <c r="A8" s="16" t="s">
        <v>58</v>
      </c>
      <c r="B8" s="20">
        <f>[4]Julho!$J$5</f>
        <v>36.72</v>
      </c>
      <c r="C8" s="20">
        <f>[4]Julho!$J$6</f>
        <v>41.4</v>
      </c>
      <c r="D8" s="20">
        <f>[4]Julho!$J$7</f>
        <v>39.96</v>
      </c>
      <c r="E8" s="20">
        <f>[4]Julho!$J$8</f>
        <v>43.2</v>
      </c>
      <c r="F8" s="20">
        <f>[4]Julho!$J$9</f>
        <v>36</v>
      </c>
      <c r="G8" s="20">
        <f>[4]Julho!$J$10</f>
        <v>28.8</v>
      </c>
      <c r="H8" s="20">
        <f>[4]Julho!$J$11</f>
        <v>21.240000000000002</v>
      </c>
      <c r="I8" s="20">
        <f>[4]Julho!$J$12</f>
        <v>44.64</v>
      </c>
      <c r="J8" s="20">
        <f>[4]Julho!$J$13</f>
        <v>38.880000000000003</v>
      </c>
      <c r="K8" s="20">
        <f>[4]Julho!$J$14</f>
        <v>35.64</v>
      </c>
      <c r="L8" s="20">
        <f>[4]Julho!$J$15</f>
        <v>35.64</v>
      </c>
      <c r="M8" s="20">
        <f>[4]Julho!$J$16</f>
        <v>23.040000000000003</v>
      </c>
      <c r="N8" s="20">
        <f>[4]Julho!$J$17</f>
        <v>28.44</v>
      </c>
      <c r="O8" s="20">
        <f>[4]Julho!$J$18</f>
        <v>24.48</v>
      </c>
      <c r="P8" s="20">
        <f>[4]Julho!$J$19</f>
        <v>21.6</v>
      </c>
      <c r="Q8" s="20">
        <f>[4]Julho!$J$20</f>
        <v>26.28</v>
      </c>
      <c r="R8" s="20">
        <f>[4]Julho!$J$21</f>
        <v>26.64</v>
      </c>
      <c r="S8" s="20">
        <f>[4]Julho!$J$22</f>
        <v>28.44</v>
      </c>
      <c r="T8" s="20">
        <f>[4]Julho!$J$23</f>
        <v>38.159999999999997</v>
      </c>
      <c r="U8" s="20">
        <f>[4]Julho!$J$24</f>
        <v>36</v>
      </c>
      <c r="V8" s="20">
        <f>[4]Julho!$J$25</f>
        <v>48.96</v>
      </c>
      <c r="W8" s="20">
        <f>[4]Julho!$J$26</f>
        <v>36.72</v>
      </c>
      <c r="X8" s="20">
        <f>[4]Julho!$J$27</f>
        <v>41.76</v>
      </c>
      <c r="Y8" s="20">
        <f>[4]Julho!$J$28</f>
        <v>30.6</v>
      </c>
      <c r="Z8" s="20">
        <f>[4]Julho!$J$29</f>
        <v>28.8</v>
      </c>
      <c r="AA8" s="20">
        <f>[4]Julho!$J$30</f>
        <v>47.519999999999996</v>
      </c>
      <c r="AB8" s="20">
        <f>[4]Julho!$J$31</f>
        <v>42.12</v>
      </c>
      <c r="AC8" s="20">
        <f>[4]Julho!$J$32</f>
        <v>28.08</v>
      </c>
      <c r="AD8" s="20">
        <f>[4]Julho!$J$33</f>
        <v>28.8</v>
      </c>
      <c r="AE8" s="20">
        <f>[4]Julho!$J$34</f>
        <v>26.28</v>
      </c>
      <c r="AF8" s="20">
        <f>[4]Julho!$J$35</f>
        <v>28.44</v>
      </c>
      <c r="AG8" s="47">
        <f t="shared" si="1"/>
        <v>48.96</v>
      </c>
      <c r="AH8" s="2"/>
    </row>
    <row r="9" spans="1:34" ht="17.100000000000001" customHeight="1" x14ac:dyDescent="0.2">
      <c r="A9" s="16" t="s">
        <v>48</v>
      </c>
      <c r="B9" s="20">
        <f>[5]Julho!$J$5</f>
        <v>25.2</v>
      </c>
      <c r="C9" s="20">
        <f>[5]Julho!$J$6</f>
        <v>27.36</v>
      </c>
      <c r="D9" s="20">
        <f>[5]Julho!$J$7</f>
        <v>32.04</v>
      </c>
      <c r="E9" s="20">
        <f>[5]Julho!$J$8</f>
        <v>33.119999999999997</v>
      </c>
      <c r="F9" s="20">
        <f>[5]Julho!$J$9</f>
        <v>30.96</v>
      </c>
      <c r="G9" s="20">
        <f>[5]Julho!$J$10</f>
        <v>23.040000000000003</v>
      </c>
      <c r="H9" s="20">
        <f>[5]Julho!$J$11</f>
        <v>19.440000000000001</v>
      </c>
      <c r="I9" s="20">
        <f>[5]Julho!$J$12</f>
        <v>28.44</v>
      </c>
      <c r="J9" s="20">
        <f>[5]Julho!$J$13</f>
        <v>26.64</v>
      </c>
      <c r="K9" s="20">
        <f>[5]Julho!$J$14</f>
        <v>22.68</v>
      </c>
      <c r="L9" s="20">
        <f>[5]Julho!$J$15</f>
        <v>27.36</v>
      </c>
      <c r="M9" s="20">
        <f>[5]Julho!$J$16</f>
        <v>21.6</v>
      </c>
      <c r="N9" s="20">
        <f>[5]Julho!$J$17</f>
        <v>18.720000000000002</v>
      </c>
      <c r="O9" s="20">
        <f>[5]Julho!$J$18</f>
        <v>28.8</v>
      </c>
      <c r="P9" s="20">
        <f>[5]Julho!$J$19</f>
        <v>21.6</v>
      </c>
      <c r="Q9" s="20">
        <f>[5]Julho!$J$20</f>
        <v>16.920000000000002</v>
      </c>
      <c r="R9" s="20">
        <f>[5]Julho!$J$21</f>
        <v>20.88</v>
      </c>
      <c r="S9" s="20">
        <f>[5]Julho!$J$22</f>
        <v>36.72</v>
      </c>
      <c r="T9" s="20">
        <f>[5]Julho!$J$23</f>
        <v>33.119999999999997</v>
      </c>
      <c r="U9" s="20">
        <f>[5]Julho!$J$24</f>
        <v>26.28</v>
      </c>
      <c r="V9" s="20">
        <f>[5]Julho!$J$25</f>
        <v>34.56</v>
      </c>
      <c r="W9" s="20">
        <f>[5]Julho!$J$26</f>
        <v>40.680000000000007</v>
      </c>
      <c r="X9" s="20">
        <f>[5]Julho!$J$27</f>
        <v>33.480000000000004</v>
      </c>
      <c r="Y9" s="20">
        <f>[5]Julho!$J$28</f>
        <v>22.32</v>
      </c>
      <c r="Z9" s="20">
        <f>[5]Julho!$J$29</f>
        <v>19.079999999999998</v>
      </c>
      <c r="AA9" s="20">
        <f>[5]Julho!$J$30</f>
        <v>32.04</v>
      </c>
      <c r="AB9" s="20">
        <f>[5]Julho!$J$31</f>
        <v>21.240000000000002</v>
      </c>
      <c r="AC9" s="20">
        <f>[5]Julho!$J$32</f>
        <v>19.440000000000001</v>
      </c>
      <c r="AD9" s="20">
        <f>[5]Julho!$J$33</f>
        <v>22.68</v>
      </c>
      <c r="AE9" s="20">
        <f>[5]Julho!$J$34</f>
        <v>25.56</v>
      </c>
      <c r="AF9" s="20">
        <f>[5]Julho!$J$35</f>
        <v>31.680000000000003</v>
      </c>
      <c r="AG9" s="47">
        <f t="shared" si="1"/>
        <v>40.680000000000007</v>
      </c>
      <c r="AH9" s="2"/>
    </row>
    <row r="10" spans="1:34" ht="17.100000000000001" customHeight="1" x14ac:dyDescent="0.2">
      <c r="A10" s="16" t="s">
        <v>2</v>
      </c>
      <c r="B10" s="18">
        <f>[6]Julho!$J$5</f>
        <v>45</v>
      </c>
      <c r="C10" s="18">
        <f>[6]Julho!$J$6</f>
        <v>37.080000000000005</v>
      </c>
      <c r="D10" s="18">
        <f>[6]Julho!$J$7</f>
        <v>44.28</v>
      </c>
      <c r="E10" s="18">
        <f>[6]Julho!$J$8</f>
        <v>44.28</v>
      </c>
      <c r="F10" s="18">
        <f>[6]Julho!$J$9</f>
        <v>37.440000000000005</v>
      </c>
      <c r="G10" s="18">
        <f>[6]Julho!$J$10</f>
        <v>32.04</v>
      </c>
      <c r="H10" s="18">
        <f>[6]Julho!$J$11</f>
        <v>22.32</v>
      </c>
      <c r="I10" s="18">
        <f>[6]Julho!$J$12</f>
        <v>24.48</v>
      </c>
      <c r="J10" s="18">
        <f>[6]Julho!$J$13</f>
        <v>41.76</v>
      </c>
      <c r="K10" s="18">
        <f>[6]Julho!$J$14</f>
        <v>43.92</v>
      </c>
      <c r="L10" s="18">
        <f>[6]Julho!$J$15</f>
        <v>49.32</v>
      </c>
      <c r="M10" s="18">
        <f>[6]Julho!$J$16</f>
        <v>36.72</v>
      </c>
      <c r="N10" s="18">
        <f>[6]Julho!$J$17</f>
        <v>32.04</v>
      </c>
      <c r="O10" s="18">
        <f>[6]Julho!$J$18</f>
        <v>22.68</v>
      </c>
      <c r="P10" s="18">
        <f>[6]Julho!$J$19</f>
        <v>21.6</v>
      </c>
      <c r="Q10" s="18">
        <f>[6]Julho!$J$20</f>
        <v>30.96</v>
      </c>
      <c r="R10" s="18">
        <f>[6]Julho!$J$21</f>
        <v>35.64</v>
      </c>
      <c r="S10" s="18">
        <f>[6]Julho!$J$22</f>
        <v>49.680000000000007</v>
      </c>
      <c r="T10" s="18">
        <f>[6]Julho!$J$23</f>
        <v>39.6</v>
      </c>
      <c r="U10" s="18">
        <f>[6]Julho!$J$24</f>
        <v>60.12</v>
      </c>
      <c r="V10" s="18">
        <f>[6]Julho!$J$25</f>
        <v>52.92</v>
      </c>
      <c r="W10" s="18">
        <f>[6]Julho!$J$26</f>
        <v>35.64</v>
      </c>
      <c r="X10" s="18">
        <f>[6]Julho!$J$27</f>
        <v>45.36</v>
      </c>
      <c r="Y10" s="18">
        <f>[6]Julho!$J$28</f>
        <v>39.24</v>
      </c>
      <c r="Z10" s="18">
        <f>[6]Julho!$J$29</f>
        <v>41.76</v>
      </c>
      <c r="AA10" s="18">
        <f>[6]Julho!$J$30</f>
        <v>66.960000000000008</v>
      </c>
      <c r="AB10" s="18">
        <f>[6]Julho!$J$31</f>
        <v>48.96</v>
      </c>
      <c r="AC10" s="18">
        <f>[6]Julho!$J$32</f>
        <v>34.56</v>
      </c>
      <c r="AD10" s="18">
        <f>[6]Julho!$J$33</f>
        <v>38.880000000000003</v>
      </c>
      <c r="AE10" s="18">
        <f>[6]Julho!$J$34</f>
        <v>42.480000000000004</v>
      </c>
      <c r="AF10" s="18">
        <f>[6]Julho!$J$35</f>
        <v>36.72</v>
      </c>
      <c r="AG10" s="47">
        <f t="shared" si="1"/>
        <v>66.960000000000008</v>
      </c>
      <c r="AH10" s="2"/>
    </row>
    <row r="11" spans="1:34" ht="17.100000000000001" customHeight="1" x14ac:dyDescent="0.2">
      <c r="A11" s="16" t="s">
        <v>3</v>
      </c>
      <c r="B11" s="18">
        <f>[7]Julho!$J$5</f>
        <v>43.92</v>
      </c>
      <c r="C11" s="18">
        <f>[7]Julho!$J$6</f>
        <v>34.92</v>
      </c>
      <c r="D11" s="18">
        <f>[7]Julho!$J$7</f>
        <v>26.64</v>
      </c>
      <c r="E11" s="18">
        <f>[7]Julho!$J$8</f>
        <v>25.56</v>
      </c>
      <c r="F11" s="18">
        <f>[7]Julho!$J$9</f>
        <v>20.88</v>
      </c>
      <c r="G11" s="18">
        <f>[7]Julho!$J$10</f>
        <v>28.8</v>
      </c>
      <c r="H11" s="18">
        <f>[7]Julho!$J$11</f>
        <v>16.2</v>
      </c>
      <c r="I11" s="18">
        <f>[7]Julho!$J$12</f>
        <v>28.08</v>
      </c>
      <c r="J11" s="18">
        <f>[7]Julho!$J$13</f>
        <v>28.44</v>
      </c>
      <c r="K11" s="18">
        <f>[7]Julho!$J$14</f>
        <v>27.720000000000002</v>
      </c>
      <c r="L11" s="18">
        <f>[7]Julho!$J$15</f>
        <v>30.6</v>
      </c>
      <c r="M11" s="18">
        <f>[7]Julho!$J$16</f>
        <v>23.400000000000002</v>
      </c>
      <c r="N11" s="18">
        <f>[7]Julho!$J$17</f>
        <v>26.64</v>
      </c>
      <c r="O11" s="18">
        <f>[7]Julho!$J$18</f>
        <v>15.120000000000001</v>
      </c>
      <c r="P11" s="18">
        <f>[7]Julho!$J$19</f>
        <v>26.28</v>
      </c>
      <c r="Q11" s="18">
        <f>[7]Julho!$J$20</f>
        <v>24.12</v>
      </c>
      <c r="R11" s="18">
        <f>[7]Julho!$J$21</f>
        <v>17.28</v>
      </c>
      <c r="S11" s="18">
        <f>[7]Julho!$J$22</f>
        <v>31.319999999999997</v>
      </c>
      <c r="T11" s="18">
        <f>[7]Julho!$J$23</f>
        <v>48.24</v>
      </c>
      <c r="U11" s="18">
        <f>[7]Julho!$J$24</f>
        <v>36.72</v>
      </c>
      <c r="V11" s="18">
        <f>[7]Julho!$J$25</f>
        <v>50.04</v>
      </c>
      <c r="W11" s="18">
        <f>[7]Julho!$J$26</f>
        <v>25.92</v>
      </c>
      <c r="X11" s="18">
        <f>[7]Julho!$J$27</f>
        <v>27.36</v>
      </c>
      <c r="Y11" s="18">
        <f>[7]Julho!$J$28</f>
        <v>27.36</v>
      </c>
      <c r="Z11" s="18">
        <f>[7]Julho!$J$29</f>
        <v>21.6</v>
      </c>
      <c r="AA11" s="18">
        <f>[7]Julho!$J$30</f>
        <v>27.36</v>
      </c>
      <c r="AB11" s="18">
        <f>[7]Julho!$J$31</f>
        <v>18.36</v>
      </c>
      <c r="AC11" s="18">
        <f>[7]Julho!$J$32</f>
        <v>17.64</v>
      </c>
      <c r="AD11" s="18">
        <f>[7]Julho!$J$33</f>
        <v>24.12</v>
      </c>
      <c r="AE11" s="18">
        <f>[7]Julho!$J$34</f>
        <v>15.840000000000002</v>
      </c>
      <c r="AF11" s="18">
        <f>[7]Julho!$J$35</f>
        <v>24.840000000000003</v>
      </c>
      <c r="AG11" s="47">
        <f>MAX(B11:AF11)</f>
        <v>50.04</v>
      </c>
      <c r="AH11" s="2"/>
    </row>
    <row r="12" spans="1:34" ht="17.100000000000001" customHeight="1" x14ac:dyDescent="0.2">
      <c r="A12" s="16" t="s">
        <v>4</v>
      </c>
      <c r="B12" s="18">
        <f>[8]Julho!$J$5</f>
        <v>37.080000000000005</v>
      </c>
      <c r="C12" s="18">
        <f>[8]Julho!$J$6</f>
        <v>34.200000000000003</v>
      </c>
      <c r="D12" s="18">
        <f>[8]Julho!$J$7</f>
        <v>41.76</v>
      </c>
      <c r="E12" s="18">
        <f>[8]Julho!$J$8</f>
        <v>38.519999999999996</v>
      </c>
      <c r="F12" s="18">
        <f>[8]Julho!$J$9</f>
        <v>39.24</v>
      </c>
      <c r="G12" s="18">
        <f>[8]Julho!$J$10</f>
        <v>35.64</v>
      </c>
      <c r="H12" s="18">
        <f>[8]Julho!$J$11</f>
        <v>21.96</v>
      </c>
      <c r="I12" s="18">
        <f>[8]Julho!$J$12</f>
        <v>29.52</v>
      </c>
      <c r="J12" s="18">
        <f>[8]Julho!$J$13</f>
        <v>46.080000000000005</v>
      </c>
      <c r="K12" s="18">
        <f>[8]Julho!$J$14</f>
        <v>38.159999999999997</v>
      </c>
      <c r="L12" s="18">
        <f>[8]Julho!$J$15</f>
        <v>38.880000000000003</v>
      </c>
      <c r="M12" s="18">
        <f>[8]Julho!$J$16</f>
        <v>24.840000000000003</v>
      </c>
      <c r="N12" s="18">
        <f>[8]Julho!$J$17</f>
        <v>38.159999999999997</v>
      </c>
      <c r="O12" s="18">
        <f>[8]Julho!$J$18</f>
        <v>26.28</v>
      </c>
      <c r="P12" s="18">
        <f>[8]Julho!$J$19</f>
        <v>26.28</v>
      </c>
      <c r="Q12" s="18">
        <f>[8]Julho!$J$20</f>
        <v>26.64</v>
      </c>
      <c r="R12" s="18">
        <f>[8]Julho!$J$21</f>
        <v>30.240000000000002</v>
      </c>
      <c r="S12" s="18">
        <f>[8]Julho!$J$22</f>
        <v>40.680000000000007</v>
      </c>
      <c r="T12" s="18">
        <f>[8]Julho!$J$23</f>
        <v>54.36</v>
      </c>
      <c r="U12" s="18">
        <f>[8]Julho!$J$24</f>
        <v>46.440000000000005</v>
      </c>
      <c r="V12" s="18">
        <f>[8]Julho!$J$25</f>
        <v>50.76</v>
      </c>
      <c r="W12" s="18">
        <f>[8]Julho!$J$26</f>
        <v>25.2</v>
      </c>
      <c r="X12" s="18">
        <f>[8]Julho!$J$27</f>
        <v>36.36</v>
      </c>
      <c r="Y12" s="18">
        <f>[8]Julho!$J$28</f>
        <v>35.64</v>
      </c>
      <c r="Z12" s="18">
        <f>[8]Julho!$J$29</f>
        <v>32.76</v>
      </c>
      <c r="AA12" s="18">
        <f>[8]Julho!$J$30</f>
        <v>43.92</v>
      </c>
      <c r="AB12" s="18">
        <f>[8]Julho!$J$31</f>
        <v>30.6</v>
      </c>
      <c r="AC12" s="18">
        <f>[8]Julho!$J$32</f>
        <v>21.240000000000002</v>
      </c>
      <c r="AD12" s="18">
        <f>[8]Julho!$J$33</f>
        <v>32.76</v>
      </c>
      <c r="AE12" s="18">
        <f>[8]Julho!$J$34</f>
        <v>30.6</v>
      </c>
      <c r="AF12" s="18">
        <f>[8]Julho!$J$35</f>
        <v>32.4</v>
      </c>
      <c r="AG12" s="47">
        <f t="shared" si="1"/>
        <v>54.36</v>
      </c>
      <c r="AH12" s="2"/>
    </row>
    <row r="13" spans="1:34" ht="17.100000000000001" customHeight="1" x14ac:dyDescent="0.2">
      <c r="A13" s="16" t="s">
        <v>5</v>
      </c>
      <c r="B13" s="18">
        <f>[9]Julho!$J$5</f>
        <v>36.72</v>
      </c>
      <c r="C13" s="18">
        <f>[9]Julho!$J$6</f>
        <v>19.8</v>
      </c>
      <c r="D13" s="18">
        <f>[9]Julho!$J$7</f>
        <v>37.080000000000005</v>
      </c>
      <c r="E13" s="18">
        <f>[9]Julho!$J$8</f>
        <v>21.6</v>
      </c>
      <c r="F13" s="18">
        <f>[9]Julho!$J$9</f>
        <v>22.68</v>
      </c>
      <c r="G13" s="18">
        <f>[9]Julho!$J$10</f>
        <v>21.6</v>
      </c>
      <c r="H13" s="18">
        <f>[9]Julho!$J$11</f>
        <v>18</v>
      </c>
      <c r="I13" s="18">
        <f>[9]Julho!$J$12</f>
        <v>51.12</v>
      </c>
      <c r="J13" s="18" t="str">
        <f>[9]Julho!$J$13</f>
        <v>**</v>
      </c>
      <c r="K13" s="18" t="str">
        <f>[9]Julho!$J$14</f>
        <v>**</v>
      </c>
      <c r="L13" s="18" t="str">
        <f>[9]Julho!$J$15</f>
        <v>**</v>
      </c>
      <c r="M13" s="18" t="str">
        <f>[9]Julho!$J$16</f>
        <v>**</v>
      </c>
      <c r="N13" s="18" t="str">
        <f>[9]Julho!$J$17</f>
        <v>**</v>
      </c>
      <c r="O13" s="18" t="str">
        <f>[9]Julho!$J$18</f>
        <v>**</v>
      </c>
      <c r="P13" s="18" t="str">
        <f>[9]Julho!$J$19</f>
        <v>**</v>
      </c>
      <c r="Q13" s="18">
        <f>[9]Julho!$J$20</f>
        <v>28.8</v>
      </c>
      <c r="R13" s="18">
        <f>[9]Julho!$J$21</f>
        <v>27.36</v>
      </c>
      <c r="S13" s="18">
        <f>[9]Julho!$J$22</f>
        <v>24.12</v>
      </c>
      <c r="T13" s="18">
        <f>[9]Julho!$J$23</f>
        <v>36</v>
      </c>
      <c r="U13" s="18">
        <f>[9]Julho!$J$24</f>
        <v>36</v>
      </c>
      <c r="V13" s="18">
        <f>[9]Julho!$J$25</f>
        <v>52.92</v>
      </c>
      <c r="W13" s="18">
        <f>[9]Julho!$J$26</f>
        <v>44.64</v>
      </c>
      <c r="X13" s="18">
        <f>[9]Julho!$J$27</f>
        <v>41.04</v>
      </c>
      <c r="Y13" s="18">
        <f>[9]Julho!$J$28</f>
        <v>33.480000000000004</v>
      </c>
      <c r="Z13" s="18">
        <f>[9]Julho!$J$29</f>
        <v>33.119999999999997</v>
      </c>
      <c r="AA13" s="18">
        <f>[9]Julho!$J$30</f>
        <v>39.24</v>
      </c>
      <c r="AB13" s="18">
        <f>[9]Julho!$J$31</f>
        <v>32.76</v>
      </c>
      <c r="AC13" s="18">
        <f>[9]Julho!$J$32</f>
        <v>28.44</v>
      </c>
      <c r="AD13" s="18">
        <f>[9]Julho!$J$33</f>
        <v>25.2</v>
      </c>
      <c r="AE13" s="18">
        <f>[9]Julho!$J$34</f>
        <v>25.2</v>
      </c>
      <c r="AF13" s="18">
        <f>[9]Julho!$J$35</f>
        <v>20.16</v>
      </c>
      <c r="AG13" s="47">
        <f t="shared" si="1"/>
        <v>52.92</v>
      </c>
      <c r="AH13" s="2"/>
    </row>
    <row r="14" spans="1:34" ht="17.100000000000001" customHeight="1" x14ac:dyDescent="0.2">
      <c r="A14" s="16" t="s">
        <v>50</v>
      </c>
      <c r="B14" s="18">
        <f>[10]Julho!$J$5</f>
        <v>47.16</v>
      </c>
      <c r="C14" s="18">
        <f>[10]Julho!$J$6</f>
        <v>34.56</v>
      </c>
      <c r="D14" s="18">
        <f>[10]Julho!$J$7</f>
        <v>19.440000000000001</v>
      </c>
      <c r="E14" s="18">
        <f>[10]Julho!$J$8</f>
        <v>35.28</v>
      </c>
      <c r="F14" s="18">
        <f>[10]Julho!$J$9</f>
        <v>37.080000000000005</v>
      </c>
      <c r="G14" s="18">
        <f>[10]Julho!$J$10</f>
        <v>38.519999999999996</v>
      </c>
      <c r="H14" s="18">
        <f>[10]Julho!$J$11</f>
        <v>21.6</v>
      </c>
      <c r="I14" s="18">
        <f>[10]Julho!$J$12</f>
        <v>29.52</v>
      </c>
      <c r="J14" s="18">
        <f>[10]Julho!$J$13</f>
        <v>40.32</v>
      </c>
      <c r="K14" s="18">
        <f>[10]Julho!$J$14</f>
        <v>45.36</v>
      </c>
      <c r="L14" s="18">
        <f>[10]Julho!$J$15</f>
        <v>37.800000000000004</v>
      </c>
      <c r="M14" s="18">
        <f>[10]Julho!$J$16</f>
        <v>28.44</v>
      </c>
      <c r="N14" s="18">
        <f>[10]Julho!$J$17</f>
        <v>41.04</v>
      </c>
      <c r="O14" s="18">
        <f>[10]Julho!$J$18</f>
        <v>23.400000000000002</v>
      </c>
      <c r="P14" s="18">
        <f>[10]Julho!$J$19</f>
        <v>24.840000000000003</v>
      </c>
      <c r="Q14" s="18">
        <f>[10]Julho!$J$20</f>
        <v>35.64</v>
      </c>
      <c r="R14" s="18">
        <f>[10]Julho!$J$21</f>
        <v>36.36</v>
      </c>
      <c r="S14" s="18">
        <f>[10]Julho!$J$22</f>
        <v>43.56</v>
      </c>
      <c r="T14" s="18">
        <f>[10]Julho!$J$23</f>
        <v>48.24</v>
      </c>
      <c r="U14" s="18">
        <f>[10]Julho!$J$24</f>
        <v>45</v>
      </c>
      <c r="V14" s="18">
        <f>[10]Julho!$J$25</f>
        <v>54.72</v>
      </c>
      <c r="W14" s="18">
        <f>[10]Julho!$J$26</f>
        <v>27</v>
      </c>
      <c r="X14" s="18">
        <f>[10]Julho!$J$27</f>
        <v>39.24</v>
      </c>
      <c r="Y14" s="18">
        <f>[10]Julho!$J$28</f>
        <v>34.200000000000003</v>
      </c>
      <c r="Z14" s="18">
        <f>[10]Julho!$J$29</f>
        <v>30.96</v>
      </c>
      <c r="AA14" s="18">
        <f>[10]Julho!$J$30</f>
        <v>46.800000000000004</v>
      </c>
      <c r="AB14" s="18">
        <f>[10]Julho!$J$31</f>
        <v>40.680000000000007</v>
      </c>
      <c r="AC14" s="18">
        <f>[10]Julho!$J$32</f>
        <v>26.28</v>
      </c>
      <c r="AD14" s="18">
        <f>[10]Julho!$J$33</f>
        <v>29.52</v>
      </c>
      <c r="AE14" s="18">
        <f>[10]Julho!$J$34</f>
        <v>31.680000000000003</v>
      </c>
      <c r="AF14" s="18">
        <f>[10]Julho!$J$35</f>
        <v>34.56</v>
      </c>
      <c r="AG14" s="47">
        <f>MAX(B14:AF14)</f>
        <v>54.72</v>
      </c>
      <c r="AH14" s="2"/>
    </row>
    <row r="15" spans="1:34" ht="17.100000000000001" customHeight="1" x14ac:dyDescent="0.2">
      <c r="A15" s="16" t="s">
        <v>6</v>
      </c>
      <c r="B15" s="18">
        <f>[11]Julho!$J$5</f>
        <v>21.96</v>
      </c>
      <c r="C15" s="18">
        <f>[11]Julho!$J$6</f>
        <v>24.840000000000003</v>
      </c>
      <c r="D15" s="18">
        <f>[11]Julho!$J$7</f>
        <v>19.440000000000001</v>
      </c>
      <c r="E15" s="18">
        <f>[11]Julho!$J$8</f>
        <v>19.8</v>
      </c>
      <c r="F15" s="18">
        <f>[11]Julho!$J$9</f>
        <v>18</v>
      </c>
      <c r="G15" s="18">
        <f>[11]Julho!$J$10</f>
        <v>16.559999999999999</v>
      </c>
      <c r="H15" s="18">
        <f>[11]Julho!$J$11</f>
        <v>20.52</v>
      </c>
      <c r="I15" s="18">
        <f>[11]Julho!$J$12</f>
        <v>13.68</v>
      </c>
      <c r="J15" s="18">
        <f>[11]Julho!$J$13</f>
        <v>24.840000000000003</v>
      </c>
      <c r="K15" s="18">
        <f>[11]Julho!$J$14</f>
        <v>22.32</v>
      </c>
      <c r="L15" s="18">
        <f>[11]Julho!$J$15</f>
        <v>19.079999999999998</v>
      </c>
      <c r="M15" s="18">
        <f>[11]Julho!$J$16</f>
        <v>18</v>
      </c>
      <c r="N15" s="18">
        <f>[11]Julho!$J$17</f>
        <v>17.64</v>
      </c>
      <c r="O15" s="18">
        <f>[11]Julho!$J$18</f>
        <v>14.76</v>
      </c>
      <c r="P15" s="18">
        <f>[11]Julho!$J$19</f>
        <v>12.6</v>
      </c>
      <c r="Q15" s="18">
        <f>[11]Julho!$J$20</f>
        <v>27.36</v>
      </c>
      <c r="R15" s="18">
        <f>[11]Julho!$J$21</f>
        <v>18.720000000000002</v>
      </c>
      <c r="S15" s="18">
        <f>[11]Julho!$J$22</f>
        <v>35.64</v>
      </c>
      <c r="T15" s="18">
        <f>[11]Julho!$J$23</f>
        <v>32.04</v>
      </c>
      <c r="U15" s="18">
        <f>[11]Julho!$J$24</f>
        <v>37.080000000000005</v>
      </c>
      <c r="V15" s="18">
        <f>[11]Julho!$J$25</f>
        <v>45.72</v>
      </c>
      <c r="W15" s="18">
        <f>[11]Julho!$J$26</f>
        <v>27</v>
      </c>
      <c r="X15" s="18">
        <f>[11]Julho!$J$27</f>
        <v>28.8</v>
      </c>
      <c r="Y15" s="18">
        <f>[11]Julho!$J$28</f>
        <v>30.240000000000002</v>
      </c>
      <c r="Z15" s="18">
        <f>[11]Julho!$J$29</f>
        <v>32.04</v>
      </c>
      <c r="AA15" s="18">
        <f>[11]Julho!$J$30</f>
        <v>30.96</v>
      </c>
      <c r="AB15" s="18">
        <f>[11]Julho!$J$31</f>
        <v>19.440000000000001</v>
      </c>
      <c r="AC15" s="18">
        <f>[11]Julho!$J$32</f>
        <v>19.8</v>
      </c>
      <c r="AD15" s="18">
        <f>[11]Julho!$J$33</f>
        <v>23.759999999999998</v>
      </c>
      <c r="AE15" s="18">
        <f>[11]Julho!$J$34</f>
        <v>24.840000000000003</v>
      </c>
      <c r="AF15" s="18">
        <f>[11]Julho!$J$35</f>
        <v>18</v>
      </c>
      <c r="AG15" s="47">
        <f t="shared" si="1"/>
        <v>45.72</v>
      </c>
      <c r="AH15" s="2"/>
    </row>
    <row r="16" spans="1:34" ht="17.100000000000001" customHeight="1" x14ac:dyDescent="0.2">
      <c r="A16" s="16" t="s">
        <v>7</v>
      </c>
      <c r="B16" s="18">
        <f>[12]Julho!$J$5</f>
        <v>26.64</v>
      </c>
      <c r="C16" s="18">
        <f>[12]Julho!$J$6</f>
        <v>27.36</v>
      </c>
      <c r="D16" s="18">
        <f>[12]Julho!$J$7</f>
        <v>34.56</v>
      </c>
      <c r="E16" s="18">
        <f>[12]Julho!$J$8</f>
        <v>47.88</v>
      </c>
      <c r="F16" s="18">
        <f>[12]Julho!$J$9</f>
        <v>28.08</v>
      </c>
      <c r="G16" s="18">
        <f>[12]Julho!$J$10</f>
        <v>26.28</v>
      </c>
      <c r="H16" s="18">
        <f>[12]Julho!$J$11</f>
        <v>25.2</v>
      </c>
      <c r="I16" s="18">
        <f>[12]Julho!$J$12</f>
        <v>16.2</v>
      </c>
      <c r="J16" s="18">
        <f>[12]Julho!$J$13</f>
        <v>33.119999999999997</v>
      </c>
      <c r="K16" s="18">
        <f>[12]Julho!$J$14</f>
        <v>29.16</v>
      </c>
      <c r="L16" s="18">
        <f>[12]Julho!$J$15</f>
        <v>35.64</v>
      </c>
      <c r="M16" s="18">
        <f>[12]Julho!$J$16</f>
        <v>31.680000000000003</v>
      </c>
      <c r="N16" s="18">
        <f>[12]Julho!$J$17</f>
        <v>25.2</v>
      </c>
      <c r="O16" s="18">
        <f>[12]Julho!$J$18</f>
        <v>25.56</v>
      </c>
      <c r="P16" s="18">
        <f>[12]Julho!$J$19</f>
        <v>21.96</v>
      </c>
      <c r="Q16" s="18">
        <f>[12]Julho!$J$20</f>
        <v>21.6</v>
      </c>
      <c r="R16" s="18">
        <f>[12]Julho!$J$21</f>
        <v>25.56</v>
      </c>
      <c r="S16" s="18">
        <f>[12]Julho!$J$22</f>
        <v>38.519999999999996</v>
      </c>
      <c r="T16" s="18">
        <f>[12]Julho!$J$23</f>
        <v>35.28</v>
      </c>
      <c r="U16" s="18">
        <f>[12]Julho!$J$24</f>
        <v>55.080000000000005</v>
      </c>
      <c r="V16" s="18">
        <f>[12]Julho!$J$25</f>
        <v>32.4</v>
      </c>
      <c r="W16" s="18">
        <f>[12]Julho!$J$26</f>
        <v>42.12</v>
      </c>
      <c r="X16" s="18">
        <f>[12]Julho!$J$27</f>
        <v>37.440000000000005</v>
      </c>
      <c r="Y16" s="18">
        <f>[12]Julho!$J$28</f>
        <v>22.68</v>
      </c>
      <c r="Z16" s="18">
        <f>[12]Julho!$J$29</f>
        <v>27.720000000000002</v>
      </c>
      <c r="AA16" s="18">
        <f>[12]Julho!$J$30</f>
        <v>42.84</v>
      </c>
      <c r="AB16" s="18">
        <f>[12]Julho!$J$31</f>
        <v>40.680000000000007</v>
      </c>
      <c r="AC16" s="18">
        <f>[12]Julho!$J$32</f>
        <v>21.240000000000002</v>
      </c>
      <c r="AD16" s="18">
        <f>[12]Julho!$J$33</f>
        <v>27.720000000000002</v>
      </c>
      <c r="AE16" s="18">
        <f>[12]Julho!$J$34</f>
        <v>34.200000000000003</v>
      </c>
      <c r="AF16" s="18">
        <f>[12]Julho!$J$35</f>
        <v>34.92</v>
      </c>
      <c r="AG16" s="47">
        <f t="shared" si="1"/>
        <v>55.080000000000005</v>
      </c>
      <c r="AH16" s="2"/>
    </row>
    <row r="17" spans="1:34" ht="17.100000000000001" customHeight="1" x14ac:dyDescent="0.2">
      <c r="A17" s="16" t="s">
        <v>8</v>
      </c>
      <c r="B17" s="18">
        <f>[13]Julho!$J$5</f>
        <v>24.840000000000003</v>
      </c>
      <c r="C17" s="18">
        <f>[13]Julho!$J$6</f>
        <v>32.76</v>
      </c>
      <c r="D17" s="18">
        <f>[13]Julho!$J$7</f>
        <v>37.800000000000004</v>
      </c>
      <c r="E17" s="18">
        <f>[13]Julho!$J$8</f>
        <v>45</v>
      </c>
      <c r="F17" s="18">
        <f>[13]Julho!$J$9</f>
        <v>37.800000000000004</v>
      </c>
      <c r="G17" s="18">
        <f>[13]Julho!$J$10</f>
        <v>27.36</v>
      </c>
      <c r="H17" s="18">
        <f>[13]Julho!$J$11</f>
        <v>26.64</v>
      </c>
      <c r="I17" s="18">
        <f>[13]Julho!$J$12</f>
        <v>28.44</v>
      </c>
      <c r="J17" s="18">
        <f>[13]Julho!$J$13</f>
        <v>48.24</v>
      </c>
      <c r="K17" s="18">
        <f>[13]Julho!$J$14</f>
        <v>34.200000000000003</v>
      </c>
      <c r="L17" s="18">
        <f>[13]Julho!$J$15</f>
        <v>34.200000000000003</v>
      </c>
      <c r="M17" s="18">
        <f>[13]Julho!$J$16</f>
        <v>23.759999999999998</v>
      </c>
      <c r="N17" s="18">
        <f>[13]Julho!$J$17</f>
        <v>28.08</v>
      </c>
      <c r="O17" s="18">
        <f>[13]Julho!$J$18</f>
        <v>19.079999999999998</v>
      </c>
      <c r="P17" s="18">
        <f>[13]Julho!$J$19</f>
        <v>26.64</v>
      </c>
      <c r="Q17" s="18">
        <f>[13]Julho!$J$20</f>
        <v>22.32</v>
      </c>
      <c r="R17" s="18">
        <f>[13]Julho!$J$21</f>
        <v>25.92</v>
      </c>
      <c r="S17" s="18">
        <f>[13]Julho!$J$22</f>
        <v>34.200000000000003</v>
      </c>
      <c r="T17" s="18">
        <f>[13]Julho!$J$23</f>
        <v>65.160000000000011</v>
      </c>
      <c r="U17" s="18">
        <f>[13]Julho!$J$24</f>
        <v>39.6</v>
      </c>
      <c r="V17" s="18">
        <f>[13]Julho!$J$25</f>
        <v>38.880000000000003</v>
      </c>
      <c r="W17" s="18">
        <f>[13]Julho!$J$26</f>
        <v>39.6</v>
      </c>
      <c r="X17" s="18">
        <f>[13]Julho!$J$27</f>
        <v>39.6</v>
      </c>
      <c r="Y17" s="18">
        <f>[13]Julho!$J$28</f>
        <v>21.96</v>
      </c>
      <c r="Z17" s="18">
        <f>[13]Julho!$J$29</f>
        <v>21.6</v>
      </c>
      <c r="AA17" s="18">
        <f>[13]Julho!$J$30</f>
        <v>46.080000000000005</v>
      </c>
      <c r="AB17" s="18">
        <f>[13]Julho!$J$31</f>
        <v>41.76</v>
      </c>
      <c r="AC17" s="18">
        <f>[13]Julho!$J$32</f>
        <v>23.759999999999998</v>
      </c>
      <c r="AD17" s="18">
        <f>[13]Julho!$J$33</f>
        <v>24.840000000000003</v>
      </c>
      <c r="AE17" s="18">
        <f>[13]Julho!$J$34</f>
        <v>31.319999999999997</v>
      </c>
      <c r="AF17" s="18">
        <f>[13]Julho!$J$35</f>
        <v>30.6</v>
      </c>
      <c r="AG17" s="47">
        <f t="shared" si="1"/>
        <v>65.160000000000011</v>
      </c>
      <c r="AH17" s="2"/>
    </row>
    <row r="18" spans="1:34" ht="17.100000000000001" customHeight="1" x14ac:dyDescent="0.2">
      <c r="A18" s="16" t="s">
        <v>9</v>
      </c>
      <c r="B18" s="18">
        <f>[14]Julho!$J$5</f>
        <v>32.4</v>
      </c>
      <c r="C18" s="18">
        <f>[14]Julho!$J$6</f>
        <v>30.6</v>
      </c>
      <c r="D18" s="18">
        <f>[14]Julho!$J$7</f>
        <v>32.76</v>
      </c>
      <c r="E18" s="18">
        <f>[14]Julho!$J$8</f>
        <v>38.519999999999996</v>
      </c>
      <c r="F18" s="18">
        <f>[14]Julho!$J$9</f>
        <v>33.840000000000003</v>
      </c>
      <c r="G18" s="18">
        <f>[14]Julho!$J$10</f>
        <v>28.44</v>
      </c>
      <c r="H18" s="18">
        <f>[14]Julho!$J$11</f>
        <v>23.759999999999998</v>
      </c>
      <c r="I18" s="18">
        <f>[14]Julho!$J$12</f>
        <v>21.240000000000002</v>
      </c>
      <c r="J18" s="18">
        <f>[14]Julho!$J$13</f>
        <v>34.92</v>
      </c>
      <c r="K18" s="18">
        <f>[14]Julho!$J$14</f>
        <v>29.880000000000003</v>
      </c>
      <c r="L18" s="18">
        <f>[14]Julho!$J$15</f>
        <v>30.96</v>
      </c>
      <c r="M18" s="18">
        <f>[14]Julho!$J$16</f>
        <v>19.440000000000001</v>
      </c>
      <c r="N18" s="18">
        <f>[14]Julho!$J$17</f>
        <v>23.400000000000002</v>
      </c>
      <c r="O18" s="18">
        <f>[14]Julho!$J$18</f>
        <v>24.12</v>
      </c>
      <c r="P18" s="18">
        <f>[14]Julho!$J$19</f>
        <v>23.400000000000002</v>
      </c>
      <c r="Q18" s="18">
        <f>[14]Julho!$J$20</f>
        <v>23.759999999999998</v>
      </c>
      <c r="R18" s="18">
        <f>[14]Julho!$J$21</f>
        <v>23.040000000000003</v>
      </c>
      <c r="S18" s="18">
        <f>[14]Julho!$J$22</f>
        <v>37.080000000000005</v>
      </c>
      <c r="T18" s="18">
        <f>[14]Julho!$J$23</f>
        <v>47.16</v>
      </c>
      <c r="U18" s="18">
        <f>[14]Julho!$J$24</f>
        <v>40.32</v>
      </c>
      <c r="V18" s="18">
        <f>[14]Julho!$J$25</f>
        <v>35.64</v>
      </c>
      <c r="W18" s="18">
        <f>[14]Julho!$J$26</f>
        <v>40.32</v>
      </c>
      <c r="X18" s="18">
        <f>[14]Julho!$J$27</f>
        <v>41.04</v>
      </c>
      <c r="Y18" s="18">
        <f>[14]Julho!$J$28</f>
        <v>24.840000000000003</v>
      </c>
      <c r="Z18" s="18">
        <f>[14]Julho!$J$29</f>
        <v>23.040000000000003</v>
      </c>
      <c r="AA18" s="18">
        <f>[14]Julho!$J$30</f>
        <v>45.72</v>
      </c>
      <c r="AB18" s="18">
        <f>[14]Julho!$J$31</f>
        <v>31.680000000000003</v>
      </c>
      <c r="AC18" s="18">
        <f>[14]Julho!$J$32</f>
        <v>20.52</v>
      </c>
      <c r="AD18" s="18">
        <f>[14]Julho!$J$33</f>
        <v>26.64</v>
      </c>
      <c r="AE18" s="18">
        <f>[14]Julho!$J$34</f>
        <v>29.16</v>
      </c>
      <c r="AF18" s="18">
        <f>[14]Julho!$J$35</f>
        <v>34.92</v>
      </c>
      <c r="AG18" s="47">
        <f t="shared" ref="AG18:AG25" si="2">MAX(B18:AF18)</f>
        <v>47.16</v>
      </c>
      <c r="AH18" s="2"/>
    </row>
    <row r="19" spans="1:34" ht="17.100000000000001" customHeight="1" x14ac:dyDescent="0.2">
      <c r="A19" s="16" t="s">
        <v>49</v>
      </c>
      <c r="B19" s="18">
        <f>[15]Julho!$J$5</f>
        <v>19.079999999999998</v>
      </c>
      <c r="C19" s="18">
        <f>[15]Julho!$J$6</f>
        <v>26.28</v>
      </c>
      <c r="D19" s="18">
        <f>[15]Julho!$J$7</f>
        <v>30.96</v>
      </c>
      <c r="E19" s="18">
        <f>[15]Julho!$J$8</f>
        <v>34.56</v>
      </c>
      <c r="F19" s="18">
        <f>[15]Julho!$J$9</f>
        <v>28.08</v>
      </c>
      <c r="G19" s="18">
        <f>[15]Julho!$J$10</f>
        <v>23.040000000000003</v>
      </c>
      <c r="H19" s="18">
        <f>[15]Julho!$J$11</f>
        <v>22.68</v>
      </c>
      <c r="I19" s="18">
        <f>[15]Julho!$J$12</f>
        <v>29.52</v>
      </c>
      <c r="J19" s="18">
        <f>[15]Julho!$J$13</f>
        <v>38.159999999999997</v>
      </c>
      <c r="K19" s="18">
        <f>[15]Julho!$J$14</f>
        <v>27</v>
      </c>
      <c r="L19" s="18">
        <f>[15]Julho!$J$15</f>
        <v>32.04</v>
      </c>
      <c r="M19" s="18">
        <f>[15]Julho!$J$16</f>
        <v>21.96</v>
      </c>
      <c r="N19" s="18">
        <f>[15]Julho!$J$17</f>
        <v>18.720000000000002</v>
      </c>
      <c r="O19" s="18">
        <f>[15]Julho!$J$18</f>
        <v>23.759999999999998</v>
      </c>
      <c r="P19" s="18">
        <f>[15]Julho!$J$19</f>
        <v>21.96</v>
      </c>
      <c r="Q19" s="18">
        <f>[15]Julho!$J$20</f>
        <v>19.440000000000001</v>
      </c>
      <c r="R19" s="18">
        <f>[15]Julho!$J$21</f>
        <v>21.240000000000002</v>
      </c>
      <c r="S19" s="18">
        <f>[15]Julho!$J$22</f>
        <v>37.800000000000004</v>
      </c>
      <c r="T19" s="18">
        <f>[15]Julho!$J$23</f>
        <v>27.36</v>
      </c>
      <c r="U19" s="18">
        <f>[15]Julho!$J$24</f>
        <v>36.72</v>
      </c>
      <c r="V19" s="18">
        <f>[15]Julho!$J$25</f>
        <v>30.240000000000002</v>
      </c>
      <c r="W19" s="18">
        <f>[15]Julho!$J$26</f>
        <v>28.08</v>
      </c>
      <c r="X19" s="18">
        <f>[15]Julho!$J$27</f>
        <v>29.16</v>
      </c>
      <c r="Y19" s="18">
        <f>[15]Julho!$J$28</f>
        <v>22.68</v>
      </c>
      <c r="Z19" s="18">
        <f>[15]Julho!$J$29</f>
        <v>26.28</v>
      </c>
      <c r="AA19" s="18">
        <f>[15]Julho!$J$30</f>
        <v>38.519999999999996</v>
      </c>
      <c r="AB19" s="18">
        <f>[15]Julho!$J$31</f>
        <v>19.440000000000001</v>
      </c>
      <c r="AC19" s="18">
        <f>[15]Julho!$J$32</f>
        <v>17.28</v>
      </c>
      <c r="AD19" s="18">
        <f>[15]Julho!$J$33</f>
        <v>21.96</v>
      </c>
      <c r="AE19" s="18">
        <f>[15]Julho!$J$34</f>
        <v>25.56</v>
      </c>
      <c r="AF19" s="18">
        <f>[15]Julho!$J$35</f>
        <v>29.16</v>
      </c>
      <c r="AG19" s="47">
        <f t="shared" si="2"/>
        <v>38.519999999999996</v>
      </c>
      <c r="AH19" s="2"/>
    </row>
    <row r="20" spans="1:34" ht="17.100000000000001" customHeight="1" x14ac:dyDescent="0.2">
      <c r="A20" s="16" t="s">
        <v>10</v>
      </c>
      <c r="B20" s="18">
        <f>[16]Julho!$J$5</f>
        <v>23.400000000000002</v>
      </c>
      <c r="C20" s="18">
        <f>[16]Julho!$J$6</f>
        <v>28.44</v>
      </c>
      <c r="D20" s="18">
        <f>[16]Julho!$J$7</f>
        <v>32.4</v>
      </c>
      <c r="E20" s="18">
        <f>[16]Julho!$J$8</f>
        <v>47.519999999999996</v>
      </c>
      <c r="F20" s="18">
        <f>[16]Julho!$J$9</f>
        <v>31.319999999999997</v>
      </c>
      <c r="G20" s="18">
        <f>[16]Julho!$J$10</f>
        <v>26.64</v>
      </c>
      <c r="H20" s="18">
        <f>[16]Julho!$J$11</f>
        <v>23.400000000000002</v>
      </c>
      <c r="I20" s="18">
        <f>[16]Julho!$J$12</f>
        <v>16.920000000000002</v>
      </c>
      <c r="J20" s="18">
        <f>[16]Julho!$J$13</f>
        <v>45.72</v>
      </c>
      <c r="K20" s="18">
        <f>[16]Julho!$J$14</f>
        <v>32.04</v>
      </c>
      <c r="L20" s="18">
        <f>[16]Julho!$J$15</f>
        <v>33.480000000000004</v>
      </c>
      <c r="M20" s="18">
        <f>[16]Julho!$J$16</f>
        <v>25.2</v>
      </c>
      <c r="N20" s="18">
        <f>[16]Julho!$J$17</f>
        <v>23.040000000000003</v>
      </c>
      <c r="O20" s="18">
        <f>[16]Julho!$J$18</f>
        <v>17.28</v>
      </c>
      <c r="P20" s="18">
        <f>[16]Julho!$J$19</f>
        <v>23.759999999999998</v>
      </c>
      <c r="Q20" s="18">
        <f>[16]Julho!$J$20</f>
        <v>18.36</v>
      </c>
      <c r="R20" s="18">
        <f>[16]Julho!$J$21</f>
        <v>18.720000000000002</v>
      </c>
      <c r="S20" s="18">
        <f>[16]Julho!$J$22</f>
        <v>39.6</v>
      </c>
      <c r="T20" s="18">
        <f>[16]Julho!$J$23</f>
        <v>30.240000000000002</v>
      </c>
      <c r="U20" s="18">
        <f>[16]Julho!$J$24</f>
        <v>39.24</v>
      </c>
      <c r="V20" s="18">
        <f>[16]Julho!$J$25</f>
        <v>29.16</v>
      </c>
      <c r="W20" s="18">
        <f>[16]Julho!$J$26</f>
        <v>32.04</v>
      </c>
      <c r="X20" s="18">
        <f>[16]Julho!$J$27</f>
        <v>31.319999999999997</v>
      </c>
      <c r="Y20" s="18">
        <f>[16]Julho!$J$28</f>
        <v>20.88</v>
      </c>
      <c r="Z20" s="18">
        <f>[16]Julho!$J$29</f>
        <v>22.32</v>
      </c>
      <c r="AA20" s="18">
        <f>[16]Julho!$J$30</f>
        <v>40.680000000000007</v>
      </c>
      <c r="AB20" s="18">
        <f>[16]Julho!$J$31</f>
        <v>36.72</v>
      </c>
      <c r="AC20" s="18">
        <f>[16]Julho!$J$32</f>
        <v>21.96</v>
      </c>
      <c r="AD20" s="18">
        <f>[16]Julho!$J$33</f>
        <v>21.96</v>
      </c>
      <c r="AE20" s="18">
        <f>[16]Julho!$J$34</f>
        <v>25.56</v>
      </c>
      <c r="AF20" s="18">
        <f>[16]Julho!$J$35</f>
        <v>29.16</v>
      </c>
      <c r="AG20" s="47">
        <f t="shared" si="2"/>
        <v>47.519999999999996</v>
      </c>
      <c r="AH20" s="2"/>
    </row>
    <row r="21" spans="1:34" ht="17.100000000000001" customHeight="1" x14ac:dyDescent="0.2">
      <c r="A21" s="16" t="s">
        <v>11</v>
      </c>
      <c r="B21" s="18">
        <f>[17]Julho!$J$5</f>
        <v>16.2</v>
      </c>
      <c r="C21" s="18">
        <f>[17]Julho!$J$6</f>
        <v>17.64</v>
      </c>
      <c r="D21" s="18">
        <f>[17]Julho!$J$7</f>
        <v>25.92</v>
      </c>
      <c r="E21" s="18">
        <f>[17]Julho!$J$8</f>
        <v>28.44</v>
      </c>
      <c r="F21" s="18">
        <f>[17]Julho!$J$9</f>
        <v>21.96</v>
      </c>
      <c r="G21" s="18">
        <f>[17]Julho!$J$10</f>
        <v>16.559999999999999</v>
      </c>
      <c r="H21" s="18">
        <f>[17]Julho!$J$11</f>
        <v>16.920000000000002</v>
      </c>
      <c r="I21" s="18">
        <f>[17]Julho!$J$12</f>
        <v>14.76</v>
      </c>
      <c r="J21" s="18">
        <f>[17]Julho!$J$13</f>
        <v>27.36</v>
      </c>
      <c r="K21" s="18">
        <f>[17]Julho!$J$14</f>
        <v>26.64</v>
      </c>
      <c r="L21" s="18">
        <f>[17]Julho!$J$15</f>
        <v>28.8</v>
      </c>
      <c r="M21" s="18">
        <f>[17]Julho!$J$16</f>
        <v>25.2</v>
      </c>
      <c r="N21" s="18">
        <f>[17]Julho!$J$17</f>
        <v>23.040000000000003</v>
      </c>
      <c r="O21" s="18">
        <f>[17]Julho!$J$18</f>
        <v>17.28</v>
      </c>
      <c r="P21" s="18">
        <f>[17]Julho!$J$19</f>
        <v>18.720000000000002</v>
      </c>
      <c r="Q21" s="18">
        <f>[17]Julho!$J$20</f>
        <v>18</v>
      </c>
      <c r="R21" s="18">
        <f>[17]Julho!$J$21</f>
        <v>20.16</v>
      </c>
      <c r="S21" s="18">
        <f>[17]Julho!$J$22</f>
        <v>38.159999999999997</v>
      </c>
      <c r="T21" s="18">
        <f>[17]Julho!$J$23</f>
        <v>32.04</v>
      </c>
      <c r="U21" s="18">
        <f>[17]Julho!$J$24</f>
        <v>46.800000000000004</v>
      </c>
      <c r="V21" s="18">
        <f>[17]Julho!$J$25</f>
        <v>24.840000000000003</v>
      </c>
      <c r="W21" s="18">
        <f>[17]Julho!$J$26</f>
        <v>39.24</v>
      </c>
      <c r="X21" s="18">
        <f>[17]Julho!$J$27</f>
        <v>33.480000000000004</v>
      </c>
      <c r="Y21" s="18">
        <f>[17]Julho!$J$28</f>
        <v>23.040000000000003</v>
      </c>
      <c r="Z21" s="18">
        <f>[17]Julho!$J$29</f>
        <v>24.840000000000003</v>
      </c>
      <c r="AA21" s="18">
        <f>[17]Julho!$J$30</f>
        <v>39.24</v>
      </c>
      <c r="AB21" s="18">
        <f>[17]Julho!$J$31</f>
        <v>21.96</v>
      </c>
      <c r="AC21" s="18">
        <f>[17]Julho!$J$32</f>
        <v>15.48</v>
      </c>
      <c r="AD21" s="18">
        <f>[17]Julho!$J$33</f>
        <v>29.16</v>
      </c>
      <c r="AE21" s="18">
        <f>[17]Julho!$J$34</f>
        <v>27.36</v>
      </c>
      <c r="AF21" s="18">
        <f>[17]Julho!$J$35</f>
        <v>0</v>
      </c>
      <c r="AG21" s="47">
        <f t="shared" si="2"/>
        <v>46.800000000000004</v>
      </c>
      <c r="AH21" s="2"/>
    </row>
    <row r="22" spans="1:34" ht="17.100000000000001" customHeight="1" x14ac:dyDescent="0.2">
      <c r="A22" s="16" t="s">
        <v>12</v>
      </c>
      <c r="B22" s="18">
        <f>[18]Julho!$J$5</f>
        <v>21.6</v>
      </c>
      <c r="C22" s="18">
        <f>[18]Julho!$J$6</f>
        <v>19.079999999999998</v>
      </c>
      <c r="D22" s="18">
        <f>[18]Julho!$J$7</f>
        <v>18.720000000000002</v>
      </c>
      <c r="E22" s="18">
        <f>[18]Julho!$J$8</f>
        <v>24.840000000000003</v>
      </c>
      <c r="F22" s="18">
        <f>[18]Julho!$J$9</f>
        <v>16.2</v>
      </c>
      <c r="G22" s="18">
        <f>[18]Julho!$J$10</f>
        <v>11.16</v>
      </c>
      <c r="H22" s="18">
        <f>[18]Julho!$J$11</f>
        <v>13.68</v>
      </c>
      <c r="I22" s="18">
        <f>[18]Julho!$J$12</f>
        <v>22.32</v>
      </c>
      <c r="J22" s="18">
        <f>[18]Julho!$J$13</f>
        <v>22.32</v>
      </c>
      <c r="K22" s="18">
        <f>[18]Julho!$J$14</f>
        <v>17.64</v>
      </c>
      <c r="L22" s="18">
        <f>[18]Julho!$J$15</f>
        <v>19.8</v>
      </c>
      <c r="M22" s="18">
        <f>[18]Julho!$J$16</f>
        <v>21.240000000000002</v>
      </c>
      <c r="N22" s="18">
        <f>[18]Julho!$J$17</f>
        <v>20.52</v>
      </c>
      <c r="O22" s="18">
        <f>[18]Julho!$J$18</f>
        <v>35.64</v>
      </c>
      <c r="P22" s="18">
        <f>[18]Julho!$J$19</f>
        <v>18</v>
      </c>
      <c r="Q22" s="18">
        <f>[18]Julho!$J$20</f>
        <v>20.88</v>
      </c>
      <c r="R22" s="18">
        <f>[18]Julho!$J$21</f>
        <v>17.64</v>
      </c>
      <c r="S22" s="18">
        <f>[18]Julho!$J$22</f>
        <v>27.720000000000002</v>
      </c>
      <c r="T22" s="18">
        <f>[18]Julho!$J$23</f>
        <v>25.92</v>
      </c>
      <c r="U22" s="18">
        <f>[18]Julho!$J$24</f>
        <v>34.200000000000003</v>
      </c>
      <c r="V22" s="18">
        <f>[18]Julho!$J$25</f>
        <v>18.36</v>
      </c>
      <c r="W22" s="18">
        <f>[18]Julho!$J$26</f>
        <v>26.28</v>
      </c>
      <c r="X22" s="18">
        <f>[18]Julho!$J$27</f>
        <v>33.840000000000003</v>
      </c>
      <c r="Y22" s="18">
        <f>[18]Julho!$J$28</f>
        <v>27.720000000000002</v>
      </c>
      <c r="Z22" s="18">
        <f>[18]Julho!$J$29</f>
        <v>21.96</v>
      </c>
      <c r="AA22" s="18">
        <f>[18]Julho!$J$30</f>
        <v>22.68</v>
      </c>
      <c r="AB22" s="18">
        <f>[18]Julho!$J$31</f>
        <v>19.8</v>
      </c>
      <c r="AC22" s="18">
        <f>[18]Julho!$J$32</f>
        <v>13.32</v>
      </c>
      <c r="AD22" s="18">
        <f>[18]Julho!$J$33</f>
        <v>17.28</v>
      </c>
      <c r="AE22" s="18">
        <f>[18]Julho!$J$34</f>
        <v>15.840000000000002</v>
      </c>
      <c r="AF22" s="18">
        <f>[18]Julho!$J$35</f>
        <v>20.52</v>
      </c>
      <c r="AG22" s="47">
        <f t="shared" si="2"/>
        <v>35.64</v>
      </c>
      <c r="AH22" s="2"/>
    </row>
    <row r="23" spans="1:34" ht="17.100000000000001" customHeight="1" x14ac:dyDescent="0.2">
      <c r="A23" s="16" t="s">
        <v>13</v>
      </c>
      <c r="B23" s="18" t="str">
        <f>[19]Julho!$J$5</f>
        <v>**</v>
      </c>
      <c r="C23" s="18" t="str">
        <f>[19]Julho!$J$6</f>
        <v>**</v>
      </c>
      <c r="D23" s="18" t="str">
        <f>[19]Julho!$J$7</f>
        <v>**</v>
      </c>
      <c r="E23" s="18" t="str">
        <f>[19]Julho!$J$8</f>
        <v>**</v>
      </c>
      <c r="F23" s="18" t="str">
        <f>[19]Julho!$J$9</f>
        <v>**</v>
      </c>
      <c r="G23" s="18" t="str">
        <f>[19]Julho!$J$10</f>
        <v>**</v>
      </c>
      <c r="H23" s="18" t="str">
        <f>[19]Julho!$J$11</f>
        <v>**</v>
      </c>
      <c r="I23" s="18" t="str">
        <f>[19]Julho!$J$12</f>
        <v>**</v>
      </c>
      <c r="J23" s="18" t="str">
        <f>[19]Julho!$J$13</f>
        <v>**</v>
      </c>
      <c r="K23" s="18">
        <f>[19]Julho!$J$14</f>
        <v>32.04</v>
      </c>
      <c r="L23" s="18">
        <f>[19]Julho!$J$15</f>
        <v>33.119999999999997</v>
      </c>
      <c r="M23" s="18" t="str">
        <f>[19]Julho!$J$16</f>
        <v>**</v>
      </c>
      <c r="N23" s="18" t="str">
        <f>[19]Julho!$J$17</f>
        <v>**</v>
      </c>
      <c r="O23" s="18" t="str">
        <f>[19]Julho!$J$18</f>
        <v>**</v>
      </c>
      <c r="P23" s="18" t="str">
        <f>[19]Julho!$J$19</f>
        <v>**</v>
      </c>
      <c r="Q23" s="18" t="str">
        <f>[19]Julho!$J$20</f>
        <v>**</v>
      </c>
      <c r="R23" s="18">
        <f>[19]Julho!$J$21</f>
        <v>26.28</v>
      </c>
      <c r="S23" s="18">
        <f>[19]Julho!$J$22</f>
        <v>40.680000000000007</v>
      </c>
      <c r="T23" s="18">
        <f>[19]Julho!$J$23</f>
        <v>30.96</v>
      </c>
      <c r="U23" s="18">
        <f>[19]Julho!$J$24</f>
        <v>52.92</v>
      </c>
      <c r="V23" s="18">
        <f>[19]Julho!$J$25</f>
        <v>40.680000000000007</v>
      </c>
      <c r="W23" s="18">
        <f>[19]Julho!$J$26</f>
        <v>42.480000000000004</v>
      </c>
      <c r="X23" s="18">
        <f>[19]Julho!$J$27</f>
        <v>42.84</v>
      </c>
      <c r="Y23" s="18">
        <f>[19]Julho!$J$28</f>
        <v>35.28</v>
      </c>
      <c r="Z23" s="18">
        <f>[19]Julho!$J$29</f>
        <v>28.8</v>
      </c>
      <c r="AA23" s="18">
        <f>[19]Julho!$J$30</f>
        <v>24.12</v>
      </c>
      <c r="AB23" s="18">
        <f>[19]Julho!$J$31</f>
        <v>0</v>
      </c>
      <c r="AC23" s="18">
        <f>[19]Julho!$J$32</f>
        <v>24.840000000000003</v>
      </c>
      <c r="AD23" s="18">
        <f>[19]Julho!$J$33</f>
        <v>24.12</v>
      </c>
      <c r="AE23" s="18">
        <f>[19]Julho!$J$34</f>
        <v>30.240000000000002</v>
      </c>
      <c r="AF23" s="18">
        <f>[19]Julho!$J$35</f>
        <v>39.96</v>
      </c>
      <c r="AG23" s="47">
        <f t="shared" si="2"/>
        <v>52.92</v>
      </c>
      <c r="AH23" s="2"/>
    </row>
    <row r="24" spans="1:34" ht="17.100000000000001" customHeight="1" x14ac:dyDescent="0.2">
      <c r="A24" s="16" t="s">
        <v>14</v>
      </c>
      <c r="B24" s="18">
        <f>[20]Julho!$J$5</f>
        <v>65.160000000000011</v>
      </c>
      <c r="C24" s="18">
        <f>[20]Julho!$J$6</f>
        <v>23.759999999999998</v>
      </c>
      <c r="D24" s="18">
        <f>[20]Julho!$J$7</f>
        <v>33.840000000000003</v>
      </c>
      <c r="E24" s="18">
        <f>[20]Julho!$J$8</f>
        <v>38.880000000000003</v>
      </c>
      <c r="F24" s="18">
        <f>[20]Julho!$J$9</f>
        <v>34.56</v>
      </c>
      <c r="G24" s="18">
        <f>[20]Julho!$J$10</f>
        <v>37.440000000000005</v>
      </c>
      <c r="H24" s="18">
        <f>[20]Julho!$J$11</f>
        <v>18</v>
      </c>
      <c r="I24" s="18">
        <f>[20]Julho!$J$12</f>
        <v>22.32</v>
      </c>
      <c r="J24" s="18">
        <f>[20]Julho!$J$13</f>
        <v>25.92</v>
      </c>
      <c r="K24" s="18">
        <f>[20]Julho!$J$14</f>
        <v>23.040000000000003</v>
      </c>
      <c r="L24" s="18">
        <f>[20]Julho!$J$15</f>
        <v>39.96</v>
      </c>
      <c r="M24" s="18">
        <f>[20]Julho!$J$16</f>
        <v>28.44</v>
      </c>
      <c r="N24" s="18">
        <f>[20]Julho!$J$17</f>
        <v>28.44</v>
      </c>
      <c r="O24" s="18">
        <f>[20]Julho!$J$18</f>
        <v>17.64</v>
      </c>
      <c r="P24" s="18">
        <f>[20]Julho!$J$19</f>
        <v>23.759999999999998</v>
      </c>
      <c r="Q24" s="18">
        <f>[20]Julho!$J$20</f>
        <v>20.52</v>
      </c>
      <c r="R24" s="18">
        <f>[20]Julho!$J$21</f>
        <v>16.559999999999999</v>
      </c>
      <c r="S24" s="18">
        <f>[20]Julho!$J$22</f>
        <v>28.44</v>
      </c>
      <c r="T24" s="18">
        <f>[20]Julho!$J$23</f>
        <v>38.159999999999997</v>
      </c>
      <c r="U24" s="18">
        <f>[20]Julho!$J$24</f>
        <v>30.96</v>
      </c>
      <c r="V24" s="18">
        <f>[20]Julho!$J$25</f>
        <v>51.480000000000004</v>
      </c>
      <c r="W24" s="18">
        <f>[20]Julho!$J$26</f>
        <v>32.76</v>
      </c>
      <c r="X24" s="18">
        <f>[20]Julho!$J$27</f>
        <v>39.6</v>
      </c>
      <c r="Y24" s="18">
        <f>[20]Julho!$J$28</f>
        <v>37.080000000000005</v>
      </c>
      <c r="Z24" s="18">
        <f>[20]Julho!$J$29</f>
        <v>23.759999999999998</v>
      </c>
      <c r="AA24" s="18">
        <f>[20]Julho!$J$30</f>
        <v>32.76</v>
      </c>
      <c r="AB24" s="18">
        <f>[20]Julho!$J$31</f>
        <v>19.440000000000001</v>
      </c>
      <c r="AC24" s="18">
        <f>[20]Julho!$J$32</f>
        <v>19.8</v>
      </c>
      <c r="AD24" s="18">
        <f>[20]Julho!$J$33</f>
        <v>28.08</v>
      </c>
      <c r="AE24" s="18">
        <f>[20]Julho!$J$34</f>
        <v>24.840000000000003</v>
      </c>
      <c r="AF24" s="18">
        <f>[20]Julho!$J$35</f>
        <v>27.720000000000002</v>
      </c>
      <c r="AG24" s="47">
        <f t="shared" si="2"/>
        <v>65.160000000000011</v>
      </c>
      <c r="AH24" s="2"/>
    </row>
    <row r="25" spans="1:34" ht="17.100000000000001" customHeight="1" x14ac:dyDescent="0.2">
      <c r="A25" s="16" t="s">
        <v>15</v>
      </c>
      <c r="B25" s="18">
        <f>[21]Julho!$J$5</f>
        <v>24.840000000000003</v>
      </c>
      <c r="C25" s="18">
        <f>[21]Julho!$J$6</f>
        <v>48.96</v>
      </c>
      <c r="D25" s="18">
        <f>[21]Julho!$J$7</f>
        <v>47.16</v>
      </c>
      <c r="E25" s="18">
        <f>[21]Julho!$J$8</f>
        <v>36.72</v>
      </c>
      <c r="F25" s="18">
        <f>[21]Julho!$J$9</f>
        <v>36</v>
      </c>
      <c r="G25" s="18">
        <f>[21]Julho!$J$10</f>
        <v>26.64</v>
      </c>
      <c r="H25" s="18">
        <f>[21]Julho!$J$11</f>
        <v>27</v>
      </c>
      <c r="I25" s="18">
        <f>[21]Julho!$J$12</f>
        <v>27.720000000000002</v>
      </c>
      <c r="J25" s="18">
        <f>[21]Julho!$J$13</f>
        <v>54.36</v>
      </c>
      <c r="K25" s="18">
        <f>[21]Julho!$J$14</f>
        <v>42.12</v>
      </c>
      <c r="L25" s="18">
        <f>[21]Julho!$J$15</f>
        <v>45.72</v>
      </c>
      <c r="M25" s="18">
        <f>[21]Julho!$J$16</f>
        <v>30.240000000000002</v>
      </c>
      <c r="N25" s="18">
        <f>[21]Julho!$J$17</f>
        <v>30.240000000000002</v>
      </c>
      <c r="O25" s="18">
        <f>[21]Julho!$J$18</f>
        <v>25.92</v>
      </c>
      <c r="P25" s="18">
        <f>[21]Julho!$J$19</f>
        <v>24.840000000000003</v>
      </c>
      <c r="Q25" s="18">
        <f>[21]Julho!$J$20</f>
        <v>20.16</v>
      </c>
      <c r="R25" s="18">
        <f>[21]Julho!$J$21</f>
        <v>29.880000000000003</v>
      </c>
      <c r="S25" s="18">
        <f>[21]Julho!$J$22</f>
        <v>43.56</v>
      </c>
      <c r="T25" s="18">
        <f>[21]Julho!$J$23</f>
        <v>36.72</v>
      </c>
      <c r="U25" s="18">
        <f>[21]Julho!$J$24</f>
        <v>49.32</v>
      </c>
      <c r="V25" s="18">
        <f>[21]Julho!$J$25</f>
        <v>42.480000000000004</v>
      </c>
      <c r="W25" s="18">
        <f>[21]Julho!$J$26</f>
        <v>39.96</v>
      </c>
      <c r="X25" s="18">
        <f>[21]Julho!$J$27</f>
        <v>37.440000000000005</v>
      </c>
      <c r="Y25" s="18">
        <f>[21]Julho!$J$28</f>
        <v>33.119999999999997</v>
      </c>
      <c r="Z25" s="18">
        <f>[21]Julho!$J$29</f>
        <v>22.68</v>
      </c>
      <c r="AA25" s="18">
        <f>[21]Julho!$J$30</f>
        <v>61.2</v>
      </c>
      <c r="AB25" s="18">
        <f>[21]Julho!$J$31</f>
        <v>49.680000000000007</v>
      </c>
      <c r="AC25" s="18">
        <f>[21]Julho!$J$32</f>
        <v>25.56</v>
      </c>
      <c r="AD25" s="18">
        <f>[21]Julho!$J$33</f>
        <v>36.36</v>
      </c>
      <c r="AE25" s="18">
        <f>[21]Julho!$J$34</f>
        <v>47.16</v>
      </c>
      <c r="AF25" s="18">
        <f>[21]Julho!$J$35</f>
        <v>41.4</v>
      </c>
      <c r="AG25" s="47">
        <f t="shared" si="2"/>
        <v>61.2</v>
      </c>
      <c r="AH25" s="2"/>
    </row>
    <row r="26" spans="1:34" ht="17.100000000000001" customHeight="1" x14ac:dyDescent="0.2">
      <c r="A26" s="16" t="s">
        <v>16</v>
      </c>
      <c r="B26" s="18">
        <f>[22]Julho!$J$5</f>
        <v>24.840000000000003</v>
      </c>
      <c r="C26" s="18">
        <f>[22]Julho!$J$6</f>
        <v>48.96</v>
      </c>
      <c r="D26" s="18">
        <f>[22]Julho!$J$7</f>
        <v>32.76</v>
      </c>
      <c r="E26" s="18">
        <f>[22]Julho!$J$8</f>
        <v>38.519999999999996</v>
      </c>
      <c r="F26" s="18">
        <f>[22]Julho!$J$9</f>
        <v>32.76</v>
      </c>
      <c r="G26" s="18">
        <f>[22]Julho!$J$10</f>
        <v>27.36</v>
      </c>
      <c r="H26" s="18">
        <f>[22]Julho!$J$11</f>
        <v>34.56</v>
      </c>
      <c r="I26" s="18">
        <f>[22]Julho!$J$12</f>
        <v>26.64</v>
      </c>
      <c r="J26" s="18">
        <f>[22]Julho!$J$13</f>
        <v>19.8</v>
      </c>
      <c r="K26" s="18">
        <f>[22]Julho!$J$14</f>
        <v>24.840000000000003</v>
      </c>
      <c r="L26" s="18">
        <f>[22]Julho!$J$15</f>
        <v>31.319999999999997</v>
      </c>
      <c r="M26" s="18">
        <f>[22]Julho!$J$16</f>
        <v>23.400000000000002</v>
      </c>
      <c r="N26" s="18">
        <f>[22]Julho!$J$17</f>
        <v>19.440000000000001</v>
      </c>
      <c r="O26" s="18">
        <f>[22]Julho!$J$18</f>
        <v>33.840000000000003</v>
      </c>
      <c r="P26" s="18">
        <f>[22]Julho!$J$19</f>
        <v>29.52</v>
      </c>
      <c r="Q26" s="18">
        <f>[22]Julho!$J$20</f>
        <v>18</v>
      </c>
      <c r="R26" s="18">
        <f>[22]Julho!$J$21</f>
        <v>30.6</v>
      </c>
      <c r="S26" s="18">
        <f>[22]Julho!$J$22</f>
        <v>43.56</v>
      </c>
      <c r="T26" s="18">
        <f>[22]Julho!$J$23</f>
        <v>37.440000000000005</v>
      </c>
      <c r="U26" s="18">
        <f>[22]Julho!$J$24</f>
        <v>29.880000000000003</v>
      </c>
      <c r="V26" s="18">
        <f>[22]Julho!$J$25</f>
        <v>30.96</v>
      </c>
      <c r="W26" s="18">
        <f>[22]Julho!$J$26</f>
        <v>36.36</v>
      </c>
      <c r="X26" s="18">
        <f>[22]Julho!$J$27</f>
        <v>38.880000000000003</v>
      </c>
      <c r="Y26" s="18">
        <f>[22]Julho!$J$28</f>
        <v>27.36</v>
      </c>
      <c r="Z26" s="18">
        <f>[22]Julho!$J$29</f>
        <v>25.2</v>
      </c>
      <c r="AA26" s="18">
        <f>[22]Julho!$J$30</f>
        <v>21.6</v>
      </c>
      <c r="AB26" s="18">
        <f>[22]Julho!$J$31</f>
        <v>19.079999999999998</v>
      </c>
      <c r="AC26" s="18">
        <f>[22]Julho!$J$32</f>
        <v>23.400000000000002</v>
      </c>
      <c r="AD26" s="18">
        <f>[22]Julho!$J$33</f>
        <v>25.56</v>
      </c>
      <c r="AE26" s="18">
        <f>[22]Julho!$J$34</f>
        <v>27</v>
      </c>
      <c r="AF26" s="18">
        <f>[22]Julho!$J$35</f>
        <v>37.800000000000004</v>
      </c>
      <c r="AG26" s="47">
        <f t="shared" ref="AG26:AG32" si="3">MAX(B26:AF26)</f>
        <v>48.96</v>
      </c>
      <c r="AH26" s="2"/>
    </row>
    <row r="27" spans="1:34" ht="17.100000000000001" customHeight="1" x14ac:dyDescent="0.2">
      <c r="A27" s="16" t="s">
        <v>17</v>
      </c>
      <c r="B27" s="18">
        <f>[23]Julho!$J$5</f>
        <v>27</v>
      </c>
      <c r="C27" s="18">
        <f>[23]Julho!$J$6</f>
        <v>19.440000000000001</v>
      </c>
      <c r="D27" s="18">
        <f>[23]Julho!$J$7</f>
        <v>22.68</v>
      </c>
      <c r="E27" s="18">
        <f>[23]Julho!$J$8</f>
        <v>39.96</v>
      </c>
      <c r="F27" s="18">
        <f>[23]Julho!$J$9</f>
        <v>27</v>
      </c>
      <c r="G27" s="18">
        <f>[23]Julho!$J$10</f>
        <v>22.68</v>
      </c>
      <c r="H27" s="18">
        <f>[23]Julho!$J$11</f>
        <v>24.840000000000003</v>
      </c>
      <c r="I27" s="18">
        <f>[23]Julho!$J$12</f>
        <v>17.64</v>
      </c>
      <c r="J27" s="18">
        <f>[23]Julho!$J$13</f>
        <v>30.240000000000002</v>
      </c>
      <c r="K27" s="18">
        <f>[23]Julho!$J$14</f>
        <v>28.44</v>
      </c>
      <c r="L27" s="18">
        <f>[23]Julho!$J$15</f>
        <v>33.480000000000004</v>
      </c>
      <c r="M27" s="18">
        <f>[23]Julho!$J$16</f>
        <v>22.68</v>
      </c>
      <c r="N27" s="18">
        <f>[23]Julho!$J$17</f>
        <v>20.52</v>
      </c>
      <c r="O27" s="18">
        <f>[23]Julho!$J$18</f>
        <v>23.040000000000003</v>
      </c>
      <c r="P27" s="18">
        <f>[23]Julho!$J$19</f>
        <v>21.96</v>
      </c>
      <c r="Q27" s="18">
        <f>[23]Julho!$J$20</f>
        <v>16.2</v>
      </c>
      <c r="R27" s="18">
        <f>[23]Julho!$J$21</f>
        <v>18.720000000000002</v>
      </c>
      <c r="S27" s="18">
        <f>[23]Julho!$J$22</f>
        <v>43.92</v>
      </c>
      <c r="T27" s="18">
        <f>[23]Julho!$J$23</f>
        <v>39.6</v>
      </c>
      <c r="U27" s="18">
        <f>[23]Julho!$J$24</f>
        <v>55.440000000000005</v>
      </c>
      <c r="V27" s="18">
        <f>[23]Julho!$J$25</f>
        <v>35.28</v>
      </c>
      <c r="W27" s="18">
        <f>[23]Julho!$J$26</f>
        <v>38.519999999999996</v>
      </c>
      <c r="X27" s="18">
        <f>[23]Julho!$J$27</f>
        <v>38.519999999999996</v>
      </c>
      <c r="Y27" s="18">
        <f>[23]Julho!$J$28</f>
        <v>26.64</v>
      </c>
      <c r="Z27" s="18">
        <f>[23]Julho!$J$29</f>
        <v>19.079999999999998</v>
      </c>
      <c r="AA27" s="18">
        <f>[23]Julho!$J$30</f>
        <v>30.96</v>
      </c>
      <c r="AB27" s="18">
        <f>[23]Julho!$J$31</f>
        <v>26.28</v>
      </c>
      <c r="AC27" s="18">
        <f>[23]Julho!$J$32</f>
        <v>13.32</v>
      </c>
      <c r="AD27" s="18">
        <f>[23]Julho!$J$33</f>
        <v>25.2</v>
      </c>
      <c r="AE27" s="18">
        <f>[23]Julho!$J$34</f>
        <v>35.28</v>
      </c>
      <c r="AF27" s="18">
        <f>[23]Julho!$J$35</f>
        <v>38.159999999999997</v>
      </c>
      <c r="AG27" s="47">
        <f t="shared" si="3"/>
        <v>55.440000000000005</v>
      </c>
      <c r="AH27" s="2"/>
    </row>
    <row r="28" spans="1:34" ht="17.100000000000001" customHeight="1" x14ac:dyDescent="0.2">
      <c r="A28" s="16" t="s">
        <v>18</v>
      </c>
      <c r="B28" s="18">
        <f>[24]Julho!$J$5</f>
        <v>36</v>
      </c>
      <c r="C28" s="18">
        <f>[24]Julho!$J$6</f>
        <v>35.64</v>
      </c>
      <c r="D28" s="18">
        <f>[24]Julho!$J$7</f>
        <v>32.4</v>
      </c>
      <c r="E28" s="18">
        <f>[24]Julho!$J$8</f>
        <v>31.680000000000003</v>
      </c>
      <c r="F28" s="18">
        <f>[24]Julho!$J$9</f>
        <v>28.44</v>
      </c>
      <c r="G28" s="18">
        <f>[24]Julho!$J$10</f>
        <v>27</v>
      </c>
      <c r="H28" s="18">
        <f>[24]Julho!$J$11</f>
        <v>23.040000000000003</v>
      </c>
      <c r="I28" s="18">
        <f>[24]Julho!$J$12</f>
        <v>26.28</v>
      </c>
      <c r="J28" s="18">
        <f>[24]Julho!$J$13</f>
        <v>37.800000000000004</v>
      </c>
      <c r="K28" s="18">
        <f>[24]Julho!$J$14</f>
        <v>37.800000000000004</v>
      </c>
      <c r="L28" s="18">
        <f>[24]Julho!$J$15</f>
        <v>38.519999999999996</v>
      </c>
      <c r="M28" s="18">
        <f>[24]Julho!$J$16</f>
        <v>30.240000000000002</v>
      </c>
      <c r="N28" s="18">
        <f>[24]Julho!$J$17</f>
        <v>28.08</v>
      </c>
      <c r="O28" s="18">
        <f>[24]Julho!$J$18</f>
        <v>27.36</v>
      </c>
      <c r="P28" s="18">
        <f>[24]Julho!$J$19</f>
        <v>28.8</v>
      </c>
      <c r="Q28" s="18">
        <f>[24]Julho!$J$20</f>
        <v>29.52</v>
      </c>
      <c r="R28" s="18">
        <f>[24]Julho!$J$21</f>
        <v>27.720000000000002</v>
      </c>
      <c r="S28" s="18">
        <f>[24]Julho!$J$22</f>
        <v>39.24</v>
      </c>
      <c r="T28" s="18">
        <f>[24]Julho!$J$23</f>
        <v>45.36</v>
      </c>
      <c r="U28" s="18">
        <f>[24]Julho!$J$24</f>
        <v>53.28</v>
      </c>
      <c r="V28" s="18">
        <f>[24]Julho!$J$25</f>
        <v>71.28</v>
      </c>
      <c r="W28" s="18">
        <f>[24]Julho!$J$26</f>
        <v>29.880000000000003</v>
      </c>
      <c r="X28" s="18">
        <f>[24]Julho!$J$27</f>
        <v>51.84</v>
      </c>
      <c r="Y28" s="18">
        <f>[24]Julho!$J$28</f>
        <v>33.840000000000003</v>
      </c>
      <c r="Z28" s="18">
        <f>[24]Julho!$J$29</f>
        <v>42.480000000000004</v>
      </c>
      <c r="AA28" s="18">
        <f>[24]Julho!$J$30</f>
        <v>45.72</v>
      </c>
      <c r="AB28" s="18">
        <f>[24]Julho!$J$31</f>
        <v>26.28</v>
      </c>
      <c r="AC28" s="18">
        <f>[24]Julho!$J$32</f>
        <v>31.319999999999997</v>
      </c>
      <c r="AD28" s="18">
        <f>[24]Julho!$J$33</f>
        <v>37.800000000000004</v>
      </c>
      <c r="AE28" s="18">
        <f>[24]Julho!$J$34</f>
        <v>28.8</v>
      </c>
      <c r="AF28" s="18">
        <f>[24]Julho!$J$35</f>
        <v>33.480000000000004</v>
      </c>
      <c r="AG28" s="47">
        <f t="shared" si="3"/>
        <v>71.28</v>
      </c>
      <c r="AH28" s="2"/>
    </row>
    <row r="29" spans="1:34" ht="17.100000000000001" customHeight="1" x14ac:dyDescent="0.2">
      <c r="A29" s="16" t="s">
        <v>19</v>
      </c>
      <c r="B29" s="18">
        <f>[25]Julho!$J$5</f>
        <v>23.759999999999998</v>
      </c>
      <c r="C29" s="18">
        <f>[25]Julho!$J$6</f>
        <v>33.840000000000003</v>
      </c>
      <c r="D29" s="18">
        <f>[25]Julho!$J$7</f>
        <v>39.96</v>
      </c>
      <c r="E29" s="18">
        <f>[25]Julho!$J$8</f>
        <v>46.440000000000005</v>
      </c>
      <c r="F29" s="18">
        <f>[25]Julho!$J$9</f>
        <v>38.519999999999996</v>
      </c>
      <c r="G29" s="18">
        <f>[25]Julho!$J$10</f>
        <v>28.44</v>
      </c>
      <c r="H29" s="18">
        <f>[25]Julho!$J$11</f>
        <v>23.759999999999998</v>
      </c>
      <c r="I29" s="18">
        <f>[25]Julho!$J$12</f>
        <v>30.6</v>
      </c>
      <c r="J29" s="18">
        <f>[25]Julho!$J$13</f>
        <v>38.880000000000003</v>
      </c>
      <c r="K29" s="18">
        <f>[25]Julho!$J$14</f>
        <v>36</v>
      </c>
      <c r="L29" s="18">
        <f>[25]Julho!$J$15</f>
        <v>42.12</v>
      </c>
      <c r="M29" s="18">
        <f>[25]Julho!$J$16</f>
        <v>30.96</v>
      </c>
      <c r="N29" s="18">
        <f>[25]Julho!$J$17</f>
        <v>30.96</v>
      </c>
      <c r="O29" s="18">
        <f>[25]Julho!$J$18</f>
        <v>13.68</v>
      </c>
      <c r="P29" s="18">
        <f>[25]Julho!$J$19</f>
        <v>28.44</v>
      </c>
      <c r="Q29" s="18">
        <f>[25]Julho!$J$20</f>
        <v>23.759999999999998</v>
      </c>
      <c r="R29" s="18">
        <f>[25]Julho!$J$21</f>
        <v>29.880000000000003</v>
      </c>
      <c r="S29" s="18">
        <f>[25]Julho!$J$22</f>
        <v>34.56</v>
      </c>
      <c r="T29" s="18">
        <f>[25]Julho!$J$23</f>
        <v>28.8</v>
      </c>
      <c r="U29" s="18">
        <f>[25]Julho!$J$24</f>
        <v>35.64</v>
      </c>
      <c r="V29" s="18">
        <f>[25]Julho!$J$25</f>
        <v>32.76</v>
      </c>
      <c r="W29" s="18">
        <f>[25]Julho!$J$26</f>
        <v>34.200000000000003</v>
      </c>
      <c r="X29" s="18">
        <f>[25]Julho!$J$27</f>
        <v>34.56</v>
      </c>
      <c r="Y29" s="18">
        <f>[25]Julho!$J$28</f>
        <v>24.840000000000003</v>
      </c>
      <c r="Z29" s="18">
        <f>[25]Julho!$J$29</f>
        <v>19.8</v>
      </c>
      <c r="AA29" s="18">
        <f>[25]Julho!$J$30</f>
        <v>47.519999999999996</v>
      </c>
      <c r="AB29" s="18">
        <f>[25]Julho!$J$31</f>
        <v>42.480000000000004</v>
      </c>
      <c r="AC29" s="18">
        <f>[25]Julho!$J$32</f>
        <v>27.720000000000002</v>
      </c>
      <c r="AD29" s="18">
        <f>[25]Julho!$J$33</f>
        <v>24.840000000000003</v>
      </c>
      <c r="AE29" s="18">
        <f>[25]Julho!$J$34</f>
        <v>30.6</v>
      </c>
      <c r="AF29" s="18">
        <f>[25]Julho!$J$35</f>
        <v>40.32</v>
      </c>
      <c r="AG29" s="47">
        <f t="shared" si="3"/>
        <v>47.519999999999996</v>
      </c>
      <c r="AH29" s="2"/>
    </row>
    <row r="30" spans="1:34" ht="17.100000000000001" customHeight="1" x14ac:dyDescent="0.2">
      <c r="A30" s="16" t="s">
        <v>31</v>
      </c>
      <c r="B30" s="18">
        <f>[26]Julho!$J$5</f>
        <v>23.040000000000003</v>
      </c>
      <c r="C30" s="18">
        <f>[26]Julho!$J$6</f>
        <v>30.6</v>
      </c>
      <c r="D30" s="18">
        <f>[26]Julho!$J$7</f>
        <v>33.840000000000003</v>
      </c>
      <c r="E30" s="18">
        <f>[26]Julho!$J$8</f>
        <v>40.680000000000007</v>
      </c>
      <c r="F30" s="18">
        <f>[26]Julho!$J$9</f>
        <v>32.4</v>
      </c>
      <c r="G30" s="18">
        <f>[26]Julho!$J$10</f>
        <v>26.28</v>
      </c>
      <c r="H30" s="18">
        <f>[26]Julho!$J$11</f>
        <v>23.400000000000002</v>
      </c>
      <c r="I30" s="18">
        <f>[26]Julho!$J$12</f>
        <v>17.64</v>
      </c>
      <c r="J30" s="18">
        <f>[26]Julho!$J$13</f>
        <v>35.64</v>
      </c>
      <c r="K30" s="18">
        <f>[26]Julho!$J$14</f>
        <v>37.080000000000005</v>
      </c>
      <c r="L30" s="18">
        <f>[26]Julho!$J$15</f>
        <v>45</v>
      </c>
      <c r="M30" s="18">
        <f>[26]Julho!$J$16</f>
        <v>32.4</v>
      </c>
      <c r="N30" s="18">
        <f>[26]Julho!$J$17</f>
        <v>30.240000000000002</v>
      </c>
      <c r="O30" s="18">
        <f>[26]Julho!$J$18</f>
        <v>26.28</v>
      </c>
      <c r="P30" s="18">
        <f>[26]Julho!$J$19</f>
        <v>23.040000000000003</v>
      </c>
      <c r="Q30" s="18">
        <f>[26]Julho!$J$20</f>
        <v>24.12</v>
      </c>
      <c r="R30" s="18">
        <f>[26]Julho!$J$21</f>
        <v>25.56</v>
      </c>
      <c r="S30" s="18">
        <f>[26]Julho!$J$22</f>
        <v>41.04</v>
      </c>
      <c r="T30" s="18">
        <f>[26]Julho!$J$23</f>
        <v>38.880000000000003</v>
      </c>
      <c r="U30" s="18">
        <f>[26]Julho!$J$24</f>
        <v>61.2</v>
      </c>
      <c r="V30" s="18">
        <f>[26]Julho!$J$25</f>
        <v>51.84</v>
      </c>
      <c r="W30" s="18">
        <f>[26]Julho!$J$26</f>
        <v>36</v>
      </c>
      <c r="X30" s="18">
        <f>[26]Julho!$J$27</f>
        <v>41.4</v>
      </c>
      <c r="Y30" s="18">
        <f>[26]Julho!$J$28</f>
        <v>32.04</v>
      </c>
      <c r="Z30" s="18">
        <f>[26]Julho!$J$29</f>
        <v>32.4</v>
      </c>
      <c r="AA30" s="18">
        <f>[26]Julho!$J$30</f>
        <v>48.24</v>
      </c>
      <c r="AB30" s="18">
        <f>[26]Julho!$J$31</f>
        <v>41.76</v>
      </c>
      <c r="AC30" s="18">
        <f>[26]Julho!$J$32</f>
        <v>20.16</v>
      </c>
      <c r="AD30" s="18">
        <f>[26]Julho!$J$33</f>
        <v>33.840000000000003</v>
      </c>
      <c r="AE30" s="18">
        <f>[26]Julho!$J$34</f>
        <v>35.64</v>
      </c>
      <c r="AF30" s="18">
        <f>[26]Julho!$J$35</f>
        <v>37.440000000000005</v>
      </c>
      <c r="AG30" s="47">
        <f>MAX(B30:AF30)</f>
        <v>61.2</v>
      </c>
      <c r="AH30" s="2"/>
    </row>
    <row r="31" spans="1:34" ht="17.100000000000001" customHeight="1" x14ac:dyDescent="0.2">
      <c r="A31" s="16" t="s">
        <v>51</v>
      </c>
      <c r="B31" s="18">
        <f>[27]Julho!$J$5</f>
        <v>35.28</v>
      </c>
      <c r="C31" s="18">
        <f>[27]Julho!$J$6</f>
        <v>42.480000000000004</v>
      </c>
      <c r="D31" s="18">
        <f>[27]Julho!$J$7</f>
        <v>36</v>
      </c>
      <c r="E31" s="18">
        <f>[27]Julho!$J$8</f>
        <v>36.72</v>
      </c>
      <c r="F31" s="18">
        <f>[27]Julho!$J$9</f>
        <v>38.880000000000003</v>
      </c>
      <c r="G31" s="18">
        <f>[27]Julho!$J$10</f>
        <v>35.64</v>
      </c>
      <c r="H31" s="18">
        <f>[27]Julho!$J$11</f>
        <v>25.92</v>
      </c>
      <c r="I31" s="18">
        <f>[27]Julho!$J$12</f>
        <v>36</v>
      </c>
      <c r="J31" s="18">
        <f>[27]Julho!$J$13</f>
        <v>36</v>
      </c>
      <c r="K31" s="18">
        <f>[27]Julho!$J$14</f>
        <v>38.519999999999996</v>
      </c>
      <c r="L31" s="18">
        <f>[27]Julho!$J$15</f>
        <v>44.28</v>
      </c>
      <c r="M31" s="18">
        <f>[27]Julho!$J$16</f>
        <v>33.119999999999997</v>
      </c>
      <c r="N31" s="18">
        <f>[27]Julho!$J$17</f>
        <v>31.319999999999997</v>
      </c>
      <c r="O31" s="18">
        <f>[27]Julho!$J$18</f>
        <v>25.92</v>
      </c>
      <c r="P31" s="18">
        <f>[27]Julho!$J$19</f>
        <v>38.519999999999996</v>
      </c>
      <c r="Q31" s="18">
        <f>[27]Julho!$J$20</f>
        <v>30.96</v>
      </c>
      <c r="R31" s="18">
        <f>[27]Julho!$J$21</f>
        <v>26.28</v>
      </c>
      <c r="S31" s="18">
        <f>[27]Julho!$J$22</f>
        <v>41.76</v>
      </c>
      <c r="T31" s="18">
        <f>[27]Julho!$J$23</f>
        <v>45.72</v>
      </c>
      <c r="U31" s="18">
        <f>[27]Julho!$J$24</f>
        <v>46.800000000000004</v>
      </c>
      <c r="V31" s="18">
        <f>[27]Julho!$J$25</f>
        <v>41.76</v>
      </c>
      <c r="W31" s="18">
        <f>[27]Julho!$J$26</f>
        <v>32.4</v>
      </c>
      <c r="X31" s="18">
        <f>[27]Julho!$J$27</f>
        <v>42.12</v>
      </c>
      <c r="Y31" s="18">
        <f>[27]Julho!$J$28</f>
        <v>42.12</v>
      </c>
      <c r="Z31" s="18">
        <f>[27]Julho!$J$29</f>
        <v>55.440000000000005</v>
      </c>
      <c r="AA31" s="18">
        <f>[27]Julho!$J$30</f>
        <v>38.159999999999997</v>
      </c>
      <c r="AB31" s="18">
        <f>[27]Julho!$J$31</f>
        <v>30.96</v>
      </c>
      <c r="AC31" s="18">
        <f>[27]Julho!$J$32</f>
        <v>32.76</v>
      </c>
      <c r="AD31" s="18">
        <f>[27]Julho!$J$33</f>
        <v>24.48</v>
      </c>
      <c r="AE31" s="18">
        <f>[27]Julho!$J$34</f>
        <v>28.8</v>
      </c>
      <c r="AF31" s="18">
        <f>[27]Julho!$J$35</f>
        <v>37.800000000000004</v>
      </c>
      <c r="AG31" s="47">
        <f>MAX(B31:AF31)</f>
        <v>55.440000000000005</v>
      </c>
      <c r="AH31" s="2"/>
    </row>
    <row r="32" spans="1:34" ht="17.100000000000001" customHeight="1" x14ac:dyDescent="0.2">
      <c r="A32" s="16" t="s">
        <v>20</v>
      </c>
      <c r="B32" s="18">
        <f>[28]Julho!$J$5</f>
        <v>47.16</v>
      </c>
      <c r="C32" s="18">
        <f>[28]Julho!$J$6</f>
        <v>25.92</v>
      </c>
      <c r="D32" s="18">
        <f>[28]Julho!$J$7</f>
        <v>24.48</v>
      </c>
      <c r="E32" s="18">
        <f>[28]Julho!$J$8</f>
        <v>34.200000000000003</v>
      </c>
      <c r="F32" s="18">
        <f>[28]Julho!$J$9</f>
        <v>33.840000000000003</v>
      </c>
      <c r="G32" s="18">
        <f>[28]Julho!$J$10</f>
        <v>23.759999999999998</v>
      </c>
      <c r="H32" s="18">
        <f>[28]Julho!$J$11</f>
        <v>14.4</v>
      </c>
      <c r="I32" s="18">
        <f>[28]Julho!$J$12</f>
        <v>21.6</v>
      </c>
      <c r="J32" s="18">
        <f>[28]Julho!$J$13</f>
        <v>22.68</v>
      </c>
      <c r="K32" s="18">
        <f>[28]Julho!$J$14</f>
        <v>23.040000000000003</v>
      </c>
      <c r="L32" s="18">
        <f>[28]Julho!$J$15</f>
        <v>28.8</v>
      </c>
      <c r="M32" s="18">
        <f>[28]Julho!$J$16</f>
        <v>27</v>
      </c>
      <c r="N32" s="18">
        <f>[28]Julho!$J$17</f>
        <v>21.240000000000002</v>
      </c>
      <c r="O32" s="18">
        <f>[28]Julho!$J$18</f>
        <v>17.64</v>
      </c>
      <c r="P32" s="18">
        <f>[28]Julho!$J$19</f>
        <v>24.840000000000003</v>
      </c>
      <c r="Q32" s="18">
        <f>[28]Julho!$J$20</f>
        <v>15.840000000000002</v>
      </c>
      <c r="R32" s="18">
        <f>[28]Julho!$J$21</f>
        <v>17.64</v>
      </c>
      <c r="S32" s="18">
        <f>[28]Julho!$J$22</f>
        <v>35.28</v>
      </c>
      <c r="T32" s="18">
        <f>[28]Julho!$J$23</f>
        <v>32.76</v>
      </c>
      <c r="U32" s="18">
        <f>[28]Julho!$J$24</f>
        <v>44.64</v>
      </c>
      <c r="V32" s="18">
        <f>[28]Julho!$J$25</f>
        <v>55.080000000000005</v>
      </c>
      <c r="W32" s="18">
        <f>[28]Julho!$J$26</f>
        <v>26.28</v>
      </c>
      <c r="X32" s="18">
        <f>[28]Julho!$J$27</f>
        <v>36.36</v>
      </c>
      <c r="Y32" s="18">
        <f>[28]Julho!$J$28</f>
        <v>24.12</v>
      </c>
      <c r="Z32" s="18">
        <f>[28]Julho!$J$29</f>
        <v>24.48</v>
      </c>
      <c r="AA32" s="18">
        <f>[28]Julho!$J$30</f>
        <v>32.04</v>
      </c>
      <c r="AB32" s="18">
        <f>[28]Julho!$J$31</f>
        <v>20.16</v>
      </c>
      <c r="AC32" s="18">
        <f>[28]Julho!$J$32</f>
        <v>14.04</v>
      </c>
      <c r="AD32" s="18">
        <f>[28]Julho!$J$33</f>
        <v>18</v>
      </c>
      <c r="AE32" s="18">
        <f>[28]Julho!$J$34</f>
        <v>17.64</v>
      </c>
      <c r="AF32" s="18">
        <f>[28]Julho!$J$35</f>
        <v>25.92</v>
      </c>
      <c r="AG32" s="47">
        <f t="shared" si="3"/>
        <v>55.080000000000005</v>
      </c>
      <c r="AH32" s="2"/>
    </row>
    <row r="33" spans="1:34" s="5" customFormat="1" ht="17.100000000000001" customHeight="1" x14ac:dyDescent="0.2">
      <c r="A33" s="38" t="s">
        <v>33</v>
      </c>
      <c r="B33" s="39">
        <f t="shared" ref="B33:AF33" si="4">MAX(B5:B32)</f>
        <v>65.160000000000011</v>
      </c>
      <c r="C33" s="39">
        <f t="shared" si="4"/>
        <v>48.96</v>
      </c>
      <c r="D33" s="39">
        <f t="shared" si="4"/>
        <v>47.16</v>
      </c>
      <c r="E33" s="39">
        <f t="shared" si="4"/>
        <v>47.88</v>
      </c>
      <c r="F33" s="39">
        <f t="shared" si="4"/>
        <v>39.24</v>
      </c>
      <c r="G33" s="39">
        <f t="shared" si="4"/>
        <v>38.519999999999996</v>
      </c>
      <c r="H33" s="39">
        <f t="shared" si="4"/>
        <v>34.56</v>
      </c>
      <c r="I33" s="39">
        <f t="shared" si="4"/>
        <v>51.12</v>
      </c>
      <c r="J33" s="39">
        <f t="shared" si="4"/>
        <v>54.36</v>
      </c>
      <c r="K33" s="39">
        <f t="shared" si="4"/>
        <v>45.36</v>
      </c>
      <c r="L33" s="39">
        <f t="shared" si="4"/>
        <v>49.32</v>
      </c>
      <c r="M33" s="39">
        <f t="shared" si="4"/>
        <v>36.72</v>
      </c>
      <c r="N33" s="39">
        <f t="shared" si="4"/>
        <v>41.04</v>
      </c>
      <c r="O33" s="39">
        <f t="shared" si="4"/>
        <v>35.64</v>
      </c>
      <c r="P33" s="39">
        <f t="shared" si="4"/>
        <v>38.519999999999996</v>
      </c>
      <c r="Q33" s="39">
        <f t="shared" si="4"/>
        <v>35.64</v>
      </c>
      <c r="R33" s="39">
        <f t="shared" si="4"/>
        <v>36.36</v>
      </c>
      <c r="S33" s="39">
        <f t="shared" si="4"/>
        <v>49.680000000000007</v>
      </c>
      <c r="T33" s="39">
        <f t="shared" si="4"/>
        <v>65.160000000000011</v>
      </c>
      <c r="U33" s="39">
        <f t="shared" si="4"/>
        <v>61.2</v>
      </c>
      <c r="V33" s="39">
        <f t="shared" si="4"/>
        <v>71.28</v>
      </c>
      <c r="W33" s="39">
        <f t="shared" si="4"/>
        <v>44.64</v>
      </c>
      <c r="X33" s="39">
        <f t="shared" si="4"/>
        <v>51.84</v>
      </c>
      <c r="Y33" s="39">
        <f t="shared" si="4"/>
        <v>42.12</v>
      </c>
      <c r="Z33" s="39">
        <f t="shared" si="4"/>
        <v>55.440000000000005</v>
      </c>
      <c r="AA33" s="39">
        <f t="shared" si="4"/>
        <v>66.960000000000008</v>
      </c>
      <c r="AB33" s="39">
        <f t="shared" si="4"/>
        <v>49.680000000000007</v>
      </c>
      <c r="AC33" s="39">
        <f t="shared" si="4"/>
        <v>34.56</v>
      </c>
      <c r="AD33" s="39">
        <f t="shared" si="4"/>
        <v>38.880000000000003</v>
      </c>
      <c r="AE33" s="39">
        <f t="shared" si="4"/>
        <v>47.16</v>
      </c>
      <c r="AF33" s="39">
        <f t="shared" si="4"/>
        <v>41.4</v>
      </c>
      <c r="AG33" s="46" t="s">
        <v>66</v>
      </c>
      <c r="AH33" s="10"/>
    </row>
    <row r="34" spans="1:34" x14ac:dyDescent="0.2">
      <c r="AG34" s="9"/>
      <c r="AH34" s="2"/>
    </row>
    <row r="35" spans="1:34" x14ac:dyDescent="0.2">
      <c r="C35" s="31"/>
      <c r="D35" s="31" t="s">
        <v>53</v>
      </c>
      <c r="E35" s="31"/>
      <c r="F35" s="31"/>
      <c r="G35" s="31"/>
      <c r="N35" s="2" t="s">
        <v>54</v>
      </c>
      <c r="Y35" s="2" t="s">
        <v>56</v>
      </c>
      <c r="AG35" s="9"/>
      <c r="AH35" s="2"/>
    </row>
    <row r="36" spans="1:34" x14ac:dyDescent="0.2">
      <c r="K36" s="32"/>
      <c r="L36" s="32"/>
      <c r="M36" s="32"/>
      <c r="N36" s="32" t="s">
        <v>55</v>
      </c>
      <c r="O36" s="32"/>
      <c r="P36" s="32"/>
      <c r="Q36" s="32"/>
      <c r="W36" s="32"/>
      <c r="X36" s="32"/>
      <c r="Y36" s="32" t="s">
        <v>57</v>
      </c>
      <c r="Z36" s="32"/>
      <c r="AA36" s="32"/>
      <c r="AG36" s="9"/>
      <c r="AH36" s="2"/>
    </row>
    <row r="37" spans="1:34" x14ac:dyDescent="0.2">
      <c r="AG37" s="9"/>
      <c r="AH37" s="2"/>
    </row>
    <row r="38" spans="1:34" x14ac:dyDescent="0.2">
      <c r="AG38" s="9"/>
      <c r="AH38" s="2"/>
    </row>
    <row r="39" spans="1:34" x14ac:dyDescent="0.2">
      <c r="N39" s="2" t="s">
        <v>52</v>
      </c>
    </row>
    <row r="40" spans="1:34" x14ac:dyDescent="0.2">
      <c r="H40" s="2" t="s">
        <v>52</v>
      </c>
      <c r="X40" s="2" t="s">
        <v>52</v>
      </c>
    </row>
    <row r="42" spans="1:34" x14ac:dyDescent="0.2">
      <c r="G42" s="2" t="s">
        <v>52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2013-09-18T17:03:32Z</cp:lastPrinted>
  <dcterms:created xsi:type="dcterms:W3CDTF">2008-08-15T13:32:29Z</dcterms:created>
  <dcterms:modified xsi:type="dcterms:W3CDTF">2022-03-10T18:08:49Z</dcterms:modified>
</cp:coreProperties>
</file>