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Chuva!$A$1:$AI$42</definedName>
    <definedName name="_xlnm.Print_Area" localSheetId="7">DirVento!$A$1:$AG$37</definedName>
    <definedName name="_xlnm.Print_Area" localSheetId="8">RajadaVento!$A$1:$AG$36</definedName>
    <definedName name="_xlnm.Print_Area" localSheetId="0">TempInst!$A$1:$AG$38</definedName>
    <definedName name="_xlnm.Print_Area" localSheetId="1">TempMax!$A$1:$AH$36</definedName>
    <definedName name="_xlnm.Print_Area" localSheetId="2">TempMin!$A$1:$AH$36</definedName>
    <definedName name="_xlnm.Print_Area" localSheetId="3">UmidInst!$A$1:$AG$36</definedName>
    <definedName name="_xlnm.Print_Area" localSheetId="4">UmidMax!$A$1:$AH$36</definedName>
    <definedName name="_xlnm.Print_Area" localSheetId="5">UmidMin!$A$1:$AH$36</definedName>
    <definedName name="_xlnm.Print_Area" localSheetId="6">VelVentoMax!$A$1:$AG$36</definedName>
  </definedNames>
  <calcPr calcId="145621"/>
</workbook>
</file>

<file path=xl/calcChain.xml><?xml version="1.0" encoding="utf-8"?>
<calcChain xmlns="http://schemas.openxmlformats.org/spreadsheetml/2006/main">
  <c r="AG17" i="13" l="1"/>
  <c r="J23" i="14" l="1"/>
  <c r="J23" i="15"/>
  <c r="J23" i="13"/>
  <c r="J23" i="12"/>
  <c r="J23" i="9"/>
  <c r="J23" i="8"/>
  <c r="J23" i="7"/>
  <c r="J23" i="6"/>
  <c r="J23" i="5"/>
  <c r="J23" i="4"/>
  <c r="J17" i="14" l="1"/>
  <c r="J17" i="15"/>
  <c r="J17" i="13"/>
  <c r="J17" i="12"/>
  <c r="J17" i="9"/>
  <c r="J17" i="8"/>
  <c r="J17" i="7"/>
  <c r="J17" i="6"/>
  <c r="J17" i="5"/>
  <c r="J17" i="4"/>
  <c r="J9" i="9" l="1"/>
  <c r="J9" i="8"/>
  <c r="J9" i="7"/>
  <c r="J7" i="14" l="1"/>
  <c r="J7" i="15"/>
  <c r="J7" i="13"/>
  <c r="J7" i="12"/>
  <c r="J7" i="9"/>
  <c r="J7" i="8"/>
  <c r="J7" i="7"/>
  <c r="J7" i="6"/>
  <c r="J7" i="5"/>
  <c r="J7" i="4"/>
  <c r="Z33" i="13" l="1"/>
  <c r="Y33" i="13"/>
  <c r="X33" i="13"/>
  <c r="W33" i="13"/>
  <c r="V33" i="13"/>
  <c r="T33" i="13"/>
  <c r="S33" i="13"/>
  <c r="P33" i="13"/>
  <c r="I23" i="14" l="1"/>
  <c r="I23" i="15"/>
  <c r="I23" i="13"/>
  <c r="I23" i="12"/>
  <c r="I23" i="9"/>
  <c r="I23" i="8"/>
  <c r="I23" i="7"/>
  <c r="I23" i="6"/>
  <c r="I23" i="5"/>
  <c r="I23" i="4"/>
  <c r="I17" i="14" l="1"/>
  <c r="I17" i="15"/>
  <c r="I17" i="13"/>
  <c r="I17" i="12"/>
  <c r="I17" i="9"/>
  <c r="I17" i="8"/>
  <c r="I17" i="7"/>
  <c r="I17" i="6"/>
  <c r="I17" i="5"/>
  <c r="I17" i="4"/>
  <c r="I7" i="14" l="1"/>
  <c r="I7" i="15"/>
  <c r="I7" i="13"/>
  <c r="I7" i="12"/>
  <c r="I7" i="9"/>
  <c r="I7" i="8"/>
  <c r="I7" i="7"/>
  <c r="I7" i="6"/>
  <c r="I7" i="5"/>
  <c r="I7" i="4"/>
  <c r="H7" i="14" l="1"/>
  <c r="H7" i="15"/>
  <c r="H7" i="13"/>
  <c r="H7" i="12"/>
  <c r="H7" i="9"/>
  <c r="H7" i="8"/>
  <c r="H7" i="7"/>
  <c r="H7" i="6"/>
  <c r="H7" i="5"/>
  <c r="H7" i="4"/>
  <c r="E7" i="4" l="1"/>
  <c r="F7" i="4"/>
  <c r="G7" i="4"/>
  <c r="E7" i="15" l="1"/>
  <c r="F7" i="15"/>
  <c r="G7" i="15"/>
  <c r="E7" i="13"/>
  <c r="F7" i="13"/>
  <c r="G7" i="13"/>
  <c r="E7" i="12"/>
  <c r="F7" i="12"/>
  <c r="G7" i="12"/>
  <c r="E7" i="9"/>
  <c r="F7" i="9"/>
  <c r="G7" i="9"/>
  <c r="E7" i="8"/>
  <c r="F7" i="8"/>
  <c r="G7" i="8"/>
  <c r="E7" i="7"/>
  <c r="F7" i="7"/>
  <c r="G7" i="7"/>
  <c r="E7" i="6"/>
  <c r="F7" i="6"/>
  <c r="G7" i="6"/>
  <c r="F7" i="5"/>
  <c r="G7" i="5"/>
  <c r="AF8" i="4" l="1"/>
  <c r="AF7" i="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17" i="7" l="1"/>
  <c r="AG17" i="12"/>
  <c r="AG17" i="15"/>
  <c r="AH17" i="6"/>
  <c r="AG17" i="6"/>
  <c r="AH17" i="9"/>
  <c r="AG17" i="9"/>
  <c r="AH17" i="14"/>
  <c r="AG17" i="14"/>
  <c r="AI17" i="14"/>
  <c r="AG17" i="4"/>
  <c r="AG17" i="5"/>
  <c r="AH17" i="5"/>
  <c r="AH17" i="8"/>
  <c r="AG17" i="8"/>
  <c r="AI8" i="14"/>
  <c r="AG8" i="5"/>
  <c r="AG8" i="7"/>
  <c r="AG8" i="14"/>
  <c r="AG8" i="12"/>
  <c r="AG8" i="8"/>
  <c r="AG8" i="15"/>
  <c r="AG8" i="6"/>
  <c r="AG8" i="9"/>
  <c r="AH8" i="14"/>
  <c r="AH8" i="9"/>
  <c r="AH8" i="8"/>
  <c r="AG8" i="4"/>
  <c r="AH8" i="6"/>
  <c r="AH8" i="5"/>
  <c r="H30" i="16"/>
  <c r="AI31" i="14" l="1"/>
  <c r="AI27" i="14"/>
  <c r="AI23" i="14"/>
  <c r="AI19" i="14"/>
  <c r="AI6" i="14"/>
  <c r="AI10" i="14" l="1"/>
  <c r="AI18" i="14"/>
  <c r="AI26" i="14"/>
  <c r="AI7" i="14"/>
  <c r="AI13" i="14"/>
  <c r="AI21" i="14"/>
  <c r="AI29" i="14"/>
  <c r="AI32" i="14"/>
  <c r="AI30" i="14"/>
  <c r="AI28" i="14"/>
  <c r="AI25" i="14"/>
  <c r="AI24" i="14"/>
  <c r="AI22" i="14"/>
  <c r="AI20" i="14"/>
  <c r="AI16" i="14"/>
  <c r="AI15" i="14"/>
  <c r="AI14" i="14"/>
  <c r="AI12" i="14"/>
  <c r="AI11" i="14"/>
  <c r="AI9" i="14"/>
  <c r="AI5" i="14"/>
  <c r="AG31" i="15" l="1"/>
  <c r="C33" i="7" l="1"/>
  <c r="E33" i="7"/>
  <c r="G33" i="7"/>
  <c r="I33" i="7"/>
  <c r="K33" i="7"/>
  <c r="M33" i="7"/>
  <c r="O33" i="7"/>
  <c r="Q33" i="7"/>
  <c r="S33" i="7"/>
  <c r="U33" i="7"/>
  <c r="W33" i="7"/>
  <c r="Y33" i="7"/>
  <c r="AA33" i="7"/>
  <c r="AC33" i="7"/>
  <c r="B33" i="8"/>
  <c r="D33" i="8"/>
  <c r="F33" i="8"/>
  <c r="H33" i="8"/>
  <c r="J33" i="8"/>
  <c r="L33" i="8"/>
  <c r="N33" i="8"/>
  <c r="P33" i="8"/>
  <c r="R33" i="8"/>
  <c r="T33" i="8"/>
  <c r="V33" i="8"/>
  <c r="X33" i="8"/>
  <c r="Z33" i="8"/>
  <c r="AB33" i="8"/>
  <c r="AD33" i="8"/>
  <c r="AF33" i="8"/>
  <c r="C33" i="9"/>
  <c r="E33" i="9"/>
  <c r="G33" i="9"/>
  <c r="I33" i="9"/>
  <c r="K33" i="9"/>
  <c r="M33" i="9"/>
  <c r="O33" i="9"/>
  <c r="Q33" i="9"/>
  <c r="S33" i="9"/>
  <c r="U33" i="9"/>
  <c r="W33" i="9"/>
  <c r="Y33" i="9"/>
  <c r="AA33" i="9"/>
  <c r="AC33" i="9"/>
  <c r="B33" i="12"/>
  <c r="D33" i="12"/>
  <c r="F33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F33" i="15"/>
  <c r="AE33" i="7"/>
  <c r="AE33" i="9"/>
  <c r="AG31" i="12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C33" i="15"/>
  <c r="E33" i="15"/>
  <c r="G33" i="15"/>
  <c r="I33" i="15"/>
  <c r="K33" i="15"/>
  <c r="M33" i="15"/>
  <c r="O33" i="15"/>
  <c r="Q33" i="15"/>
  <c r="S33" i="15"/>
  <c r="U33" i="15"/>
  <c r="W33" i="15"/>
  <c r="Y33" i="15"/>
  <c r="AA33" i="15"/>
  <c r="AC33" i="15"/>
  <c r="AE33" i="15"/>
  <c r="AG14" i="15"/>
  <c r="AD33" i="15"/>
  <c r="AG11" i="15"/>
  <c r="B33" i="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28" i="4"/>
  <c r="AG32" i="4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AG11" i="12"/>
  <c r="V33" i="7"/>
  <c r="X33" i="7"/>
  <c r="Z33" i="7"/>
  <c r="AB33" i="7"/>
  <c r="AH31" i="14"/>
  <c r="AG26" i="4"/>
  <c r="C33" i="5"/>
  <c r="E33" i="5"/>
  <c r="G33" i="5"/>
  <c r="I33" i="5"/>
  <c r="K33" i="5"/>
  <c r="M33" i="5"/>
  <c r="O33" i="5"/>
  <c r="Q33" i="5"/>
  <c r="S33" i="5"/>
  <c r="U33" i="5"/>
  <c r="W33" i="5"/>
  <c r="Y33" i="5"/>
  <c r="AA33" i="5"/>
  <c r="AC33" i="5"/>
  <c r="AE33" i="5"/>
  <c r="C33" i="4"/>
  <c r="E33" i="4"/>
  <c r="G33" i="4"/>
  <c r="I33" i="4"/>
  <c r="K33" i="4"/>
  <c r="M33" i="4"/>
  <c r="O33" i="4"/>
  <c r="Q33" i="4"/>
  <c r="S33" i="4"/>
  <c r="U33" i="4"/>
  <c r="W33" i="4"/>
  <c r="Y33" i="4"/>
  <c r="AA33" i="4"/>
  <c r="AC33" i="4"/>
  <c r="AE33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B33" i="6"/>
  <c r="D33" i="6"/>
  <c r="F33" i="6"/>
  <c r="H33" i="6"/>
  <c r="J33" i="6"/>
  <c r="L33" i="6"/>
  <c r="N33" i="6"/>
  <c r="P33" i="6"/>
  <c r="R33" i="6"/>
  <c r="T33" i="6"/>
  <c r="V33" i="6"/>
  <c r="X33" i="6"/>
  <c r="Z33" i="6"/>
  <c r="AB33" i="6"/>
  <c r="AD33" i="6"/>
  <c r="AF33" i="6"/>
  <c r="C34" i="14"/>
  <c r="C33" i="14"/>
  <c r="E34" i="14"/>
  <c r="E33" i="14"/>
  <c r="I34" i="14"/>
  <c r="I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AG14" i="14"/>
  <c r="AH14" i="14"/>
  <c r="AH14" i="5"/>
  <c r="AG14" i="5"/>
  <c r="AH14" i="6"/>
  <c r="AG14" i="6"/>
  <c r="AG30" i="14"/>
  <c r="AG14" i="12"/>
  <c r="G34" i="14"/>
  <c r="G33" i="14"/>
  <c r="M34" i="14"/>
  <c r="M33" i="14"/>
  <c r="Q34" i="14"/>
  <c r="Q33" i="14"/>
  <c r="U34" i="14"/>
  <c r="U33" i="14"/>
  <c r="Y34" i="14"/>
  <c r="Y33" i="14"/>
  <c r="AC34" i="14"/>
  <c r="AC33" i="14"/>
  <c r="AG14" i="9"/>
  <c r="AH14" i="9"/>
  <c r="AG14" i="4"/>
  <c r="AG30" i="4"/>
  <c r="AH32" i="5"/>
  <c r="AG32" i="5"/>
  <c r="AG32" i="6"/>
  <c r="AH32" i="6"/>
  <c r="AG31" i="6"/>
  <c r="AH31" i="6"/>
  <c r="AG31" i="8"/>
  <c r="AH31" i="8"/>
  <c r="AG31" i="5"/>
  <c r="AH31" i="5"/>
  <c r="AG31" i="9"/>
  <c r="AH31" i="9"/>
  <c r="AG31" i="4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G27" i="4"/>
  <c r="AH26" i="5"/>
  <c r="AG26" i="5"/>
  <c r="AH26" i="6"/>
  <c r="AG26" i="6"/>
  <c r="AG25" i="6"/>
  <c r="AH25" i="6"/>
  <c r="AH25" i="5"/>
  <c r="AG25" i="5"/>
  <c r="AG25" i="4"/>
  <c r="AG21" i="4"/>
  <c r="AG24" i="4"/>
  <c r="AH24" i="5"/>
  <c r="AG24" i="5"/>
  <c r="AH24" i="6"/>
  <c r="AG24" i="6"/>
  <c r="AG22" i="4"/>
  <c r="AH22" i="5"/>
  <c r="AG22" i="5"/>
  <c r="AH22" i="6"/>
  <c r="AG22" i="6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8" i="4"/>
  <c r="AH18" i="5"/>
  <c r="AG18" i="5"/>
  <c r="AH18" i="6"/>
  <c r="AG18" i="6"/>
  <c r="AG10" i="4"/>
  <c r="AG9" i="4"/>
  <c r="AG16" i="4"/>
  <c r="AH16" i="5"/>
  <c r="AG16" i="5"/>
  <c r="AH16" i="6"/>
  <c r="AG16" i="6"/>
  <c r="AG15" i="4"/>
  <c r="AH15" i="5"/>
  <c r="AG15" i="5"/>
  <c r="AG15" i="6"/>
  <c r="AH15" i="6"/>
  <c r="AG13" i="4"/>
  <c r="AH13" i="5"/>
  <c r="AG13" i="5"/>
  <c r="AH13" i="6"/>
  <c r="AG13" i="6"/>
  <c r="AG12" i="4"/>
  <c r="AH12" i="5"/>
  <c r="AG12" i="5"/>
  <c r="AG12" i="6"/>
  <c r="AH12" i="6"/>
  <c r="AG11" i="4"/>
  <c r="AH11" i="5"/>
  <c r="AG11" i="5"/>
  <c r="AH11" i="6"/>
  <c r="AG11" i="6"/>
  <c r="AH10" i="5"/>
  <c r="AG10" i="5"/>
  <c r="AG10" i="6"/>
  <c r="AH10" i="6"/>
  <c r="AH9" i="5"/>
  <c r="AG9" i="5"/>
  <c r="AH9" i="6"/>
  <c r="AG9" i="6"/>
  <c r="AG6" i="5"/>
  <c r="AH6" i="5"/>
  <c r="AH6" i="6"/>
  <c r="AG6" i="6"/>
  <c r="AG6" i="4"/>
  <c r="AG5" i="4"/>
  <c r="AG5" i="5"/>
  <c r="AH5" i="5"/>
  <c r="AG5" i="6"/>
  <c r="AH5" i="6"/>
  <c r="AG31" i="14"/>
  <c r="AG31" i="7"/>
  <c r="AH14" i="8"/>
  <c r="AG14" i="8"/>
  <c r="AH33" i="5" l="1"/>
  <c r="AG33" i="6"/>
  <c r="AG33" i="5"/>
  <c r="AH33" i="6"/>
  <c r="AG33" i="4"/>
  <c r="AH9" i="8"/>
  <c r="AH19" i="9"/>
  <c r="AH19" i="14"/>
  <c r="AG19" i="14"/>
  <c r="AH19" i="8"/>
  <c r="AH9" i="14"/>
  <c r="AG9" i="14"/>
  <c r="AH9" i="9"/>
  <c r="AG19" i="12"/>
  <c r="AG19" i="7"/>
  <c r="AG19" i="15"/>
  <c r="AG9" i="12"/>
  <c r="AG9" i="15"/>
  <c r="AG19" i="8"/>
  <c r="AG19" i="9"/>
  <c r="AG9" i="8"/>
  <c r="AG9" i="9"/>
  <c r="AG9" i="7"/>
  <c r="AH30" i="14" l="1"/>
  <c r="AH20" i="14"/>
  <c r="AG20" i="14"/>
  <c r="AG5" i="14"/>
  <c r="AG5" i="12"/>
  <c r="AG5" i="9"/>
  <c r="AG5" i="8"/>
  <c r="AG5" i="7"/>
  <c r="AH32" i="14"/>
  <c r="AG27" i="14"/>
  <c r="AH18" i="14"/>
  <c r="AH16" i="14"/>
  <c r="AG18" i="15"/>
  <c r="AG15" i="15"/>
  <c r="AG15" i="12"/>
  <c r="AG10" i="12"/>
  <c r="AG30" i="9"/>
  <c r="AH16" i="9"/>
  <c r="AG30" i="8"/>
  <c r="AG25" i="8"/>
  <c r="AH15" i="8"/>
  <c r="AH11" i="8"/>
  <c r="AH6" i="8"/>
  <c r="AG27" i="7"/>
  <c r="AG25" i="7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0" i="8"/>
  <c r="AG28" i="14"/>
  <c r="AG29" i="7"/>
  <c r="AG28" i="12"/>
  <c r="AG20" i="8"/>
  <c r="AH21" i="9"/>
  <c r="AH32" i="8"/>
  <c r="AG13" i="14"/>
  <c r="AG12" i="8"/>
  <c r="AG10" i="14"/>
  <c r="AH11" i="9"/>
  <c r="AH28" i="14"/>
  <c r="AG21" i="7"/>
  <c r="AH21" i="8"/>
  <c r="AG21" i="12"/>
  <c r="AG21" i="9"/>
  <c r="AG13" i="9"/>
  <c r="AG13" i="12"/>
  <c r="AG13" i="15"/>
  <c r="AG13" i="7"/>
  <c r="AG13" i="8"/>
  <c r="AH12" i="9"/>
  <c r="AG12" i="15"/>
  <c r="AH12" i="8"/>
  <c r="AG12" i="14"/>
  <c r="AH12" i="14"/>
  <c r="AG12" i="9"/>
  <c r="AH5" i="9"/>
  <c r="AG29" i="12"/>
  <c r="AG24" i="7"/>
  <c r="AG22" i="14"/>
  <c r="AH22" i="8"/>
  <c r="AH22" i="9"/>
  <c r="AG21" i="8"/>
  <c r="AH13" i="14"/>
  <c r="AH13" i="8"/>
  <c r="AH13" i="9"/>
  <c r="AG6" i="14"/>
  <c r="AG6" i="15"/>
  <c r="AG6" i="7"/>
  <c r="AG6" i="9"/>
  <c r="AG5" i="15"/>
  <c r="AG29" i="15"/>
  <c r="AG28" i="8"/>
  <c r="AH27" i="9"/>
  <c r="AG22" i="7"/>
  <c r="AG22" i="8"/>
  <c r="AG16" i="7"/>
  <c r="AG16" i="14"/>
  <c r="AG12" i="12"/>
  <c r="AG11" i="9"/>
  <c r="AG10" i="8"/>
  <c r="AH6" i="14"/>
  <c r="AH6" i="9"/>
  <c r="AH5" i="8"/>
  <c r="AH32" i="9"/>
  <c r="AH28" i="8"/>
  <c r="AH28" i="9"/>
  <c r="AG26" i="7"/>
  <c r="AG26" i="8"/>
  <c r="AH26" i="9"/>
  <c r="AG26" i="12"/>
  <c r="AG26" i="15"/>
  <c r="AH26" i="14"/>
  <c r="AG26" i="9"/>
  <c r="AH26" i="8"/>
  <c r="AG26" i="14"/>
  <c r="AG25" i="14"/>
  <c r="AG25" i="9"/>
  <c r="AG24" i="15"/>
  <c r="AG22" i="9"/>
  <c r="AG18" i="7"/>
  <c r="AG18" i="8"/>
  <c r="AG16" i="9"/>
  <c r="AH16" i="8"/>
  <c r="AG16" i="12"/>
  <c r="AG16" i="15"/>
  <c r="AG15" i="7" l="1"/>
  <c r="AH18" i="8"/>
  <c r="AH27" i="8"/>
  <c r="AH25" i="9"/>
  <c r="AG25" i="12"/>
  <c r="AG27" i="12"/>
  <c r="AG32" i="12"/>
  <c r="AG32" i="15"/>
  <c r="AH10" i="14"/>
  <c r="AG32" i="14"/>
  <c r="AG18" i="12"/>
  <c r="AG11" i="7"/>
  <c r="AH25" i="8"/>
  <c r="AG27" i="8"/>
  <c r="AH10" i="9"/>
  <c r="AG15" i="9"/>
  <c r="AG32" i="9"/>
  <c r="AG28" i="15"/>
  <c r="AG10" i="7"/>
  <c r="AG12" i="7"/>
  <c r="AG16" i="8"/>
  <c r="AG32" i="8"/>
  <c r="AG18" i="9"/>
  <c r="AG15" i="14"/>
  <c r="AH25" i="14"/>
  <c r="AG30" i="7"/>
  <c r="AH30" i="8"/>
  <c r="AG30" i="12"/>
  <c r="AG30" i="15"/>
  <c r="AH30" i="9"/>
  <c r="AG27" i="9"/>
  <c r="AH27" i="14"/>
  <c r="AG25" i="15"/>
  <c r="AG18" i="14"/>
  <c r="AG15" i="8"/>
  <c r="AH15" i="14"/>
  <c r="AG10" i="15"/>
  <c r="AH10" i="8"/>
  <c r="AG10" i="9"/>
  <c r="AH33" i="14" l="1"/>
  <c r="AH33" i="8"/>
  <c r="AG33" i="12"/>
  <c r="AH33" i="9"/>
  <c r="AG33" i="7"/>
  <c r="AG34" i="14"/>
  <c r="AG33" i="8"/>
  <c r="AG33" i="9"/>
  <c r="AG33" i="15"/>
  <c r="AG33" i="14"/>
</calcChain>
</file>

<file path=xl/sharedStrings.xml><?xml version="1.0" encoding="utf-8"?>
<sst xmlns="http://schemas.openxmlformats.org/spreadsheetml/2006/main" count="637" uniqueCount="144">
  <si>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</si>
  <si>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</si>
  <si>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</si>
  <si>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</si>
  <si>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</si>
  <si>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</si>
  <si>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</si>
  <si>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</si>
  <si>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</si>
  <si>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</si>
  <si>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</si>
  <si>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</si>
  <si>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</si>
  <si>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</si>
  <si>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</si>
  <si>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</si>
  <si>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</si>
  <si>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</si>
  <si>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</si>
  <si>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</si>
  <si>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</si>
  <si>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</si>
  <si>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</si>
  <si>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</si>
  <si>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</si>
  <si>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</si>
  <si>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</si>
  <si>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</si>
  <si>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</si>
  <si>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</si>
  <si>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</si>
  <si>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</si>
  <si>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</si>
  <si>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</si>
  <si>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</si>
  <si>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</si>
  <si>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</si>
  <si>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Mês</t>
  </si>
  <si>
    <t>Média</t>
  </si>
  <si>
    <t>Máxima</t>
  </si>
  <si>
    <t>Mínima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</si>
  <si>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</si>
  <si>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</si>
  <si>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</si>
  <si>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</si>
  <si>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</si>
  <si>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</si>
  <si>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</si>
  <si>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</si>
  <si>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</si>
  <si>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</si>
  <si>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</si>
  <si>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L</t>
  </si>
  <si>
    <t>N</t>
  </si>
  <si>
    <t>NE</t>
  </si>
  <si>
    <t>SE</t>
  </si>
  <si>
    <t>S</t>
  </si>
  <si>
    <t>Cátia Braga</t>
  </si>
  <si>
    <t>Meteorologista/Cemtec</t>
  </si>
  <si>
    <t>Fonte : Inmet/Seprotur/Agraer/Cemtec-MS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</si>
  <si>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</si>
  <si>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</si>
  <si>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</si>
  <si>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</si>
  <si>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</si>
  <si>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</si>
  <si>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</si>
  <si>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</si>
  <si>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</si>
  <si>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</si>
  <si>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</si>
  <si>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</si>
  <si>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</si>
  <si>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</si>
  <si>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</si>
  <si>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</si>
  <si>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</si>
  <si>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</si>
  <si>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</si>
  <si>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</si>
  <si>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</si>
  <si>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</si>
  <si>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</si>
  <si>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</si>
  <si>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</si>
  <si>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</si>
  <si>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</si>
  <si>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</si>
  <si>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</si>
  <si>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</si>
  <si>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</si>
  <si>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</si>
  <si>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</si>
  <si>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</si>
  <si>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</si>
  <si>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</si>
  <si>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</si>
  <si>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</si>
  <si>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</si>
  <si>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</si>
  <si>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</si>
  <si>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</si>
  <si>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</si>
  <si>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</si>
  <si>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</si>
  <si>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</si>
  <si>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</si>
  <si>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</si>
  <si>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</si>
  <si>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</si>
  <si>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</si>
  <si>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</si>
  <si>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</si>
  <si>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</si>
  <si>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</si>
  <si>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</si>
  <si>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</si>
  <si>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</si>
  <si>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</si>
  <si>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</si>
  <si>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</si>
  <si>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</si>
  <si>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</si>
  <si>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</si>
  <si>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</si>
  <si>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</si>
  <si>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</si>
  <si>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</si>
  <si>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</si>
  <si>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</si>
  <si>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</si>
  <si>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</si>
  <si>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</si>
  <si>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</si>
  <si>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</si>
  <si>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</si>
  <si>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</si>
  <si>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(*)_NID_Nenhuma Informação Disponível_Idem para damais Variáveis Meteorológicas a seguir</t>
  </si>
  <si>
    <t>Julhor Ocorrência</t>
  </si>
  <si>
    <t>Julhor Ocorrência no dia</t>
  </si>
  <si>
    <t>Julhor Ocorrência no Estado</t>
  </si>
  <si>
    <t>Julho 2014</t>
  </si>
  <si>
    <t>*</t>
  </si>
  <si>
    <t>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</si>
</sst>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2" fontId="13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18" fillId="8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4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0" fillId="7" borderId="0" xfId="2" applyFont="1" applyFill="1" applyAlignment="1" applyProtection="1"/>
    <xf numFmtId="0" fontId="0" fillId="7" borderId="0" xfId="0" applyFill="1" applyBorder="1" applyAlignment="1"/>
    <xf numFmtId="0" fontId="20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2" fontId="2" fillId="3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/>
    </xf>
    <xf numFmtId="2" fontId="12" fillId="5" borderId="1" xfId="0" applyNumberFormat="1" applyFont="1" applyFill="1" applyBorder="1" applyAlignment="1">
      <alignment horizontal="center" vertical="center"/>
    </xf>
    <xf numFmtId="2" fontId="13" fillId="3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2" fontId="13" fillId="4" borderId="1" xfId="0" applyNumberFormat="1" applyFont="1" applyFill="1" applyBorder="1" applyAlignment="1">
      <alignment horizontal="center" vertical="center"/>
    </xf>
    <xf numFmtId="0" fontId="21" fillId="0" borderId="0" xfId="0" applyFont="1"/>
    <xf numFmtId="1" fontId="9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18.325000000000003</v>
          </cell>
          <cell r="C5">
            <v>30</v>
          </cell>
          <cell r="D5">
            <v>10.4</v>
          </cell>
          <cell r="E5">
            <v>66.916666666666671</v>
          </cell>
          <cell r="F5">
            <v>97</v>
          </cell>
          <cell r="G5">
            <v>29</v>
          </cell>
          <cell r="H5">
            <v>9.3600000000000012</v>
          </cell>
          <cell r="I5" t="str">
            <v>O</v>
          </cell>
          <cell r="J5">
            <v>20.52</v>
          </cell>
          <cell r="K5">
            <v>0</v>
          </cell>
        </row>
        <row r="6">
          <cell r="B6">
            <v>20.479166666666668</v>
          </cell>
          <cell r="C6">
            <v>33</v>
          </cell>
          <cell r="D6">
            <v>11.3</v>
          </cell>
          <cell r="E6">
            <v>66.333333333333329</v>
          </cell>
          <cell r="F6">
            <v>98</v>
          </cell>
          <cell r="G6">
            <v>22</v>
          </cell>
          <cell r="H6">
            <v>10.08</v>
          </cell>
          <cell r="I6" t="str">
            <v>NO</v>
          </cell>
          <cell r="J6">
            <v>22.32</v>
          </cell>
          <cell r="K6">
            <v>0</v>
          </cell>
        </row>
        <row r="7">
          <cell r="B7">
            <v>21.716666666666669</v>
          </cell>
          <cell r="C7">
            <v>33.700000000000003</v>
          </cell>
          <cell r="D7">
            <v>12.6</v>
          </cell>
          <cell r="E7">
            <v>65</v>
          </cell>
          <cell r="F7">
            <v>97</v>
          </cell>
          <cell r="G7">
            <v>24</v>
          </cell>
          <cell r="H7">
            <v>9.3600000000000012</v>
          </cell>
          <cell r="I7" t="str">
            <v>N</v>
          </cell>
          <cell r="J7">
            <v>26.64</v>
          </cell>
          <cell r="K7">
            <v>0</v>
          </cell>
        </row>
        <row r="8">
          <cell r="B8">
            <v>22.741666666666664</v>
          </cell>
          <cell r="C8">
            <v>35.299999999999997</v>
          </cell>
          <cell r="D8">
            <v>14.3</v>
          </cell>
          <cell r="E8">
            <v>59.958333333333336</v>
          </cell>
          <cell r="F8">
            <v>96</v>
          </cell>
          <cell r="G8">
            <v>16</v>
          </cell>
          <cell r="H8">
            <v>12.6</v>
          </cell>
          <cell r="I8" t="str">
            <v>SE</v>
          </cell>
          <cell r="J8">
            <v>36</v>
          </cell>
          <cell r="K8">
            <v>0</v>
          </cell>
        </row>
        <row r="9">
          <cell r="B9">
            <v>22.733333333333334</v>
          </cell>
          <cell r="C9">
            <v>33</v>
          </cell>
          <cell r="D9">
            <v>12.6</v>
          </cell>
          <cell r="E9">
            <v>49.541666666666664</v>
          </cell>
          <cell r="F9">
            <v>86</v>
          </cell>
          <cell r="G9">
            <v>18</v>
          </cell>
          <cell r="H9">
            <v>17.64</v>
          </cell>
          <cell r="I9" t="str">
            <v>SE</v>
          </cell>
          <cell r="J9">
            <v>41.76</v>
          </cell>
          <cell r="K9">
            <v>0</v>
          </cell>
        </row>
        <row r="10">
          <cell r="B10">
            <v>21.833333333333332</v>
          </cell>
          <cell r="C10">
            <v>33.1</v>
          </cell>
          <cell r="D10">
            <v>11</v>
          </cell>
          <cell r="E10">
            <v>53.041666666666664</v>
          </cell>
          <cell r="F10">
            <v>93</v>
          </cell>
          <cell r="G10">
            <v>20</v>
          </cell>
          <cell r="H10">
            <v>10.08</v>
          </cell>
          <cell r="I10" t="str">
            <v>NE</v>
          </cell>
          <cell r="J10">
            <v>40.32</v>
          </cell>
          <cell r="K10">
            <v>0</v>
          </cell>
        </row>
        <row r="11">
          <cell r="B11">
            <v>20.737500000000001</v>
          </cell>
          <cell r="C11">
            <v>25.3</v>
          </cell>
          <cell r="D11">
            <v>17.7</v>
          </cell>
          <cell r="E11">
            <v>71.416666666666671</v>
          </cell>
          <cell r="F11">
            <v>93</v>
          </cell>
          <cell r="G11">
            <v>52</v>
          </cell>
          <cell r="H11">
            <v>9.7200000000000006</v>
          </cell>
          <cell r="I11" t="str">
            <v>O</v>
          </cell>
          <cell r="J11">
            <v>20.16</v>
          </cell>
          <cell r="K11">
            <v>0</v>
          </cell>
        </row>
        <row r="12">
          <cell r="B12">
            <v>19.275000000000002</v>
          </cell>
          <cell r="C12">
            <v>21.7</v>
          </cell>
          <cell r="D12">
            <v>17.600000000000001</v>
          </cell>
          <cell r="E12">
            <v>88.416666666666671</v>
          </cell>
          <cell r="F12">
            <v>98</v>
          </cell>
          <cell r="G12">
            <v>74</v>
          </cell>
          <cell r="H12">
            <v>9.3600000000000012</v>
          </cell>
          <cell r="I12" t="str">
            <v>O</v>
          </cell>
          <cell r="J12">
            <v>19.079999999999998</v>
          </cell>
          <cell r="K12">
            <v>0.4</v>
          </cell>
        </row>
        <row r="13">
          <cell r="B13">
            <v>19.758333333333329</v>
          </cell>
          <cell r="C13">
            <v>28.2</v>
          </cell>
          <cell r="D13">
            <v>15.2</v>
          </cell>
          <cell r="E13">
            <v>84.083333333333329</v>
          </cell>
          <cell r="F13">
            <v>100</v>
          </cell>
          <cell r="G13">
            <v>41</v>
          </cell>
          <cell r="H13">
            <v>14.04</v>
          </cell>
          <cell r="I13" t="str">
            <v>O</v>
          </cell>
          <cell r="J13">
            <v>38.159999999999997</v>
          </cell>
          <cell r="K13">
            <v>1</v>
          </cell>
        </row>
        <row r="14">
          <cell r="B14">
            <v>18.475000000000001</v>
          </cell>
          <cell r="C14">
            <v>23.2</v>
          </cell>
          <cell r="D14">
            <v>16.2</v>
          </cell>
          <cell r="E14">
            <v>89.875</v>
          </cell>
          <cell r="F14">
            <v>100</v>
          </cell>
          <cell r="G14">
            <v>65</v>
          </cell>
          <cell r="H14">
            <v>6.84</v>
          </cell>
          <cell r="I14" t="str">
            <v>SO</v>
          </cell>
          <cell r="J14">
            <v>16.559999999999999</v>
          </cell>
          <cell r="K14">
            <v>4.2</v>
          </cell>
        </row>
        <row r="15">
          <cell r="B15">
            <v>18.862499999999997</v>
          </cell>
          <cell r="C15">
            <v>26.8</v>
          </cell>
          <cell r="D15">
            <v>13.2</v>
          </cell>
          <cell r="E15">
            <v>79.875</v>
          </cell>
          <cell r="F15">
            <v>100</v>
          </cell>
          <cell r="G15">
            <v>40</v>
          </cell>
          <cell r="H15">
            <v>10.44</v>
          </cell>
          <cell r="I15" t="str">
            <v>SO</v>
          </cell>
          <cell r="J15">
            <v>21.240000000000002</v>
          </cell>
          <cell r="K15">
            <v>0.2</v>
          </cell>
        </row>
        <row r="16">
          <cell r="B16">
            <v>19.441666666666666</v>
          </cell>
          <cell r="C16">
            <v>29</v>
          </cell>
          <cell r="D16">
            <v>12.5</v>
          </cell>
          <cell r="E16">
            <v>70.666666666666671</v>
          </cell>
          <cell r="F16">
            <v>99</v>
          </cell>
          <cell r="G16">
            <v>29</v>
          </cell>
          <cell r="H16">
            <v>11.16</v>
          </cell>
          <cell r="I16" t="str">
            <v>SO</v>
          </cell>
          <cell r="J16">
            <v>23.400000000000002</v>
          </cell>
          <cell r="K16">
            <v>0</v>
          </cell>
        </row>
        <row r="17">
          <cell r="B17">
            <v>20.087500000000002</v>
          </cell>
          <cell r="C17">
            <v>30.8</v>
          </cell>
          <cell r="D17">
            <v>12.3</v>
          </cell>
          <cell r="E17">
            <v>64.958333333333329</v>
          </cell>
          <cell r="F17">
            <v>96</v>
          </cell>
          <cell r="G17">
            <v>26</v>
          </cell>
          <cell r="H17">
            <v>9.3600000000000012</v>
          </cell>
          <cell r="I17" t="str">
            <v>O</v>
          </cell>
          <cell r="J17">
            <v>23.040000000000003</v>
          </cell>
          <cell r="K17">
            <v>0</v>
          </cell>
        </row>
        <row r="18">
          <cell r="B18">
            <v>20.054166666666667</v>
          </cell>
          <cell r="C18">
            <v>31.3</v>
          </cell>
          <cell r="D18">
            <v>10.9</v>
          </cell>
          <cell r="E18">
            <v>64.583333333333329</v>
          </cell>
          <cell r="F18">
            <v>99</v>
          </cell>
          <cell r="G18">
            <v>23</v>
          </cell>
          <cell r="H18">
            <v>10.44</v>
          </cell>
          <cell r="I18" t="str">
            <v>NO</v>
          </cell>
          <cell r="J18">
            <v>21.96</v>
          </cell>
          <cell r="K18">
            <v>0</v>
          </cell>
        </row>
        <row r="19">
          <cell r="B19">
            <v>21.141666666666669</v>
          </cell>
          <cell r="C19">
            <v>32.5</v>
          </cell>
          <cell r="D19">
            <v>11.1</v>
          </cell>
          <cell r="E19">
            <v>60.5</v>
          </cell>
          <cell r="F19">
            <v>97</v>
          </cell>
          <cell r="G19">
            <v>24</v>
          </cell>
          <cell r="H19">
            <v>14.4</v>
          </cell>
          <cell r="I19" t="str">
            <v>O</v>
          </cell>
          <cell r="J19">
            <v>29.16</v>
          </cell>
          <cell r="K19">
            <v>0</v>
          </cell>
        </row>
        <row r="20">
          <cell r="B20">
            <v>22.150000000000002</v>
          </cell>
          <cell r="C20">
            <v>33.200000000000003</v>
          </cell>
          <cell r="D20">
            <v>12.6</v>
          </cell>
          <cell r="E20">
            <v>59.083333333333336</v>
          </cell>
          <cell r="F20">
            <v>96</v>
          </cell>
          <cell r="G20">
            <v>24</v>
          </cell>
          <cell r="H20">
            <v>9.7200000000000006</v>
          </cell>
          <cell r="I20" t="str">
            <v>O</v>
          </cell>
          <cell r="J20">
            <v>25.56</v>
          </cell>
          <cell r="K20">
            <v>0</v>
          </cell>
        </row>
        <row r="21">
          <cell r="B21">
            <v>23.791666666666671</v>
          </cell>
          <cell r="C21">
            <v>34.5</v>
          </cell>
          <cell r="D21">
            <v>14.5</v>
          </cell>
          <cell r="E21">
            <v>60.041666666666664</v>
          </cell>
          <cell r="F21">
            <v>95</v>
          </cell>
          <cell r="G21">
            <v>21</v>
          </cell>
          <cell r="H21">
            <v>14.4</v>
          </cell>
          <cell r="I21" t="str">
            <v>NO</v>
          </cell>
          <cell r="J21">
            <v>29.16</v>
          </cell>
          <cell r="K21">
            <v>0</v>
          </cell>
        </row>
        <row r="22">
          <cell r="B22">
            <v>19.991666666666667</v>
          </cell>
          <cell r="C22">
            <v>24.8</v>
          </cell>
          <cell r="D22">
            <v>16.399999999999999</v>
          </cell>
          <cell r="E22">
            <v>80.25</v>
          </cell>
          <cell r="F22">
            <v>99</v>
          </cell>
          <cell r="G22">
            <v>59</v>
          </cell>
          <cell r="H22">
            <v>14.76</v>
          </cell>
          <cell r="I22" t="str">
            <v>O</v>
          </cell>
          <cell r="J22">
            <v>40.32</v>
          </cell>
          <cell r="K22">
            <v>17.999999999999996</v>
          </cell>
        </row>
        <row r="23">
          <cell r="B23">
            <v>18.137500000000003</v>
          </cell>
          <cell r="C23">
            <v>25.3</v>
          </cell>
          <cell r="D23">
            <v>12.1</v>
          </cell>
          <cell r="E23">
            <v>65.125</v>
          </cell>
          <cell r="F23">
            <v>91</v>
          </cell>
          <cell r="G23">
            <v>28</v>
          </cell>
          <cell r="H23">
            <v>10.44</v>
          </cell>
          <cell r="I23" t="str">
            <v>O</v>
          </cell>
          <cell r="J23">
            <v>28.44</v>
          </cell>
          <cell r="K23">
            <v>0</v>
          </cell>
        </row>
        <row r="24">
          <cell r="B24">
            <v>16.425000000000001</v>
          </cell>
          <cell r="C24">
            <v>27.3</v>
          </cell>
          <cell r="D24">
            <v>8</v>
          </cell>
          <cell r="E24">
            <v>72.75</v>
          </cell>
          <cell r="F24">
            <v>100</v>
          </cell>
          <cell r="G24">
            <v>34</v>
          </cell>
          <cell r="H24">
            <v>7.5600000000000005</v>
          </cell>
          <cell r="I24" t="str">
            <v>O</v>
          </cell>
          <cell r="J24">
            <v>19.440000000000001</v>
          </cell>
          <cell r="K24">
            <v>0</v>
          </cell>
        </row>
        <row r="25">
          <cell r="B25">
            <v>18.349999999999998</v>
          </cell>
          <cell r="C25">
            <v>30.5</v>
          </cell>
          <cell r="D25">
            <v>9.1999999999999993</v>
          </cell>
          <cell r="E25">
            <v>64.291666666666671</v>
          </cell>
          <cell r="F25">
            <v>96</v>
          </cell>
          <cell r="G25">
            <v>23</v>
          </cell>
          <cell r="H25">
            <v>8.2799999999999994</v>
          </cell>
          <cell r="I25" t="str">
            <v>S</v>
          </cell>
          <cell r="J25">
            <v>20.52</v>
          </cell>
          <cell r="K25">
            <v>0</v>
          </cell>
        </row>
        <row r="26">
          <cell r="B26">
            <v>21.229166666666668</v>
          </cell>
          <cell r="C26">
            <v>34.200000000000003</v>
          </cell>
          <cell r="D26">
            <v>10.9</v>
          </cell>
          <cell r="E26">
            <v>56</v>
          </cell>
          <cell r="F26">
            <v>95</v>
          </cell>
          <cell r="G26">
            <v>20</v>
          </cell>
          <cell r="H26">
            <v>16.2</v>
          </cell>
          <cell r="I26" t="str">
            <v>SE</v>
          </cell>
          <cell r="J26">
            <v>37.080000000000005</v>
          </cell>
          <cell r="K26">
            <v>0</v>
          </cell>
        </row>
        <row r="27">
          <cell r="B27">
            <v>23.833333333333339</v>
          </cell>
          <cell r="C27">
            <v>31.5</v>
          </cell>
          <cell r="D27">
            <v>16.399999999999999</v>
          </cell>
          <cell r="E27">
            <v>56.541666666666664</v>
          </cell>
          <cell r="F27">
            <v>81</v>
          </cell>
          <cell r="G27">
            <v>33</v>
          </cell>
          <cell r="H27">
            <v>15.48</v>
          </cell>
          <cell r="I27" t="str">
            <v>SE</v>
          </cell>
          <cell r="J27">
            <v>41.76</v>
          </cell>
          <cell r="K27">
            <v>0</v>
          </cell>
        </row>
        <row r="28">
          <cell r="B28">
            <v>18.849999999999998</v>
          </cell>
          <cell r="C28">
            <v>22.1</v>
          </cell>
          <cell r="D28">
            <v>15.2</v>
          </cell>
          <cell r="E28">
            <v>88.583333333333329</v>
          </cell>
          <cell r="F28">
            <v>99</v>
          </cell>
          <cell r="G28">
            <v>71</v>
          </cell>
          <cell r="H28">
            <v>16.920000000000002</v>
          </cell>
          <cell r="I28" t="str">
            <v>NO</v>
          </cell>
          <cell r="J28">
            <v>46.440000000000005</v>
          </cell>
          <cell r="K28">
            <v>44.2</v>
          </cell>
        </row>
        <row r="29">
          <cell r="B29">
            <v>13.487500000000002</v>
          </cell>
          <cell r="C29">
            <v>16.7</v>
          </cell>
          <cell r="D29">
            <v>11</v>
          </cell>
          <cell r="E29">
            <v>76.333333333333329</v>
          </cell>
          <cell r="F29">
            <v>86</v>
          </cell>
          <cell r="G29">
            <v>60</v>
          </cell>
          <cell r="H29">
            <v>14.76</v>
          </cell>
          <cell r="I29" t="str">
            <v>NO</v>
          </cell>
          <cell r="J29">
            <v>27.720000000000002</v>
          </cell>
          <cell r="K29">
            <v>0.2</v>
          </cell>
        </row>
        <row r="30">
          <cell r="B30">
            <v>14.091666666666667</v>
          </cell>
          <cell r="C30">
            <v>16.399999999999999</v>
          </cell>
          <cell r="D30">
            <v>12.3</v>
          </cell>
          <cell r="E30">
            <v>97.083333333333329</v>
          </cell>
          <cell r="F30">
            <v>100</v>
          </cell>
          <cell r="G30">
            <v>81</v>
          </cell>
          <cell r="H30">
            <v>7.2</v>
          </cell>
          <cell r="I30" t="str">
            <v>O</v>
          </cell>
          <cell r="J30">
            <v>14.4</v>
          </cell>
          <cell r="K30">
            <v>15.4</v>
          </cell>
        </row>
        <row r="31">
          <cell r="B31">
            <v>18.187499999999996</v>
          </cell>
          <cell r="C31">
            <v>23</v>
          </cell>
          <cell r="D31">
            <v>15.6</v>
          </cell>
          <cell r="E31">
            <v>91.916666666666671</v>
          </cell>
          <cell r="F31">
            <v>100</v>
          </cell>
          <cell r="G31">
            <v>70</v>
          </cell>
          <cell r="H31">
            <v>6.12</v>
          </cell>
          <cell r="I31" t="str">
            <v>SE</v>
          </cell>
          <cell r="J31">
            <v>18.36</v>
          </cell>
          <cell r="K31">
            <v>18</v>
          </cell>
        </row>
        <row r="32">
          <cell r="B32">
            <v>18.591666666666665</v>
          </cell>
          <cell r="C32">
            <v>21.8</v>
          </cell>
          <cell r="D32">
            <v>16.7</v>
          </cell>
          <cell r="E32">
            <v>91.75</v>
          </cell>
          <cell r="F32">
            <v>100</v>
          </cell>
          <cell r="G32">
            <v>74</v>
          </cell>
          <cell r="H32">
            <v>11.520000000000001</v>
          </cell>
          <cell r="I32" t="str">
            <v>O</v>
          </cell>
          <cell r="J32">
            <v>24.48</v>
          </cell>
          <cell r="K32">
            <v>2.2000000000000002</v>
          </cell>
        </row>
        <row r="33">
          <cell r="B33">
            <v>19.399999999999999</v>
          </cell>
          <cell r="C33">
            <v>27.8</v>
          </cell>
          <cell r="D33">
            <v>13.2</v>
          </cell>
          <cell r="E33">
            <v>80.125</v>
          </cell>
          <cell r="F33">
            <v>100</v>
          </cell>
          <cell r="G33">
            <v>43</v>
          </cell>
          <cell r="H33">
            <v>13.32</v>
          </cell>
          <cell r="I33" t="str">
            <v>O</v>
          </cell>
          <cell r="J33">
            <v>29.16</v>
          </cell>
          <cell r="K33">
            <v>0.2</v>
          </cell>
        </row>
        <row r="34">
          <cell r="B34">
            <v>21.029166666666669</v>
          </cell>
          <cell r="C34">
            <v>30.3</v>
          </cell>
          <cell r="D34">
            <v>14.3</v>
          </cell>
          <cell r="E34">
            <v>72.958333333333329</v>
          </cell>
          <cell r="F34">
            <v>99</v>
          </cell>
          <cell r="G34">
            <v>32</v>
          </cell>
          <cell r="H34">
            <v>10.8</v>
          </cell>
          <cell r="I34" t="str">
            <v>O</v>
          </cell>
          <cell r="J34">
            <v>25.92</v>
          </cell>
          <cell r="K34">
            <v>0.2</v>
          </cell>
        </row>
        <row r="35">
          <cell r="B35">
            <v>21.308333333333334</v>
          </cell>
          <cell r="C35">
            <v>31.6</v>
          </cell>
          <cell r="D35">
            <v>12.9</v>
          </cell>
          <cell r="E35">
            <v>66.875</v>
          </cell>
          <cell r="F35">
            <v>98</v>
          </cell>
          <cell r="G35">
            <v>22</v>
          </cell>
          <cell r="H35">
            <v>11.16</v>
          </cell>
          <cell r="I35" t="str">
            <v>SE</v>
          </cell>
          <cell r="J35">
            <v>25.92</v>
          </cell>
          <cell r="K35">
            <v>0</v>
          </cell>
        </row>
        <row r="36">
          <cell r="I36" t="str">
            <v>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19.8</v>
          </cell>
          <cell r="C5">
            <v>28.8</v>
          </cell>
          <cell r="D5">
            <v>12.3</v>
          </cell>
          <cell r="E5">
            <v>63.208333333333336</v>
          </cell>
          <cell r="F5">
            <v>91</v>
          </cell>
          <cell r="G5">
            <v>32</v>
          </cell>
          <cell r="H5">
            <v>19.079999999999998</v>
          </cell>
          <cell r="I5" t="str">
            <v>NE</v>
          </cell>
          <cell r="J5">
            <v>32.4</v>
          </cell>
          <cell r="K5">
            <v>0</v>
          </cell>
        </row>
        <row r="6">
          <cell r="B6">
            <v>21.004166666666666</v>
          </cell>
          <cell r="C6">
            <v>30.9</v>
          </cell>
          <cell r="D6">
            <v>12.7</v>
          </cell>
          <cell r="E6">
            <v>60.375</v>
          </cell>
          <cell r="F6">
            <v>91</v>
          </cell>
          <cell r="G6">
            <v>22</v>
          </cell>
          <cell r="H6">
            <v>18.720000000000002</v>
          </cell>
          <cell r="I6" t="str">
            <v>NE</v>
          </cell>
          <cell r="J6">
            <v>33.119999999999997</v>
          </cell>
          <cell r="K6">
            <v>0</v>
          </cell>
        </row>
        <row r="7">
          <cell r="B7">
            <v>22.133333333333336</v>
          </cell>
          <cell r="C7">
            <v>31.3</v>
          </cell>
          <cell r="D7">
            <v>15.7</v>
          </cell>
          <cell r="E7">
            <v>55.5</v>
          </cell>
          <cell r="F7">
            <v>77</v>
          </cell>
          <cell r="G7">
            <v>27</v>
          </cell>
          <cell r="H7">
            <v>16.559999999999999</v>
          </cell>
          <cell r="I7" t="str">
            <v>NE</v>
          </cell>
          <cell r="J7">
            <v>36.36</v>
          </cell>
          <cell r="K7">
            <v>0</v>
          </cell>
        </row>
        <row r="8">
          <cell r="B8">
            <v>22.849999999999998</v>
          </cell>
          <cell r="C8">
            <v>31.5</v>
          </cell>
          <cell r="D8">
            <v>16.100000000000001</v>
          </cell>
          <cell r="E8">
            <v>49.458333333333336</v>
          </cell>
          <cell r="F8">
            <v>77</v>
          </cell>
          <cell r="G8">
            <v>20</v>
          </cell>
          <cell r="H8">
            <v>18.36</v>
          </cell>
          <cell r="I8" t="str">
            <v>NE</v>
          </cell>
          <cell r="J8">
            <v>33.840000000000003</v>
          </cell>
          <cell r="K8">
            <v>0</v>
          </cell>
        </row>
        <row r="9">
          <cell r="B9">
            <v>21.2</v>
          </cell>
          <cell r="C9">
            <v>29.8</v>
          </cell>
          <cell r="D9">
            <v>14.1</v>
          </cell>
          <cell r="E9">
            <v>46.208333333333336</v>
          </cell>
          <cell r="F9">
            <v>71</v>
          </cell>
          <cell r="G9">
            <v>21</v>
          </cell>
          <cell r="H9">
            <v>33.480000000000004</v>
          </cell>
          <cell r="I9" t="str">
            <v>NE</v>
          </cell>
          <cell r="J9">
            <v>51.12</v>
          </cell>
          <cell r="K9">
            <v>0</v>
          </cell>
        </row>
        <row r="10">
          <cell r="B10">
            <v>21.845833333333335</v>
          </cell>
          <cell r="C10">
            <v>31.2</v>
          </cell>
          <cell r="D10">
            <v>14.4</v>
          </cell>
          <cell r="E10">
            <v>45.708333333333336</v>
          </cell>
          <cell r="F10">
            <v>65</v>
          </cell>
          <cell r="G10">
            <v>24</v>
          </cell>
          <cell r="H10">
            <v>23.759999999999998</v>
          </cell>
          <cell r="I10" t="str">
            <v>NE</v>
          </cell>
          <cell r="J10">
            <v>41.76</v>
          </cell>
          <cell r="K10">
            <v>0</v>
          </cell>
        </row>
        <row r="11">
          <cell r="B11">
            <v>20.895833333333329</v>
          </cell>
          <cell r="C11">
            <v>28.8</v>
          </cell>
          <cell r="D11">
            <v>14.9</v>
          </cell>
          <cell r="E11">
            <v>62.208333333333336</v>
          </cell>
          <cell r="F11">
            <v>83</v>
          </cell>
          <cell r="G11">
            <v>33</v>
          </cell>
          <cell r="H11">
            <v>13.68</v>
          </cell>
          <cell r="I11" t="str">
            <v>SE</v>
          </cell>
          <cell r="J11">
            <v>24.12</v>
          </cell>
          <cell r="K11">
            <v>0</v>
          </cell>
        </row>
        <row r="12">
          <cell r="B12">
            <v>20.095833333333335</v>
          </cell>
          <cell r="C12">
            <v>28.7</v>
          </cell>
          <cell r="D12">
            <v>15.1</v>
          </cell>
          <cell r="E12">
            <v>69.666666666666671</v>
          </cell>
          <cell r="F12">
            <v>91</v>
          </cell>
          <cell r="G12">
            <v>32</v>
          </cell>
          <cell r="H12">
            <v>18</v>
          </cell>
          <cell r="I12" t="str">
            <v>SE</v>
          </cell>
          <cell r="J12">
            <v>32.76</v>
          </cell>
          <cell r="K12">
            <v>0</v>
          </cell>
        </row>
        <row r="13">
          <cell r="B13">
            <v>21.533333333333335</v>
          </cell>
          <cell r="C13">
            <v>30.2</v>
          </cell>
          <cell r="D13">
            <v>15.1</v>
          </cell>
          <cell r="E13">
            <v>58.375</v>
          </cell>
          <cell r="F13">
            <v>88</v>
          </cell>
          <cell r="G13">
            <v>27</v>
          </cell>
          <cell r="H13">
            <v>26.64</v>
          </cell>
          <cell r="I13" t="str">
            <v>NE</v>
          </cell>
          <cell r="J13">
            <v>35.64</v>
          </cell>
          <cell r="K13">
            <v>0</v>
          </cell>
        </row>
        <row r="14">
          <cell r="B14">
            <v>19.908333333333335</v>
          </cell>
          <cell r="C14">
            <v>27.6</v>
          </cell>
          <cell r="D14">
            <v>14.8</v>
          </cell>
          <cell r="E14">
            <v>72.708333333333329</v>
          </cell>
          <cell r="F14">
            <v>95</v>
          </cell>
          <cell r="G14">
            <v>38</v>
          </cell>
          <cell r="H14">
            <v>20.52</v>
          </cell>
          <cell r="I14" t="str">
            <v>SE</v>
          </cell>
          <cell r="J14">
            <v>36.36</v>
          </cell>
          <cell r="K14">
            <v>0</v>
          </cell>
        </row>
        <row r="15">
          <cell r="B15">
            <v>20.200000000000003</v>
          </cell>
          <cell r="C15">
            <v>28.6</v>
          </cell>
          <cell r="D15">
            <v>14.7</v>
          </cell>
          <cell r="E15">
            <v>67.875</v>
          </cell>
          <cell r="F15">
            <v>95</v>
          </cell>
          <cell r="G15">
            <v>31</v>
          </cell>
          <cell r="H15">
            <v>19.440000000000001</v>
          </cell>
          <cell r="I15" t="str">
            <v>L</v>
          </cell>
          <cell r="J15">
            <v>33.119999999999997</v>
          </cell>
          <cell r="K15">
            <v>0</v>
          </cell>
        </row>
        <row r="16">
          <cell r="B16">
            <v>21.116666666666671</v>
          </cell>
          <cell r="C16">
            <v>29.4</v>
          </cell>
          <cell r="D16">
            <v>14.2</v>
          </cell>
          <cell r="E16">
            <v>57.041666666666664</v>
          </cell>
          <cell r="F16">
            <v>83</v>
          </cell>
          <cell r="G16">
            <v>28</v>
          </cell>
          <cell r="H16">
            <v>25.2</v>
          </cell>
          <cell r="I16" t="str">
            <v>L</v>
          </cell>
          <cell r="J16">
            <v>37.440000000000005</v>
          </cell>
          <cell r="K16">
            <v>0</v>
          </cell>
        </row>
        <row r="17">
          <cell r="B17">
            <v>21.912499999999998</v>
          </cell>
          <cell r="C17">
            <v>30.1</v>
          </cell>
          <cell r="D17">
            <v>13.7</v>
          </cell>
          <cell r="E17">
            <v>44.625</v>
          </cell>
          <cell r="F17">
            <v>74</v>
          </cell>
          <cell r="G17">
            <v>23</v>
          </cell>
          <cell r="H17">
            <v>25.2</v>
          </cell>
          <cell r="I17" t="str">
            <v>L</v>
          </cell>
          <cell r="J17">
            <v>34.56</v>
          </cell>
          <cell r="K17">
            <v>0</v>
          </cell>
        </row>
        <row r="18">
          <cell r="B18">
            <v>21.029166666666669</v>
          </cell>
          <cell r="C18">
            <v>29.8</v>
          </cell>
          <cell r="D18">
            <v>13.7</v>
          </cell>
          <cell r="E18">
            <v>47.791666666666664</v>
          </cell>
          <cell r="F18">
            <v>73</v>
          </cell>
          <cell r="G18">
            <v>23</v>
          </cell>
          <cell r="H18">
            <v>20.88</v>
          </cell>
          <cell r="I18" t="str">
            <v>NE</v>
          </cell>
          <cell r="J18">
            <v>34.200000000000003</v>
          </cell>
          <cell r="K18">
            <v>0</v>
          </cell>
        </row>
        <row r="19">
          <cell r="B19">
            <v>21.504166666666674</v>
          </cell>
          <cell r="C19">
            <v>31.1</v>
          </cell>
          <cell r="D19">
            <v>13.9</v>
          </cell>
          <cell r="E19">
            <v>49.583333333333336</v>
          </cell>
          <cell r="F19">
            <v>73</v>
          </cell>
          <cell r="G19">
            <v>25</v>
          </cell>
          <cell r="H19">
            <v>22.68</v>
          </cell>
          <cell r="I19" t="str">
            <v>NE</v>
          </cell>
          <cell r="J19">
            <v>39.96</v>
          </cell>
          <cell r="K19">
            <v>0</v>
          </cell>
        </row>
        <row r="20">
          <cell r="B20">
            <v>22.329166666666669</v>
          </cell>
          <cell r="C20">
            <v>31</v>
          </cell>
          <cell r="D20">
            <v>15</v>
          </cell>
          <cell r="E20">
            <v>51.625</v>
          </cell>
          <cell r="F20">
            <v>77</v>
          </cell>
          <cell r="G20">
            <v>26</v>
          </cell>
          <cell r="H20">
            <v>18.36</v>
          </cell>
          <cell r="I20" t="str">
            <v>NE</v>
          </cell>
          <cell r="J20">
            <v>30.6</v>
          </cell>
          <cell r="K20">
            <v>0</v>
          </cell>
        </row>
        <row r="21">
          <cell r="B21">
            <v>22.750000000000004</v>
          </cell>
          <cell r="C21">
            <v>32.200000000000003</v>
          </cell>
          <cell r="D21">
            <v>15.2</v>
          </cell>
          <cell r="E21">
            <v>52.166666666666664</v>
          </cell>
          <cell r="F21">
            <v>79</v>
          </cell>
          <cell r="G21">
            <v>24</v>
          </cell>
          <cell r="H21">
            <v>18.720000000000002</v>
          </cell>
          <cell r="I21" t="str">
            <v>NE</v>
          </cell>
          <cell r="J21">
            <v>34.92</v>
          </cell>
          <cell r="K21">
            <v>0</v>
          </cell>
        </row>
        <row r="22">
          <cell r="B22">
            <v>21.279166666666672</v>
          </cell>
          <cell r="C22">
            <v>27.6</v>
          </cell>
          <cell r="D22">
            <v>16.100000000000001</v>
          </cell>
          <cell r="E22">
            <v>59</v>
          </cell>
          <cell r="F22">
            <v>85</v>
          </cell>
          <cell r="G22">
            <v>39</v>
          </cell>
          <cell r="H22">
            <v>15.840000000000002</v>
          </cell>
          <cell r="I22" t="str">
            <v>NE</v>
          </cell>
          <cell r="J22">
            <v>42.84</v>
          </cell>
          <cell r="K22">
            <v>0</v>
          </cell>
        </row>
        <row r="23">
          <cell r="B23">
            <v>19.658333333333335</v>
          </cell>
          <cell r="C23">
            <v>26.3</v>
          </cell>
          <cell r="D23">
            <v>15.5</v>
          </cell>
          <cell r="E23">
            <v>73.291666666666671</v>
          </cell>
          <cell r="F23">
            <v>93</v>
          </cell>
          <cell r="G23">
            <v>43</v>
          </cell>
          <cell r="H23">
            <v>17.64</v>
          </cell>
          <cell r="I23" t="str">
            <v>SE</v>
          </cell>
          <cell r="J23">
            <v>26.64</v>
          </cell>
          <cell r="K23">
            <v>0</v>
          </cell>
        </row>
        <row r="24">
          <cell r="B24">
            <v>19.724999999999998</v>
          </cell>
          <cell r="C24">
            <v>29</v>
          </cell>
          <cell r="D24">
            <v>11.8</v>
          </cell>
          <cell r="E24">
            <v>61.166666666666664</v>
          </cell>
          <cell r="F24">
            <v>92</v>
          </cell>
          <cell r="G24">
            <v>24</v>
          </cell>
          <cell r="H24">
            <v>19.440000000000001</v>
          </cell>
          <cell r="I24" t="str">
            <v>NE</v>
          </cell>
          <cell r="J24">
            <v>33.119999999999997</v>
          </cell>
          <cell r="K24">
            <v>0</v>
          </cell>
        </row>
        <row r="25">
          <cell r="B25">
            <v>21.216666666666665</v>
          </cell>
          <cell r="C25">
            <v>30</v>
          </cell>
          <cell r="D25">
            <v>12.6</v>
          </cell>
          <cell r="E25">
            <v>42.541666666666664</v>
          </cell>
          <cell r="F25">
            <v>71</v>
          </cell>
          <cell r="G25">
            <v>18</v>
          </cell>
          <cell r="H25">
            <v>27.720000000000002</v>
          </cell>
          <cell r="I25" t="str">
            <v>NE</v>
          </cell>
          <cell r="J25">
            <v>36</v>
          </cell>
          <cell r="K25">
            <v>0</v>
          </cell>
        </row>
        <row r="26">
          <cell r="B26">
            <v>22.112500000000001</v>
          </cell>
          <cell r="C26">
            <v>32.4</v>
          </cell>
          <cell r="D26">
            <v>13.6</v>
          </cell>
          <cell r="E26">
            <v>42.916666666666664</v>
          </cell>
          <cell r="F26">
            <v>68</v>
          </cell>
          <cell r="G26">
            <v>20</v>
          </cell>
          <cell r="H26">
            <v>24.840000000000003</v>
          </cell>
          <cell r="I26" t="str">
            <v>NE</v>
          </cell>
          <cell r="J26">
            <v>43.2</v>
          </cell>
          <cell r="K26">
            <v>0</v>
          </cell>
        </row>
        <row r="27">
          <cell r="B27">
            <v>22.612500000000001</v>
          </cell>
          <cell r="C27">
            <v>30.4</v>
          </cell>
          <cell r="D27">
            <v>17.7</v>
          </cell>
          <cell r="E27">
            <v>57.958333333333336</v>
          </cell>
          <cell r="F27">
            <v>94</v>
          </cell>
          <cell r="G27">
            <v>32</v>
          </cell>
          <cell r="H27">
            <v>36</v>
          </cell>
          <cell r="I27" t="str">
            <v>NE</v>
          </cell>
          <cell r="J27">
            <v>73.44</v>
          </cell>
          <cell r="K27">
            <v>4</v>
          </cell>
        </row>
        <row r="28">
          <cell r="B28">
            <v>17.249999999999993</v>
          </cell>
          <cell r="C28">
            <v>19.2</v>
          </cell>
          <cell r="D28">
            <v>13.7</v>
          </cell>
          <cell r="E28">
            <v>95.458333333333329</v>
          </cell>
          <cell r="F28">
            <v>99</v>
          </cell>
          <cell r="G28">
            <v>87</v>
          </cell>
          <cell r="H28">
            <v>26.28</v>
          </cell>
          <cell r="I28" t="str">
            <v>N</v>
          </cell>
          <cell r="J28">
            <v>41.04</v>
          </cell>
          <cell r="K28">
            <v>83.600000000000009</v>
          </cell>
        </row>
        <row r="29">
          <cell r="B29">
            <v>12.5375</v>
          </cell>
          <cell r="C29">
            <v>13.8</v>
          </cell>
          <cell r="D29">
            <v>11.3</v>
          </cell>
          <cell r="E29">
            <v>97.041666666666671</v>
          </cell>
          <cell r="F29">
            <v>99</v>
          </cell>
          <cell r="G29">
            <v>92</v>
          </cell>
          <cell r="H29">
            <v>20.16</v>
          </cell>
          <cell r="I29" t="str">
            <v>SE</v>
          </cell>
          <cell r="J29">
            <v>30.6</v>
          </cell>
          <cell r="K29">
            <v>11.000000000000004</v>
          </cell>
        </row>
        <row r="30">
          <cell r="B30">
            <v>15.037499999999996</v>
          </cell>
          <cell r="C30">
            <v>17.5</v>
          </cell>
          <cell r="D30">
            <v>13.2</v>
          </cell>
          <cell r="E30">
            <v>97.708333333333329</v>
          </cell>
          <cell r="F30">
            <v>99</v>
          </cell>
          <cell r="G30">
            <v>95</v>
          </cell>
          <cell r="H30">
            <v>22.68</v>
          </cell>
          <cell r="I30" t="str">
            <v>NE</v>
          </cell>
          <cell r="J30">
            <v>30.96</v>
          </cell>
          <cell r="K30">
            <v>41.399999999999991</v>
          </cell>
        </row>
        <row r="31">
          <cell r="B31">
            <v>17.462499999999999</v>
          </cell>
          <cell r="C31">
            <v>21.3</v>
          </cell>
          <cell r="D31">
            <v>15.5</v>
          </cell>
          <cell r="E31">
            <v>92.083333333333329</v>
          </cell>
          <cell r="F31">
            <v>99</v>
          </cell>
          <cell r="G31">
            <v>71</v>
          </cell>
          <cell r="H31">
            <v>17.28</v>
          </cell>
          <cell r="I31" t="str">
            <v>NE</v>
          </cell>
          <cell r="J31">
            <v>27.720000000000002</v>
          </cell>
          <cell r="K31">
            <v>21.199999999999996</v>
          </cell>
        </row>
        <row r="32">
          <cell r="B32">
            <v>19.5625</v>
          </cell>
          <cell r="C32">
            <v>26.3</v>
          </cell>
          <cell r="D32">
            <v>16</v>
          </cell>
          <cell r="E32">
            <v>80.25</v>
          </cell>
          <cell r="F32">
            <v>99</v>
          </cell>
          <cell r="G32">
            <v>44</v>
          </cell>
          <cell r="H32">
            <v>19.079999999999998</v>
          </cell>
          <cell r="I32" t="str">
            <v>L</v>
          </cell>
          <cell r="J32">
            <v>31.680000000000003</v>
          </cell>
          <cell r="K32">
            <v>4.8000000000000007</v>
          </cell>
        </row>
        <row r="33">
          <cell r="B33">
            <v>20.079166666666662</v>
          </cell>
          <cell r="C33">
            <v>28.2</v>
          </cell>
          <cell r="D33">
            <v>14</v>
          </cell>
          <cell r="E33">
            <v>72.833333333333329</v>
          </cell>
          <cell r="F33">
            <v>96</v>
          </cell>
          <cell r="G33">
            <v>36</v>
          </cell>
          <cell r="H33">
            <v>24.48</v>
          </cell>
          <cell r="I33" t="str">
            <v>L</v>
          </cell>
          <cell r="J33">
            <v>37.800000000000004</v>
          </cell>
          <cell r="K33">
            <v>0</v>
          </cell>
        </row>
        <row r="34">
          <cell r="B34">
            <v>21.900000000000002</v>
          </cell>
          <cell r="C34">
            <v>30.6</v>
          </cell>
          <cell r="D34">
            <v>14.8</v>
          </cell>
          <cell r="E34">
            <v>60.208333333333336</v>
          </cell>
          <cell r="F34">
            <v>90</v>
          </cell>
          <cell r="G34">
            <v>20</v>
          </cell>
          <cell r="H34">
            <v>21.6</v>
          </cell>
          <cell r="I34" t="str">
            <v>L</v>
          </cell>
          <cell r="J34">
            <v>32.4</v>
          </cell>
          <cell r="K34">
            <v>0</v>
          </cell>
        </row>
        <row r="35">
          <cell r="B35">
            <v>21.787500000000005</v>
          </cell>
          <cell r="C35">
            <v>30.7</v>
          </cell>
          <cell r="D35">
            <v>13.6</v>
          </cell>
          <cell r="E35">
            <v>51.875</v>
          </cell>
          <cell r="F35">
            <v>86</v>
          </cell>
          <cell r="G35">
            <v>19</v>
          </cell>
          <cell r="H35">
            <v>23.040000000000003</v>
          </cell>
          <cell r="I35" t="str">
            <v>NE</v>
          </cell>
          <cell r="J35">
            <v>32.04</v>
          </cell>
          <cell r="K35">
            <v>0</v>
          </cell>
        </row>
        <row r="36">
          <cell r="I36" t="str">
            <v>NE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18.687499999999996</v>
          </cell>
          <cell r="C5">
            <v>30.1</v>
          </cell>
          <cell r="D5">
            <v>11.3</v>
          </cell>
          <cell r="E5">
            <v>74.875</v>
          </cell>
          <cell r="F5">
            <v>95</v>
          </cell>
          <cell r="G5">
            <v>37</v>
          </cell>
          <cell r="H5">
            <v>12.6</v>
          </cell>
          <cell r="I5" t="str">
            <v>SE</v>
          </cell>
          <cell r="J5">
            <v>21.240000000000002</v>
          </cell>
          <cell r="K5">
            <v>0</v>
          </cell>
        </row>
        <row r="6">
          <cell r="B6">
            <v>20.841666666666669</v>
          </cell>
          <cell r="C6">
            <v>32.4</v>
          </cell>
          <cell r="D6">
            <v>13.4</v>
          </cell>
          <cell r="E6">
            <v>73.5</v>
          </cell>
          <cell r="F6">
            <v>95</v>
          </cell>
          <cell r="G6">
            <v>31</v>
          </cell>
          <cell r="H6">
            <v>10.08</v>
          </cell>
          <cell r="I6" t="str">
            <v>SE</v>
          </cell>
          <cell r="J6">
            <v>23.400000000000002</v>
          </cell>
          <cell r="K6">
            <v>0</v>
          </cell>
        </row>
        <row r="7">
          <cell r="B7">
            <v>21.620833333333334</v>
          </cell>
          <cell r="C7">
            <v>33</v>
          </cell>
          <cell r="D7">
            <v>14.1</v>
          </cell>
          <cell r="E7">
            <v>74.666666666666671</v>
          </cell>
          <cell r="F7">
            <v>95</v>
          </cell>
          <cell r="G7">
            <v>33</v>
          </cell>
          <cell r="H7">
            <v>0.36000000000000004</v>
          </cell>
          <cell r="I7" t="str">
            <v>SE</v>
          </cell>
          <cell r="J7">
            <v>10.44</v>
          </cell>
          <cell r="K7">
            <v>0</v>
          </cell>
        </row>
        <row r="8">
          <cell r="B8">
            <v>21.575000000000003</v>
          </cell>
          <cell r="C8">
            <v>33.5</v>
          </cell>
          <cell r="D8">
            <v>13.9</v>
          </cell>
          <cell r="E8">
            <v>71.75</v>
          </cell>
          <cell r="F8">
            <v>95</v>
          </cell>
          <cell r="G8">
            <v>26</v>
          </cell>
          <cell r="H8">
            <v>6.48</v>
          </cell>
          <cell r="I8" t="str">
            <v>NE</v>
          </cell>
          <cell r="J8">
            <v>19.8</v>
          </cell>
          <cell r="K8">
            <v>0</v>
          </cell>
        </row>
        <row r="9">
          <cell r="B9">
            <v>21.029166666666665</v>
          </cell>
          <cell r="C9">
            <v>32.4</v>
          </cell>
          <cell r="D9">
            <v>12.6</v>
          </cell>
          <cell r="E9">
            <v>66.916666666666671</v>
          </cell>
          <cell r="F9">
            <v>94</v>
          </cell>
          <cell r="G9">
            <v>22</v>
          </cell>
          <cell r="H9">
            <v>8.64</v>
          </cell>
          <cell r="I9" t="str">
            <v>L</v>
          </cell>
          <cell r="J9">
            <v>29.52</v>
          </cell>
          <cell r="K9">
            <v>0</v>
          </cell>
        </row>
        <row r="10">
          <cell r="B10">
            <v>20.929166666666664</v>
          </cell>
          <cell r="C10">
            <v>32.799999999999997</v>
          </cell>
          <cell r="D10">
            <v>12.8</v>
          </cell>
          <cell r="E10">
            <v>67.458333333333329</v>
          </cell>
          <cell r="F10">
            <v>93</v>
          </cell>
          <cell r="G10">
            <v>27</v>
          </cell>
          <cell r="H10">
            <v>17.28</v>
          </cell>
          <cell r="I10" t="str">
            <v>SE</v>
          </cell>
          <cell r="J10">
            <v>35.64</v>
          </cell>
          <cell r="K10">
            <v>0</v>
          </cell>
        </row>
        <row r="11">
          <cell r="B11">
            <v>21.841666666666672</v>
          </cell>
          <cell r="C11">
            <v>29.1</v>
          </cell>
          <cell r="D11">
            <v>15.9</v>
          </cell>
          <cell r="E11">
            <v>70.625</v>
          </cell>
          <cell r="F11">
            <v>93</v>
          </cell>
          <cell r="G11">
            <v>41</v>
          </cell>
          <cell r="H11">
            <v>8.2799999999999994</v>
          </cell>
          <cell r="I11" t="str">
            <v>SE</v>
          </cell>
          <cell r="J11">
            <v>24.48</v>
          </cell>
          <cell r="K11">
            <v>0</v>
          </cell>
        </row>
        <row r="12">
          <cell r="B12">
            <v>21.470833333333331</v>
          </cell>
          <cell r="C12">
            <v>28.1</v>
          </cell>
          <cell r="D12">
            <v>16.7</v>
          </cell>
          <cell r="E12">
            <v>75.458333333333329</v>
          </cell>
          <cell r="F12">
            <v>94</v>
          </cell>
          <cell r="G12">
            <v>44</v>
          </cell>
          <cell r="H12">
            <v>12.6</v>
          </cell>
          <cell r="I12" t="str">
            <v>SE</v>
          </cell>
          <cell r="J12">
            <v>25.56</v>
          </cell>
          <cell r="K12">
            <v>0</v>
          </cell>
        </row>
        <row r="13">
          <cell r="B13">
            <v>20.687499999999996</v>
          </cell>
          <cell r="C13">
            <v>28.6</v>
          </cell>
          <cell r="D13">
            <v>14.7</v>
          </cell>
          <cell r="E13">
            <v>75.875</v>
          </cell>
          <cell r="F13">
            <v>94</v>
          </cell>
          <cell r="G13">
            <v>49</v>
          </cell>
          <cell r="H13">
            <v>14.04</v>
          </cell>
          <cell r="I13" t="str">
            <v>SE</v>
          </cell>
          <cell r="J13">
            <v>26.28</v>
          </cell>
          <cell r="K13">
            <v>0</v>
          </cell>
        </row>
        <row r="14">
          <cell r="B14">
            <v>21.762500000000003</v>
          </cell>
          <cell r="C14">
            <v>28.6</v>
          </cell>
          <cell r="D14">
            <v>17</v>
          </cell>
          <cell r="E14">
            <v>74.916666666666671</v>
          </cell>
          <cell r="F14">
            <v>92</v>
          </cell>
          <cell r="G14">
            <v>45</v>
          </cell>
          <cell r="H14">
            <v>2.16</v>
          </cell>
          <cell r="I14" t="str">
            <v>SE</v>
          </cell>
          <cell r="J14">
            <v>11.520000000000001</v>
          </cell>
          <cell r="K14">
            <v>0</v>
          </cell>
        </row>
        <row r="15">
          <cell r="B15">
            <v>21.370833333333334</v>
          </cell>
          <cell r="C15">
            <v>29.8</v>
          </cell>
          <cell r="D15">
            <v>14.8</v>
          </cell>
          <cell r="E15">
            <v>73.708333333333329</v>
          </cell>
          <cell r="F15">
            <v>94</v>
          </cell>
          <cell r="G15">
            <v>39</v>
          </cell>
          <cell r="H15">
            <v>5.4</v>
          </cell>
          <cell r="I15" t="str">
            <v>SE</v>
          </cell>
          <cell r="J15">
            <v>21.240000000000002</v>
          </cell>
          <cell r="K15">
            <v>0</v>
          </cell>
        </row>
        <row r="16">
          <cell r="B16">
            <v>22.070833333333329</v>
          </cell>
          <cell r="C16">
            <v>31.5</v>
          </cell>
          <cell r="D16">
            <v>15.6</v>
          </cell>
          <cell r="E16">
            <v>67.75</v>
          </cell>
          <cell r="F16">
            <v>89</v>
          </cell>
          <cell r="G16">
            <v>33</v>
          </cell>
          <cell r="H16">
            <v>6.12</v>
          </cell>
          <cell r="I16" t="str">
            <v>SE</v>
          </cell>
          <cell r="J16">
            <v>18</v>
          </cell>
          <cell r="K16">
            <v>0</v>
          </cell>
        </row>
        <row r="17">
          <cell r="B17">
            <v>22.383333333333336</v>
          </cell>
          <cell r="C17">
            <v>32.6</v>
          </cell>
          <cell r="D17">
            <v>14.9</v>
          </cell>
          <cell r="E17">
            <v>62.208333333333336</v>
          </cell>
          <cell r="F17">
            <v>88</v>
          </cell>
          <cell r="G17">
            <v>26</v>
          </cell>
          <cell r="H17">
            <v>6.48</v>
          </cell>
          <cell r="I17" t="str">
            <v>SE</v>
          </cell>
          <cell r="J17">
            <v>19.079999999999998</v>
          </cell>
          <cell r="K17">
            <v>0</v>
          </cell>
        </row>
        <row r="18">
          <cell r="B18">
            <v>21.695833333333329</v>
          </cell>
          <cell r="C18">
            <v>32.299999999999997</v>
          </cell>
          <cell r="D18">
            <v>13</v>
          </cell>
          <cell r="E18">
            <v>62.25</v>
          </cell>
          <cell r="F18">
            <v>92</v>
          </cell>
          <cell r="G18">
            <v>21</v>
          </cell>
          <cell r="H18">
            <v>3.9600000000000004</v>
          </cell>
          <cell r="I18" t="str">
            <v>SE</v>
          </cell>
          <cell r="J18">
            <v>17.28</v>
          </cell>
          <cell r="K18">
            <v>0</v>
          </cell>
        </row>
        <row r="19">
          <cell r="B19">
            <v>21.166666666666661</v>
          </cell>
          <cell r="C19">
            <v>33.9</v>
          </cell>
          <cell r="D19">
            <v>12.2</v>
          </cell>
          <cell r="E19">
            <v>66.375</v>
          </cell>
          <cell r="F19">
            <v>94</v>
          </cell>
          <cell r="G19">
            <v>26</v>
          </cell>
          <cell r="H19">
            <v>14.76</v>
          </cell>
          <cell r="I19" t="str">
            <v>NO</v>
          </cell>
          <cell r="J19">
            <v>24.840000000000003</v>
          </cell>
          <cell r="K19">
            <v>0</v>
          </cell>
        </row>
        <row r="20">
          <cell r="B20">
            <v>22.756521739130427</v>
          </cell>
          <cell r="C20">
            <v>34.299999999999997</v>
          </cell>
          <cell r="D20">
            <v>14.9</v>
          </cell>
          <cell r="E20">
            <v>68.565217391304344</v>
          </cell>
          <cell r="F20">
            <v>94</v>
          </cell>
          <cell r="G20">
            <v>26</v>
          </cell>
          <cell r="H20">
            <v>8.2799999999999994</v>
          </cell>
          <cell r="I20" t="str">
            <v>SE</v>
          </cell>
          <cell r="J20">
            <v>20.88</v>
          </cell>
          <cell r="K20">
            <v>0</v>
          </cell>
        </row>
        <row r="21">
          <cell r="B21">
            <v>23.537499999999998</v>
          </cell>
          <cell r="C21">
            <v>34.6</v>
          </cell>
          <cell r="D21">
            <v>15.7</v>
          </cell>
          <cell r="E21">
            <v>67.291666666666671</v>
          </cell>
          <cell r="F21">
            <v>94</v>
          </cell>
          <cell r="G21">
            <v>26</v>
          </cell>
          <cell r="H21">
            <v>12.6</v>
          </cell>
          <cell r="I21" t="str">
            <v>O</v>
          </cell>
          <cell r="J21">
            <v>24.48</v>
          </cell>
          <cell r="K21">
            <v>0</v>
          </cell>
        </row>
        <row r="22">
          <cell r="B22">
            <v>21.904166666666672</v>
          </cell>
          <cell r="C22">
            <v>26.6</v>
          </cell>
          <cell r="D22">
            <v>17.8</v>
          </cell>
          <cell r="E22">
            <v>74.541666666666671</v>
          </cell>
          <cell r="F22">
            <v>92</v>
          </cell>
          <cell r="G22">
            <v>58</v>
          </cell>
          <cell r="H22">
            <v>9.3600000000000012</v>
          </cell>
          <cell r="I22" t="str">
            <v>NO</v>
          </cell>
          <cell r="J22">
            <v>39.6</v>
          </cell>
          <cell r="K22">
            <v>1.4</v>
          </cell>
        </row>
        <row r="23">
          <cell r="B23">
            <v>21.037499999999998</v>
          </cell>
          <cell r="C23">
            <v>27</v>
          </cell>
          <cell r="D23">
            <v>17.399999999999999</v>
          </cell>
          <cell r="E23">
            <v>70.041666666666671</v>
          </cell>
          <cell r="F23">
            <v>92</v>
          </cell>
          <cell r="G23">
            <v>45</v>
          </cell>
          <cell r="H23">
            <v>4.32</v>
          </cell>
          <cell r="I23" t="str">
            <v>SE</v>
          </cell>
          <cell r="J23">
            <v>18.720000000000002</v>
          </cell>
          <cell r="K23">
            <v>0</v>
          </cell>
        </row>
        <row r="24">
          <cell r="B24">
            <v>20.437499999999996</v>
          </cell>
          <cell r="C24">
            <v>30.8</v>
          </cell>
          <cell r="D24">
            <v>12.8</v>
          </cell>
          <cell r="E24">
            <v>66.541666666666671</v>
          </cell>
          <cell r="F24">
            <v>92</v>
          </cell>
          <cell r="G24">
            <v>28</v>
          </cell>
          <cell r="H24">
            <v>3.24</v>
          </cell>
          <cell r="I24" t="str">
            <v>SE</v>
          </cell>
          <cell r="J24">
            <v>13.68</v>
          </cell>
          <cell r="K24">
            <v>0</v>
          </cell>
        </row>
        <row r="25">
          <cell r="B25">
            <v>21.466666666666669</v>
          </cell>
          <cell r="C25">
            <v>33</v>
          </cell>
          <cell r="D25">
            <v>14.1</v>
          </cell>
          <cell r="E25">
            <v>60.875</v>
          </cell>
          <cell r="F25">
            <v>91</v>
          </cell>
          <cell r="G25">
            <v>19</v>
          </cell>
          <cell r="H25">
            <v>4.6800000000000006</v>
          </cell>
          <cell r="I25" t="str">
            <v>SE</v>
          </cell>
          <cell r="J25">
            <v>17.64</v>
          </cell>
          <cell r="K25">
            <v>0</v>
          </cell>
        </row>
        <row r="26">
          <cell r="B26">
            <v>21.570833333333336</v>
          </cell>
          <cell r="C26">
            <v>34.6</v>
          </cell>
          <cell r="D26">
            <v>12.9</v>
          </cell>
          <cell r="E26">
            <v>62.833333333333336</v>
          </cell>
          <cell r="F26">
            <v>91</v>
          </cell>
          <cell r="G26">
            <v>24</v>
          </cell>
          <cell r="H26">
            <v>8.64</v>
          </cell>
          <cell r="I26" t="str">
            <v>SE</v>
          </cell>
          <cell r="J26">
            <v>27.720000000000002</v>
          </cell>
          <cell r="K26">
            <v>0</v>
          </cell>
        </row>
        <row r="27">
          <cell r="B27">
            <v>20.333333333333332</v>
          </cell>
          <cell r="C27">
            <v>24.7</v>
          </cell>
          <cell r="D27">
            <v>16.8</v>
          </cell>
          <cell r="E27">
            <v>82.25</v>
          </cell>
          <cell r="F27">
            <v>92</v>
          </cell>
          <cell r="G27">
            <v>59</v>
          </cell>
          <cell r="H27">
            <v>14.76</v>
          </cell>
          <cell r="I27" t="str">
            <v>SE</v>
          </cell>
          <cell r="J27">
            <v>28.8</v>
          </cell>
          <cell r="K27">
            <v>0.2</v>
          </cell>
        </row>
        <row r="28">
          <cell r="B28">
            <v>17.420833333333331</v>
          </cell>
          <cell r="C28">
            <v>20.7</v>
          </cell>
          <cell r="D28">
            <v>13.8</v>
          </cell>
          <cell r="E28">
            <v>91.291666666666671</v>
          </cell>
          <cell r="F28">
            <v>94</v>
          </cell>
          <cell r="G28">
            <v>85</v>
          </cell>
          <cell r="H28">
            <v>15.48</v>
          </cell>
          <cell r="I28" t="str">
            <v>O</v>
          </cell>
          <cell r="J28">
            <v>38.159999999999997</v>
          </cell>
          <cell r="K28">
            <v>87.000000000000014</v>
          </cell>
        </row>
        <row r="29">
          <cell r="B29">
            <v>14.145833333333336</v>
          </cell>
          <cell r="C29">
            <v>15.2</v>
          </cell>
          <cell r="D29">
            <v>13.4</v>
          </cell>
          <cell r="E29">
            <v>88.333333333333329</v>
          </cell>
          <cell r="F29">
            <v>93</v>
          </cell>
          <cell r="G29">
            <v>78</v>
          </cell>
          <cell r="H29">
            <v>10.08</v>
          </cell>
          <cell r="I29" t="str">
            <v>SE</v>
          </cell>
          <cell r="J29">
            <v>26.64</v>
          </cell>
          <cell r="K29">
            <v>6.2</v>
          </cell>
        </row>
        <row r="30">
          <cell r="B30">
            <v>15.395833333333334</v>
          </cell>
          <cell r="C30">
            <v>17.3</v>
          </cell>
          <cell r="D30">
            <v>14</v>
          </cell>
          <cell r="E30">
            <v>93.25</v>
          </cell>
          <cell r="F30">
            <v>95</v>
          </cell>
          <cell r="G30">
            <v>90</v>
          </cell>
          <cell r="H30">
            <v>5.7600000000000007</v>
          </cell>
          <cell r="I30" t="str">
            <v>SE</v>
          </cell>
          <cell r="J30">
            <v>17.28</v>
          </cell>
          <cell r="K30">
            <v>37</v>
          </cell>
        </row>
        <row r="31">
          <cell r="B31">
            <v>18.904166666666665</v>
          </cell>
          <cell r="C31">
            <v>23.8</v>
          </cell>
          <cell r="D31">
            <v>16.3</v>
          </cell>
          <cell r="E31">
            <v>88.75</v>
          </cell>
          <cell r="F31">
            <v>95</v>
          </cell>
          <cell r="G31">
            <v>69</v>
          </cell>
          <cell r="H31">
            <v>2.8800000000000003</v>
          </cell>
          <cell r="I31" t="str">
            <v>L</v>
          </cell>
          <cell r="J31">
            <v>14.04</v>
          </cell>
          <cell r="K31">
            <v>6.6000000000000005</v>
          </cell>
        </row>
        <row r="32">
          <cell r="B32">
            <v>21.962499999999995</v>
          </cell>
          <cell r="C32">
            <v>28.8</v>
          </cell>
          <cell r="D32">
            <v>18.399999999999999</v>
          </cell>
          <cell r="E32">
            <v>80</v>
          </cell>
          <cell r="F32">
            <v>95</v>
          </cell>
          <cell r="G32">
            <v>47</v>
          </cell>
          <cell r="H32">
            <v>5.4</v>
          </cell>
          <cell r="I32" t="str">
            <v>L</v>
          </cell>
          <cell r="J32">
            <v>21.6</v>
          </cell>
          <cell r="K32">
            <v>1.2</v>
          </cell>
        </row>
        <row r="33">
          <cell r="B33">
            <v>22.362500000000001</v>
          </cell>
          <cell r="C33">
            <v>30.7</v>
          </cell>
          <cell r="D33">
            <v>16.100000000000001</v>
          </cell>
          <cell r="E33">
            <v>70.833333333333329</v>
          </cell>
          <cell r="F33">
            <v>92</v>
          </cell>
          <cell r="G33">
            <v>37</v>
          </cell>
          <cell r="H33">
            <v>7.9200000000000008</v>
          </cell>
          <cell r="I33" t="str">
            <v>SE</v>
          </cell>
          <cell r="J33">
            <v>24.12</v>
          </cell>
          <cell r="K33">
            <v>0</v>
          </cell>
        </row>
        <row r="34">
          <cell r="B34">
            <v>23.108333333333331</v>
          </cell>
          <cell r="C34">
            <v>32.299999999999997</v>
          </cell>
          <cell r="D34">
            <v>17.3</v>
          </cell>
          <cell r="E34">
            <v>68.375</v>
          </cell>
          <cell r="F34">
            <v>88</v>
          </cell>
          <cell r="G34">
            <v>33</v>
          </cell>
          <cell r="H34">
            <v>4.32</v>
          </cell>
          <cell r="I34" t="str">
            <v>SE</v>
          </cell>
          <cell r="J34">
            <v>18.720000000000002</v>
          </cell>
          <cell r="K34">
            <v>0</v>
          </cell>
        </row>
        <row r="35">
          <cell r="B35">
            <v>22.533333333333331</v>
          </cell>
          <cell r="C35">
            <v>32.4</v>
          </cell>
          <cell r="D35">
            <v>15</v>
          </cell>
          <cell r="E35">
            <v>68.791666666666671</v>
          </cell>
          <cell r="F35">
            <v>94</v>
          </cell>
          <cell r="G35">
            <v>27</v>
          </cell>
          <cell r="H35">
            <v>6.12</v>
          </cell>
          <cell r="I35" t="str">
            <v>L</v>
          </cell>
          <cell r="J35">
            <v>19.440000000000001</v>
          </cell>
          <cell r="K35">
            <v>0</v>
          </cell>
        </row>
        <row r="36">
          <cell r="I36" t="str">
            <v>SE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16.320833333333333</v>
          </cell>
          <cell r="C5">
            <v>24.2</v>
          </cell>
          <cell r="D5">
            <v>10.6</v>
          </cell>
          <cell r="E5">
            <v>70.25</v>
          </cell>
          <cell r="F5">
            <v>86</v>
          </cell>
          <cell r="G5">
            <v>49</v>
          </cell>
          <cell r="H5">
            <v>12.6</v>
          </cell>
          <cell r="I5" t="str">
            <v>L</v>
          </cell>
          <cell r="J5">
            <v>26.28</v>
          </cell>
          <cell r="K5">
            <v>0</v>
          </cell>
        </row>
        <row r="6">
          <cell r="B6">
            <v>20.18333333333333</v>
          </cell>
          <cell r="C6">
            <v>28.5</v>
          </cell>
          <cell r="D6">
            <v>14.7</v>
          </cell>
          <cell r="E6">
            <v>67.583333333333329</v>
          </cell>
          <cell r="F6">
            <v>82</v>
          </cell>
          <cell r="G6">
            <v>42</v>
          </cell>
          <cell r="H6">
            <v>12.96</v>
          </cell>
          <cell r="I6" t="str">
            <v>NE</v>
          </cell>
          <cell r="J6">
            <v>30.6</v>
          </cell>
          <cell r="K6">
            <v>0</v>
          </cell>
        </row>
        <row r="7">
          <cell r="B7">
            <v>22.675000000000001</v>
          </cell>
          <cell r="C7">
            <v>29.7</v>
          </cell>
          <cell r="D7">
            <v>17.5</v>
          </cell>
          <cell r="E7">
            <v>66.875</v>
          </cell>
          <cell r="F7">
            <v>87</v>
          </cell>
          <cell r="G7">
            <v>40</v>
          </cell>
          <cell r="H7">
            <v>17.64</v>
          </cell>
          <cell r="I7" t="str">
            <v>N</v>
          </cell>
          <cell r="J7">
            <v>36.72</v>
          </cell>
          <cell r="K7">
            <v>0</v>
          </cell>
        </row>
        <row r="8">
          <cell r="B8">
            <v>23.241666666666671</v>
          </cell>
          <cell r="C8">
            <v>30.8</v>
          </cell>
          <cell r="D8">
            <v>17</v>
          </cell>
          <cell r="E8">
            <v>63.666666666666664</v>
          </cell>
          <cell r="F8">
            <v>88</v>
          </cell>
          <cell r="G8">
            <v>32</v>
          </cell>
          <cell r="H8">
            <v>17.64</v>
          </cell>
          <cell r="I8" t="str">
            <v>N</v>
          </cell>
          <cell r="J8">
            <v>41.4</v>
          </cell>
          <cell r="K8">
            <v>0</v>
          </cell>
        </row>
        <row r="9">
          <cell r="B9">
            <v>22.829166666666666</v>
          </cell>
          <cell r="C9">
            <v>30.5</v>
          </cell>
          <cell r="D9">
            <v>15.1</v>
          </cell>
          <cell r="E9">
            <v>51.416666666666664</v>
          </cell>
          <cell r="F9">
            <v>80</v>
          </cell>
          <cell r="G9">
            <v>26</v>
          </cell>
          <cell r="H9">
            <v>28.8</v>
          </cell>
          <cell r="I9" t="str">
            <v>N</v>
          </cell>
          <cell r="J9">
            <v>57.960000000000008</v>
          </cell>
          <cell r="K9">
            <v>0</v>
          </cell>
        </row>
        <row r="10">
          <cell r="B10">
            <v>18.020833333333332</v>
          </cell>
          <cell r="C10">
            <v>22.2</v>
          </cell>
          <cell r="D10">
            <v>15.2</v>
          </cell>
          <cell r="E10">
            <v>71.958333333333329</v>
          </cell>
          <cell r="F10">
            <v>96</v>
          </cell>
          <cell r="G10">
            <v>47</v>
          </cell>
          <cell r="H10">
            <v>10.44</v>
          </cell>
          <cell r="I10" t="str">
            <v>NE</v>
          </cell>
          <cell r="J10">
            <v>29.52</v>
          </cell>
          <cell r="K10">
            <v>0.60000000000000009</v>
          </cell>
        </row>
        <row r="11">
          <cell r="B11">
            <v>14.670833333333333</v>
          </cell>
          <cell r="C11">
            <v>17</v>
          </cell>
          <cell r="D11">
            <v>13.3</v>
          </cell>
          <cell r="E11">
            <v>94.916666666666671</v>
          </cell>
          <cell r="F11">
            <v>98</v>
          </cell>
          <cell r="G11">
            <v>85</v>
          </cell>
          <cell r="H11">
            <v>12.6</v>
          </cell>
          <cell r="I11" t="str">
            <v>S</v>
          </cell>
          <cell r="J11">
            <v>25.2</v>
          </cell>
          <cell r="K11">
            <v>1.4</v>
          </cell>
        </row>
        <row r="12">
          <cell r="B12">
            <v>15.533333333333333</v>
          </cell>
          <cell r="C12">
            <v>18.2</v>
          </cell>
          <cell r="D12">
            <v>13.7</v>
          </cell>
          <cell r="E12">
            <v>95.083333333333329</v>
          </cell>
          <cell r="F12">
            <v>97</v>
          </cell>
          <cell r="G12">
            <v>89</v>
          </cell>
          <cell r="H12">
            <v>11.520000000000001</v>
          </cell>
          <cell r="I12" t="str">
            <v>S</v>
          </cell>
          <cell r="J12">
            <v>23.759999999999998</v>
          </cell>
          <cell r="K12">
            <v>1.7999999999999998</v>
          </cell>
        </row>
        <row r="13">
          <cell r="B13">
            <v>16.891666666666666</v>
          </cell>
          <cell r="C13">
            <v>18.100000000000001</v>
          </cell>
          <cell r="D13">
            <v>16.2</v>
          </cell>
          <cell r="E13">
            <v>95.208333333333329</v>
          </cell>
          <cell r="F13">
            <v>97</v>
          </cell>
          <cell r="G13">
            <v>90</v>
          </cell>
          <cell r="H13">
            <v>10.8</v>
          </cell>
          <cell r="I13" t="str">
            <v>L</v>
          </cell>
          <cell r="J13">
            <v>29.16</v>
          </cell>
          <cell r="K13">
            <v>3.4000000000000004</v>
          </cell>
        </row>
        <row r="14">
          <cell r="B14">
            <v>17.112500000000004</v>
          </cell>
          <cell r="C14">
            <v>20.2</v>
          </cell>
          <cell r="D14">
            <v>15.4</v>
          </cell>
          <cell r="E14">
            <v>90.083333333333329</v>
          </cell>
          <cell r="F14">
            <v>98</v>
          </cell>
          <cell r="G14">
            <v>73</v>
          </cell>
          <cell r="H14">
            <v>6.84</v>
          </cell>
          <cell r="I14" t="str">
            <v>L</v>
          </cell>
          <cell r="J14">
            <v>12.96</v>
          </cell>
          <cell r="K14">
            <v>27</v>
          </cell>
        </row>
        <row r="15">
          <cell r="B15">
            <v>17.608333333333331</v>
          </cell>
          <cell r="C15">
            <v>22.1</v>
          </cell>
          <cell r="D15">
            <v>14.7</v>
          </cell>
          <cell r="E15">
            <v>83</v>
          </cell>
          <cell r="F15">
            <v>95</v>
          </cell>
          <cell r="G15">
            <v>63</v>
          </cell>
          <cell r="H15">
            <v>14.04</v>
          </cell>
          <cell r="I15" t="str">
            <v>L</v>
          </cell>
          <cell r="J15">
            <v>33.840000000000003</v>
          </cell>
          <cell r="K15">
            <v>0</v>
          </cell>
        </row>
        <row r="16">
          <cell r="B16">
            <v>18.591666666666665</v>
          </cell>
          <cell r="C16">
            <v>24.9</v>
          </cell>
          <cell r="D16">
            <v>13.8</v>
          </cell>
          <cell r="E16">
            <v>74</v>
          </cell>
          <cell r="F16">
            <v>92</v>
          </cell>
          <cell r="G16">
            <v>49</v>
          </cell>
          <cell r="H16">
            <v>18.36</v>
          </cell>
          <cell r="I16" t="str">
            <v>L</v>
          </cell>
          <cell r="J16">
            <v>36</v>
          </cell>
          <cell r="K16">
            <v>0</v>
          </cell>
        </row>
        <row r="17">
          <cell r="B17">
            <v>19.875</v>
          </cell>
          <cell r="C17">
            <v>25.8</v>
          </cell>
          <cell r="D17">
            <v>15.1</v>
          </cell>
          <cell r="E17">
            <v>71.166666666666671</v>
          </cell>
          <cell r="F17">
            <v>91</v>
          </cell>
          <cell r="G17">
            <v>49</v>
          </cell>
          <cell r="H17">
            <v>14.4</v>
          </cell>
          <cell r="I17" t="str">
            <v>L</v>
          </cell>
          <cell r="J17">
            <v>27.720000000000002</v>
          </cell>
          <cell r="K17">
            <v>0</v>
          </cell>
        </row>
        <row r="18">
          <cell r="B18">
            <v>20.766666666666662</v>
          </cell>
          <cell r="C18">
            <v>26.8</v>
          </cell>
          <cell r="D18">
            <v>15.7</v>
          </cell>
          <cell r="E18">
            <v>64.541666666666671</v>
          </cell>
          <cell r="F18">
            <v>85</v>
          </cell>
          <cell r="G18">
            <v>37</v>
          </cell>
          <cell r="H18">
            <v>16.559999999999999</v>
          </cell>
          <cell r="I18" t="str">
            <v>NE</v>
          </cell>
          <cell r="J18">
            <v>33.119999999999997</v>
          </cell>
          <cell r="K18">
            <v>0</v>
          </cell>
        </row>
        <row r="19">
          <cell r="B19">
            <v>20.845833333333335</v>
          </cell>
          <cell r="C19">
            <v>28.1</v>
          </cell>
          <cell r="D19">
            <v>15.4</v>
          </cell>
          <cell r="E19">
            <v>63.916666666666664</v>
          </cell>
          <cell r="F19">
            <v>84</v>
          </cell>
          <cell r="G19">
            <v>39</v>
          </cell>
          <cell r="H19">
            <v>20.88</v>
          </cell>
          <cell r="I19" t="str">
            <v>NE</v>
          </cell>
          <cell r="J19">
            <v>41.76</v>
          </cell>
          <cell r="K19">
            <v>0</v>
          </cell>
        </row>
        <row r="20">
          <cell r="B20">
            <v>23.145833333333329</v>
          </cell>
          <cell r="C20">
            <v>30.2</v>
          </cell>
          <cell r="D20">
            <v>16.3</v>
          </cell>
          <cell r="E20">
            <v>57.375</v>
          </cell>
          <cell r="F20">
            <v>78</v>
          </cell>
          <cell r="G20">
            <v>37</v>
          </cell>
          <cell r="H20">
            <v>12.6</v>
          </cell>
          <cell r="I20" t="str">
            <v>NE</v>
          </cell>
          <cell r="J20">
            <v>28.08</v>
          </cell>
          <cell r="K20">
            <v>0</v>
          </cell>
        </row>
        <row r="21">
          <cell r="B21">
            <v>23.754166666666666</v>
          </cell>
          <cell r="C21">
            <v>30.8</v>
          </cell>
          <cell r="D21">
            <v>18</v>
          </cell>
          <cell r="E21">
            <v>61.25</v>
          </cell>
          <cell r="F21">
            <v>80</v>
          </cell>
          <cell r="G21">
            <v>38</v>
          </cell>
          <cell r="H21">
            <v>15.120000000000001</v>
          </cell>
          <cell r="I21" t="str">
            <v>N</v>
          </cell>
          <cell r="J21">
            <v>42.12</v>
          </cell>
          <cell r="K21">
            <v>0</v>
          </cell>
        </row>
        <row r="22">
          <cell r="B22">
            <v>18.274999999999999</v>
          </cell>
          <cell r="C22">
            <v>23.6</v>
          </cell>
          <cell r="D22">
            <v>13.8</v>
          </cell>
          <cell r="E22">
            <v>79.708333333333329</v>
          </cell>
          <cell r="F22">
            <v>97</v>
          </cell>
          <cell r="G22">
            <v>46</v>
          </cell>
          <cell r="H22">
            <v>17.64</v>
          </cell>
          <cell r="I22" t="str">
            <v>S</v>
          </cell>
          <cell r="J22">
            <v>43.2</v>
          </cell>
          <cell r="K22">
            <v>15.399999999999999</v>
          </cell>
        </row>
        <row r="23">
          <cell r="B23">
            <v>13.562500000000002</v>
          </cell>
          <cell r="C23">
            <v>21.1</v>
          </cell>
          <cell r="D23">
            <v>6.1</v>
          </cell>
          <cell r="E23">
            <v>67.541666666666671</v>
          </cell>
          <cell r="F23">
            <v>97</v>
          </cell>
          <cell r="G23">
            <v>27</v>
          </cell>
          <cell r="H23">
            <v>12.24</v>
          </cell>
          <cell r="I23" t="str">
            <v>S</v>
          </cell>
          <cell r="J23">
            <v>22.32</v>
          </cell>
          <cell r="K23">
            <v>0.2</v>
          </cell>
        </row>
        <row r="24">
          <cell r="B24">
            <v>16.05</v>
          </cell>
          <cell r="C24">
            <v>23.2</v>
          </cell>
          <cell r="D24">
            <v>8.4</v>
          </cell>
          <cell r="E24">
            <v>54.958333333333336</v>
          </cell>
          <cell r="F24">
            <v>83</v>
          </cell>
          <cell r="G24">
            <v>31</v>
          </cell>
          <cell r="H24">
            <v>11.879999999999999</v>
          </cell>
          <cell r="I24" t="str">
            <v>SE</v>
          </cell>
          <cell r="J24">
            <v>21.6</v>
          </cell>
          <cell r="K24">
            <v>0</v>
          </cell>
        </row>
        <row r="25">
          <cell r="B25">
            <v>18.316666666666666</v>
          </cell>
          <cell r="C25">
            <v>26.3</v>
          </cell>
          <cell r="D25">
            <v>11.8</v>
          </cell>
          <cell r="E25">
            <v>57.958333333333336</v>
          </cell>
          <cell r="F25">
            <v>80</v>
          </cell>
          <cell r="G25">
            <v>35</v>
          </cell>
          <cell r="H25">
            <v>16.920000000000002</v>
          </cell>
          <cell r="I25" t="str">
            <v>NE</v>
          </cell>
          <cell r="J25">
            <v>34.56</v>
          </cell>
          <cell r="K25">
            <v>0</v>
          </cell>
        </row>
        <row r="26">
          <cell r="B26">
            <v>20.795833333333331</v>
          </cell>
          <cell r="C26">
            <v>29.5</v>
          </cell>
          <cell r="D26">
            <v>14.1</v>
          </cell>
          <cell r="E26">
            <v>52.541666666666664</v>
          </cell>
          <cell r="F26">
            <v>72</v>
          </cell>
          <cell r="G26">
            <v>31</v>
          </cell>
          <cell r="H26">
            <v>17.28</v>
          </cell>
          <cell r="I26" t="str">
            <v>NE</v>
          </cell>
          <cell r="J26">
            <v>41.4</v>
          </cell>
          <cell r="K26">
            <v>0</v>
          </cell>
        </row>
        <row r="27">
          <cell r="B27">
            <v>19.308333333333334</v>
          </cell>
          <cell r="C27">
            <v>23.6</v>
          </cell>
          <cell r="D27">
            <v>16.899999999999999</v>
          </cell>
          <cell r="E27">
            <v>76.666666666666671</v>
          </cell>
          <cell r="F27">
            <v>96</v>
          </cell>
          <cell r="G27">
            <v>54</v>
          </cell>
          <cell r="H27">
            <v>22.68</v>
          </cell>
          <cell r="I27" t="str">
            <v>NE</v>
          </cell>
          <cell r="J27">
            <v>68.760000000000005</v>
          </cell>
          <cell r="K27">
            <v>11.8</v>
          </cell>
        </row>
        <row r="28">
          <cell r="B28">
            <v>14.4375</v>
          </cell>
          <cell r="C28">
            <v>18.7</v>
          </cell>
          <cell r="D28">
            <v>10.5</v>
          </cell>
          <cell r="E28">
            <v>91.958333333333329</v>
          </cell>
          <cell r="F28">
            <v>97</v>
          </cell>
          <cell r="G28">
            <v>82</v>
          </cell>
          <cell r="H28">
            <v>21.6</v>
          </cell>
          <cell r="I28" t="str">
            <v>SO</v>
          </cell>
          <cell r="J28">
            <v>58.32</v>
          </cell>
          <cell r="K28">
            <v>31</v>
          </cell>
        </row>
        <row r="29">
          <cell r="B29">
            <v>9.99583333333333</v>
          </cell>
          <cell r="C29">
            <v>16.399999999999999</v>
          </cell>
          <cell r="D29">
            <v>6.2</v>
          </cell>
          <cell r="E29">
            <v>81.041666666666671</v>
          </cell>
          <cell r="F29">
            <v>96</v>
          </cell>
          <cell r="G29">
            <v>51</v>
          </cell>
          <cell r="H29">
            <v>13.32</v>
          </cell>
          <cell r="I29" t="str">
            <v>SO</v>
          </cell>
          <cell r="J29">
            <v>22.68</v>
          </cell>
          <cell r="K29">
            <v>0</v>
          </cell>
        </row>
        <row r="30">
          <cell r="B30">
            <v>13.012500000000003</v>
          </cell>
          <cell r="C30">
            <v>16</v>
          </cell>
          <cell r="D30">
            <v>11.2</v>
          </cell>
          <cell r="E30">
            <v>82.083333333333329</v>
          </cell>
          <cell r="F30">
            <v>94</v>
          </cell>
          <cell r="G30">
            <v>68</v>
          </cell>
          <cell r="H30">
            <v>9.3600000000000012</v>
          </cell>
          <cell r="I30" t="str">
            <v>NE</v>
          </cell>
          <cell r="J30">
            <v>20.52</v>
          </cell>
          <cell r="K30">
            <v>0.8</v>
          </cell>
        </row>
        <row r="31">
          <cell r="B31">
            <v>14.454166666666666</v>
          </cell>
          <cell r="C31">
            <v>18</v>
          </cell>
          <cell r="D31">
            <v>11.9</v>
          </cell>
          <cell r="E31">
            <v>92.458333333333329</v>
          </cell>
          <cell r="F31">
            <v>98</v>
          </cell>
          <cell r="G31">
            <v>86</v>
          </cell>
          <cell r="H31">
            <v>7.9200000000000008</v>
          </cell>
          <cell r="I31" t="str">
            <v>SE</v>
          </cell>
          <cell r="J31">
            <v>14.04</v>
          </cell>
          <cell r="K31">
            <v>0.8</v>
          </cell>
        </row>
        <row r="32">
          <cell r="B32">
            <v>17.499999999999996</v>
          </cell>
          <cell r="C32">
            <v>20.7</v>
          </cell>
          <cell r="D32">
            <v>15.7</v>
          </cell>
          <cell r="E32">
            <v>93.333333333333329</v>
          </cell>
          <cell r="F32">
            <v>98</v>
          </cell>
          <cell r="G32">
            <v>77</v>
          </cell>
          <cell r="H32">
            <v>21.96</v>
          </cell>
          <cell r="I32" t="str">
            <v>L</v>
          </cell>
          <cell r="J32">
            <v>37.080000000000005</v>
          </cell>
          <cell r="K32">
            <v>9.6000000000000014</v>
          </cell>
        </row>
        <row r="33">
          <cell r="B33">
            <v>18.283333333333335</v>
          </cell>
          <cell r="C33">
            <v>24.5</v>
          </cell>
          <cell r="D33">
            <v>14.6</v>
          </cell>
          <cell r="E33">
            <v>82.166666666666671</v>
          </cell>
          <cell r="F33">
            <v>96</v>
          </cell>
          <cell r="G33">
            <v>57</v>
          </cell>
          <cell r="H33">
            <v>17.64</v>
          </cell>
          <cell r="I33" t="str">
            <v>NE</v>
          </cell>
          <cell r="J33">
            <v>36.36</v>
          </cell>
          <cell r="K33">
            <v>0</v>
          </cell>
        </row>
        <row r="34">
          <cell r="B34">
            <v>20.645833333333336</v>
          </cell>
          <cell r="C34">
            <v>27.8</v>
          </cell>
          <cell r="D34">
            <v>15.1</v>
          </cell>
          <cell r="E34">
            <v>72.208333333333329</v>
          </cell>
          <cell r="F34">
            <v>91</v>
          </cell>
          <cell r="G34">
            <v>46</v>
          </cell>
          <cell r="H34">
            <v>15.48</v>
          </cell>
          <cell r="I34" t="str">
            <v>L</v>
          </cell>
          <cell r="J34">
            <v>32.04</v>
          </cell>
          <cell r="K34">
            <v>0</v>
          </cell>
        </row>
        <row r="35">
          <cell r="B35">
            <v>22.241666666666671</v>
          </cell>
          <cell r="C35">
            <v>28.9</v>
          </cell>
          <cell r="D35">
            <v>16.2</v>
          </cell>
          <cell r="E35">
            <v>63.333333333333336</v>
          </cell>
          <cell r="F35">
            <v>86</v>
          </cell>
          <cell r="G35">
            <v>39</v>
          </cell>
          <cell r="H35">
            <v>16.2</v>
          </cell>
          <cell r="I35" t="str">
            <v>NE</v>
          </cell>
          <cell r="J35">
            <v>35.28</v>
          </cell>
          <cell r="K35">
            <v>0</v>
          </cell>
        </row>
        <row r="36">
          <cell r="I36" t="str">
            <v>NE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20.016666666666701</v>
          </cell>
          <cell r="C24">
            <v>22.3</v>
          </cell>
          <cell r="D24">
            <v>17.2</v>
          </cell>
          <cell r="E24">
            <v>50.166666666666664</v>
          </cell>
          <cell r="F24">
            <v>64</v>
          </cell>
          <cell r="G24">
            <v>38</v>
          </cell>
          <cell r="H24">
            <v>0.72000000000000008</v>
          </cell>
          <cell r="I24" t="str">
            <v>L</v>
          </cell>
          <cell r="J24">
            <v>21.240000000000002</v>
          </cell>
          <cell r="K24">
            <v>0</v>
          </cell>
        </row>
        <row r="25">
          <cell r="B25">
            <v>12.35</v>
          </cell>
          <cell r="C25">
            <v>13.7</v>
          </cell>
          <cell r="D25">
            <v>11</v>
          </cell>
          <cell r="E25">
            <v>80.5</v>
          </cell>
          <cell r="F25">
            <v>84</v>
          </cell>
          <cell r="G25">
            <v>76</v>
          </cell>
          <cell r="H25">
            <v>17.28</v>
          </cell>
          <cell r="I25" t="str">
            <v>NE</v>
          </cell>
          <cell r="J25">
            <v>28.44</v>
          </cell>
          <cell r="K25">
            <v>0</v>
          </cell>
        </row>
        <row r="26">
          <cell r="B26">
            <v>26.4</v>
          </cell>
          <cell r="C26">
            <v>26.5</v>
          </cell>
          <cell r="D26">
            <v>24.9</v>
          </cell>
          <cell r="E26">
            <v>44</v>
          </cell>
          <cell r="F26">
            <v>47</v>
          </cell>
          <cell r="G26">
            <v>42</v>
          </cell>
          <cell r="H26">
            <v>15.840000000000002</v>
          </cell>
          <cell r="I26" t="str">
            <v>NE</v>
          </cell>
          <cell r="J26">
            <v>39.96</v>
          </cell>
          <cell r="K26">
            <v>0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>
            <v>12.875000000000002</v>
          </cell>
          <cell r="C29">
            <v>15</v>
          </cell>
          <cell r="D29">
            <v>10.1</v>
          </cell>
          <cell r="E29">
            <v>71</v>
          </cell>
          <cell r="F29">
            <v>90</v>
          </cell>
          <cell r="G29">
            <v>61</v>
          </cell>
          <cell r="H29">
            <v>5.7600000000000007</v>
          </cell>
          <cell r="I29" t="str">
            <v>NE</v>
          </cell>
          <cell r="J29">
            <v>22.68</v>
          </cell>
          <cell r="K29">
            <v>0</v>
          </cell>
        </row>
        <row r="30">
          <cell r="B30">
            <v>14.566666666666668</v>
          </cell>
          <cell r="C30">
            <v>20</v>
          </cell>
          <cell r="D30">
            <v>8.1</v>
          </cell>
          <cell r="E30">
            <v>70.083333333333329</v>
          </cell>
          <cell r="F30">
            <v>96</v>
          </cell>
          <cell r="G30">
            <v>47</v>
          </cell>
          <cell r="H30">
            <v>0</v>
          </cell>
          <cell r="I30" t="str">
            <v>NE</v>
          </cell>
          <cell r="J30">
            <v>21.240000000000002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>
            <v>22.35</v>
          </cell>
          <cell r="C34">
            <v>23.4</v>
          </cell>
          <cell r="D34">
            <v>19.399999999999999</v>
          </cell>
          <cell r="E34">
            <v>64.5</v>
          </cell>
          <cell r="F34">
            <v>74</v>
          </cell>
          <cell r="G34">
            <v>62</v>
          </cell>
          <cell r="H34">
            <v>19.440000000000001</v>
          </cell>
          <cell r="I34" t="str">
            <v>NE</v>
          </cell>
          <cell r="J34">
            <v>33.119999999999997</v>
          </cell>
          <cell r="K34">
            <v>0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16.412500000000001</v>
          </cell>
          <cell r="C5">
            <v>25.3</v>
          </cell>
          <cell r="D5">
            <v>11.2</v>
          </cell>
          <cell r="E5">
            <v>69.166666666666671</v>
          </cell>
          <cell r="F5">
            <v>87</v>
          </cell>
          <cell r="G5">
            <v>44</v>
          </cell>
          <cell r="H5">
            <v>10.08</v>
          </cell>
          <cell r="I5" t="str">
            <v>L</v>
          </cell>
          <cell r="J5">
            <v>22.68</v>
          </cell>
          <cell r="K5">
            <v>0</v>
          </cell>
        </row>
        <row r="6">
          <cell r="B6">
            <v>20.720833333333335</v>
          </cell>
          <cell r="C6">
            <v>29.2</v>
          </cell>
          <cell r="D6">
            <v>14.2</v>
          </cell>
          <cell r="E6">
            <v>63</v>
          </cell>
          <cell r="F6">
            <v>84</v>
          </cell>
          <cell r="G6">
            <v>37</v>
          </cell>
          <cell r="H6">
            <v>14.04</v>
          </cell>
          <cell r="I6" t="str">
            <v>L</v>
          </cell>
          <cell r="J6">
            <v>28.8</v>
          </cell>
          <cell r="K6">
            <v>0</v>
          </cell>
        </row>
        <row r="7">
          <cell r="B7">
            <v>23.441666666666666</v>
          </cell>
          <cell r="C7">
            <v>31</v>
          </cell>
          <cell r="D7">
            <v>18.3</v>
          </cell>
          <cell r="E7">
            <v>59.875</v>
          </cell>
          <cell r="F7">
            <v>78</v>
          </cell>
          <cell r="G7">
            <v>35</v>
          </cell>
          <cell r="H7">
            <v>12.6</v>
          </cell>
          <cell r="I7" t="str">
            <v>L</v>
          </cell>
          <cell r="J7">
            <v>22.68</v>
          </cell>
          <cell r="K7">
            <v>0</v>
          </cell>
        </row>
        <row r="8">
          <cell r="B8">
            <v>24.250000000000004</v>
          </cell>
          <cell r="C8">
            <v>31.9</v>
          </cell>
          <cell r="D8">
            <v>18.100000000000001</v>
          </cell>
          <cell r="E8">
            <v>57.375</v>
          </cell>
          <cell r="F8">
            <v>82</v>
          </cell>
          <cell r="G8">
            <v>28</v>
          </cell>
          <cell r="H8">
            <v>16.2</v>
          </cell>
          <cell r="I8" t="str">
            <v>L</v>
          </cell>
          <cell r="J8">
            <v>27</v>
          </cell>
          <cell r="K8">
            <v>0</v>
          </cell>
        </row>
        <row r="9">
          <cell r="B9">
            <v>23.529166666666665</v>
          </cell>
          <cell r="C9">
            <v>30.9</v>
          </cell>
          <cell r="D9">
            <v>17.399999999999999</v>
          </cell>
          <cell r="E9">
            <v>48.333333333333336</v>
          </cell>
          <cell r="F9">
            <v>66</v>
          </cell>
          <cell r="G9">
            <v>26</v>
          </cell>
          <cell r="H9">
            <v>27.36</v>
          </cell>
          <cell r="I9" t="str">
            <v>L</v>
          </cell>
          <cell r="J9">
            <v>43.92</v>
          </cell>
          <cell r="K9">
            <v>0</v>
          </cell>
        </row>
        <row r="10">
          <cell r="B10">
            <v>19.766666666666662</v>
          </cell>
          <cell r="C10">
            <v>26.1</v>
          </cell>
          <cell r="D10">
            <v>16.2</v>
          </cell>
          <cell r="E10">
            <v>62.708333333333336</v>
          </cell>
          <cell r="F10">
            <v>93</v>
          </cell>
          <cell r="G10">
            <v>39</v>
          </cell>
          <cell r="H10">
            <v>20.52</v>
          </cell>
          <cell r="I10" t="str">
            <v>L</v>
          </cell>
          <cell r="J10">
            <v>38.519999999999996</v>
          </cell>
          <cell r="K10">
            <v>6.2</v>
          </cell>
        </row>
        <row r="11">
          <cell r="B11">
            <v>17.054166666666664</v>
          </cell>
          <cell r="C11">
            <v>19.2</v>
          </cell>
          <cell r="D11">
            <v>15.4</v>
          </cell>
          <cell r="E11">
            <v>91.791666666666671</v>
          </cell>
          <cell r="F11">
            <v>98</v>
          </cell>
          <cell r="G11">
            <v>80</v>
          </cell>
          <cell r="H11">
            <v>12.6</v>
          </cell>
          <cell r="I11" t="str">
            <v>L</v>
          </cell>
          <cell r="J11">
            <v>24.48</v>
          </cell>
          <cell r="K11">
            <v>3.2</v>
          </cell>
        </row>
        <row r="12">
          <cell r="B12">
            <v>17.220833333333335</v>
          </cell>
          <cell r="C12">
            <v>20.8</v>
          </cell>
          <cell r="D12">
            <v>14.8</v>
          </cell>
          <cell r="E12">
            <v>91.916666666666671</v>
          </cell>
          <cell r="F12">
            <v>97</v>
          </cell>
          <cell r="G12">
            <v>81</v>
          </cell>
          <cell r="H12">
            <v>12.24</v>
          </cell>
          <cell r="I12" t="str">
            <v>L</v>
          </cell>
          <cell r="J12">
            <v>26.64</v>
          </cell>
          <cell r="K12">
            <v>12</v>
          </cell>
        </row>
        <row r="13">
          <cell r="B13">
            <v>16.858333333333331</v>
          </cell>
          <cell r="C13">
            <v>18.5</v>
          </cell>
          <cell r="D13">
            <v>15.7</v>
          </cell>
          <cell r="E13">
            <v>95.041666666666671</v>
          </cell>
          <cell r="F13">
            <v>97</v>
          </cell>
          <cell r="G13">
            <v>91</v>
          </cell>
          <cell r="H13">
            <v>13.32</v>
          </cell>
          <cell r="I13" t="str">
            <v>L</v>
          </cell>
          <cell r="J13">
            <v>25.92</v>
          </cell>
          <cell r="K13">
            <v>42.2</v>
          </cell>
        </row>
        <row r="14">
          <cell r="B14">
            <v>17.379166666666663</v>
          </cell>
          <cell r="C14">
            <v>21.2</v>
          </cell>
          <cell r="D14">
            <v>15.3</v>
          </cell>
          <cell r="E14">
            <v>89.208333333333329</v>
          </cell>
          <cell r="F14">
            <v>97</v>
          </cell>
          <cell r="G14">
            <v>70</v>
          </cell>
          <cell r="H14">
            <v>10.08</v>
          </cell>
          <cell r="I14" t="str">
            <v>L</v>
          </cell>
          <cell r="J14">
            <v>21.240000000000002</v>
          </cell>
          <cell r="K14">
            <v>4.8000000000000007</v>
          </cell>
        </row>
        <row r="15">
          <cell r="B15">
            <v>18.216666666666665</v>
          </cell>
          <cell r="C15">
            <v>23.7</v>
          </cell>
          <cell r="D15">
            <v>15</v>
          </cell>
          <cell r="E15">
            <v>79.583333333333329</v>
          </cell>
          <cell r="F15">
            <v>95</v>
          </cell>
          <cell r="G15">
            <v>54</v>
          </cell>
          <cell r="H15">
            <v>16.2</v>
          </cell>
          <cell r="I15" t="str">
            <v>L</v>
          </cell>
          <cell r="J15">
            <v>34.200000000000003</v>
          </cell>
          <cell r="K15">
            <v>0</v>
          </cell>
        </row>
        <row r="16">
          <cell r="B16">
            <v>19.004166666666663</v>
          </cell>
          <cell r="C16">
            <v>25.6</v>
          </cell>
          <cell r="D16">
            <v>14.2</v>
          </cell>
          <cell r="E16">
            <v>73.125</v>
          </cell>
          <cell r="F16">
            <v>91</v>
          </cell>
          <cell r="G16">
            <v>44</v>
          </cell>
          <cell r="H16">
            <v>16.920000000000002</v>
          </cell>
          <cell r="I16" t="str">
            <v>L</v>
          </cell>
          <cell r="J16">
            <v>32.76</v>
          </cell>
          <cell r="K16">
            <v>0</v>
          </cell>
        </row>
        <row r="17">
          <cell r="B17">
            <v>20.233333333333331</v>
          </cell>
          <cell r="C17">
            <v>26.4</v>
          </cell>
          <cell r="D17">
            <v>15.6</v>
          </cell>
          <cell r="E17">
            <v>71.666666666666671</v>
          </cell>
          <cell r="F17">
            <v>90</v>
          </cell>
          <cell r="G17">
            <v>45</v>
          </cell>
          <cell r="H17">
            <v>13.68</v>
          </cell>
          <cell r="I17" t="str">
            <v>L</v>
          </cell>
          <cell r="J17">
            <v>27.720000000000002</v>
          </cell>
          <cell r="K17">
            <v>0</v>
          </cell>
        </row>
        <row r="18">
          <cell r="B18">
            <v>20.858333333333334</v>
          </cell>
          <cell r="C18">
            <v>27</v>
          </cell>
          <cell r="D18">
            <v>16</v>
          </cell>
          <cell r="E18">
            <v>67.416666666666671</v>
          </cell>
          <cell r="F18">
            <v>86</v>
          </cell>
          <cell r="G18">
            <v>42</v>
          </cell>
          <cell r="H18">
            <v>16.2</v>
          </cell>
          <cell r="I18" t="str">
            <v>L</v>
          </cell>
          <cell r="J18">
            <v>33.480000000000004</v>
          </cell>
          <cell r="K18">
            <v>0</v>
          </cell>
        </row>
        <row r="19">
          <cell r="B19">
            <v>21.112500000000001</v>
          </cell>
          <cell r="C19">
            <v>28.1</v>
          </cell>
          <cell r="D19">
            <v>15.8</v>
          </cell>
          <cell r="E19">
            <v>64.291666666666671</v>
          </cell>
          <cell r="F19">
            <v>83</v>
          </cell>
          <cell r="G19">
            <v>38</v>
          </cell>
          <cell r="H19">
            <v>18.36</v>
          </cell>
          <cell r="I19" t="str">
            <v>L</v>
          </cell>
          <cell r="J19">
            <v>34.200000000000003</v>
          </cell>
          <cell r="K19">
            <v>0</v>
          </cell>
        </row>
        <row r="20">
          <cell r="B20">
            <v>23.033333333333328</v>
          </cell>
          <cell r="C20">
            <v>30.5</v>
          </cell>
          <cell r="D20">
            <v>16.8</v>
          </cell>
          <cell r="E20">
            <v>56.166666666666664</v>
          </cell>
          <cell r="F20">
            <v>77</v>
          </cell>
          <cell r="G20">
            <v>34</v>
          </cell>
          <cell r="H20">
            <v>17.64</v>
          </cell>
          <cell r="I20" t="str">
            <v>L</v>
          </cell>
          <cell r="J20">
            <v>30.96</v>
          </cell>
          <cell r="K20">
            <v>0</v>
          </cell>
        </row>
        <row r="21">
          <cell r="B21">
            <v>24.079166666666666</v>
          </cell>
          <cell r="C21">
            <v>31.9</v>
          </cell>
          <cell r="D21">
            <v>18.5</v>
          </cell>
          <cell r="E21">
            <v>58.666666666666664</v>
          </cell>
          <cell r="F21">
            <v>78</v>
          </cell>
          <cell r="G21">
            <v>33</v>
          </cell>
          <cell r="H21">
            <v>17.64</v>
          </cell>
          <cell r="I21" t="str">
            <v>L</v>
          </cell>
          <cell r="J21">
            <v>30.6</v>
          </cell>
          <cell r="K21">
            <v>0</v>
          </cell>
        </row>
        <row r="22">
          <cell r="B22">
            <v>19.320833333333333</v>
          </cell>
          <cell r="C22">
            <v>25.7</v>
          </cell>
          <cell r="D22">
            <v>15.1</v>
          </cell>
          <cell r="E22">
            <v>77.333333333333329</v>
          </cell>
          <cell r="F22">
            <v>96</v>
          </cell>
          <cell r="G22">
            <v>49</v>
          </cell>
          <cell r="H22">
            <v>27</v>
          </cell>
          <cell r="I22" t="str">
            <v>L</v>
          </cell>
          <cell r="J22">
            <v>60.839999999999996</v>
          </cell>
          <cell r="K22">
            <v>24.4</v>
          </cell>
        </row>
        <row r="23">
          <cell r="B23">
            <v>14.887500000000003</v>
          </cell>
          <cell r="C23">
            <v>21.3</v>
          </cell>
          <cell r="D23">
            <v>9.5</v>
          </cell>
          <cell r="E23">
            <v>66.208333333333329</v>
          </cell>
          <cell r="F23">
            <v>90</v>
          </cell>
          <cell r="G23">
            <v>36</v>
          </cell>
          <cell r="H23">
            <v>15.120000000000001</v>
          </cell>
          <cell r="I23" t="str">
            <v>L</v>
          </cell>
          <cell r="J23">
            <v>26.28</v>
          </cell>
          <cell r="K23">
            <v>0</v>
          </cell>
        </row>
        <row r="24">
          <cell r="B24">
            <v>16.516666666666666</v>
          </cell>
          <cell r="C24">
            <v>23.9</v>
          </cell>
          <cell r="D24">
            <v>10.7</v>
          </cell>
          <cell r="E24">
            <v>55.291666666666664</v>
          </cell>
          <cell r="F24">
            <v>79</v>
          </cell>
          <cell r="G24">
            <v>29</v>
          </cell>
          <cell r="H24">
            <v>10.8</v>
          </cell>
          <cell r="I24" t="str">
            <v>L</v>
          </cell>
          <cell r="J24">
            <v>19.079999999999998</v>
          </cell>
          <cell r="K24">
            <v>0</v>
          </cell>
        </row>
        <row r="25">
          <cell r="B25">
            <v>18.491666666666664</v>
          </cell>
          <cell r="C25">
            <v>26.5</v>
          </cell>
          <cell r="D25">
            <v>12.4</v>
          </cell>
          <cell r="E25">
            <v>56.875</v>
          </cell>
          <cell r="F25">
            <v>70</v>
          </cell>
          <cell r="G25">
            <v>34</v>
          </cell>
          <cell r="H25">
            <v>14.04</v>
          </cell>
          <cell r="I25" t="str">
            <v>L</v>
          </cell>
          <cell r="J25">
            <v>29.16</v>
          </cell>
          <cell r="K25">
            <v>0</v>
          </cell>
        </row>
        <row r="26">
          <cell r="B26">
            <v>21.341666666666669</v>
          </cell>
          <cell r="C26">
            <v>30.2</v>
          </cell>
          <cell r="D26">
            <v>13.5</v>
          </cell>
          <cell r="E26">
            <v>51.291666666666664</v>
          </cell>
          <cell r="F26">
            <v>78</v>
          </cell>
          <cell r="G26">
            <v>30</v>
          </cell>
          <cell r="H26">
            <v>19.440000000000001</v>
          </cell>
          <cell r="I26" t="str">
            <v>L</v>
          </cell>
          <cell r="J26">
            <v>33.840000000000003</v>
          </cell>
          <cell r="K26">
            <v>0</v>
          </cell>
        </row>
        <row r="27">
          <cell r="B27">
            <v>20.083333333333336</v>
          </cell>
          <cell r="C27">
            <v>23.9</v>
          </cell>
          <cell r="D27">
            <v>17.8</v>
          </cell>
          <cell r="E27">
            <v>72.333333333333329</v>
          </cell>
          <cell r="F27">
            <v>95</v>
          </cell>
          <cell r="G27">
            <v>51</v>
          </cell>
          <cell r="H27">
            <v>37.440000000000005</v>
          </cell>
          <cell r="I27" t="str">
            <v>L</v>
          </cell>
          <cell r="J27">
            <v>80.28</v>
          </cell>
          <cell r="K27">
            <v>13.600000000000001</v>
          </cell>
        </row>
        <row r="28">
          <cell r="B28">
            <v>16.024999999999995</v>
          </cell>
          <cell r="C28">
            <v>19.3</v>
          </cell>
          <cell r="D28">
            <v>11.7</v>
          </cell>
          <cell r="E28">
            <v>90.458333333333329</v>
          </cell>
          <cell r="F28">
            <v>97</v>
          </cell>
          <cell r="G28">
            <v>80</v>
          </cell>
          <cell r="H28">
            <v>50.04</v>
          </cell>
          <cell r="I28" t="str">
            <v>L</v>
          </cell>
          <cell r="J28">
            <v>82.08</v>
          </cell>
          <cell r="K28">
            <v>37.199999999999996</v>
          </cell>
        </row>
        <row r="29">
          <cell r="B29">
            <v>11.479166666666666</v>
          </cell>
          <cell r="C29">
            <v>16.399999999999999</v>
          </cell>
          <cell r="D29">
            <v>8.3000000000000007</v>
          </cell>
          <cell r="E29">
            <v>75.958333333333329</v>
          </cell>
          <cell r="F29">
            <v>88</v>
          </cell>
          <cell r="G29">
            <v>55</v>
          </cell>
          <cell r="H29">
            <v>18</v>
          </cell>
          <cell r="I29" t="str">
            <v>L</v>
          </cell>
          <cell r="J29">
            <v>41.76</v>
          </cell>
          <cell r="K29">
            <v>0</v>
          </cell>
        </row>
        <row r="30">
          <cell r="B30">
            <v>13.708333333333336</v>
          </cell>
          <cell r="C30">
            <v>17.8</v>
          </cell>
          <cell r="D30">
            <v>11</v>
          </cell>
          <cell r="E30">
            <v>80.875</v>
          </cell>
          <cell r="F30">
            <v>95</v>
          </cell>
          <cell r="G30">
            <v>68</v>
          </cell>
          <cell r="H30">
            <v>7.9200000000000008</v>
          </cell>
          <cell r="I30" t="str">
            <v>L</v>
          </cell>
          <cell r="J30">
            <v>18</v>
          </cell>
          <cell r="K30">
            <v>3.1999999999999997</v>
          </cell>
        </row>
        <row r="31">
          <cell r="B31">
            <v>15.879166666666665</v>
          </cell>
          <cell r="C31">
            <v>20.5</v>
          </cell>
          <cell r="D31">
            <v>13.6</v>
          </cell>
          <cell r="E31">
            <v>91.666666666666671</v>
          </cell>
          <cell r="F31">
            <v>95</v>
          </cell>
          <cell r="G31">
            <v>81</v>
          </cell>
          <cell r="H31">
            <v>10.08</v>
          </cell>
          <cell r="I31" t="str">
            <v>L</v>
          </cell>
          <cell r="J31">
            <v>20.52</v>
          </cell>
          <cell r="K31">
            <v>2.4</v>
          </cell>
        </row>
        <row r="32">
          <cell r="B32">
            <v>17.666666666666668</v>
          </cell>
          <cell r="C32">
            <v>20.100000000000001</v>
          </cell>
          <cell r="D32">
            <v>15.8</v>
          </cell>
          <cell r="E32">
            <v>89.75</v>
          </cell>
          <cell r="F32">
            <v>95</v>
          </cell>
          <cell r="G32">
            <v>76</v>
          </cell>
          <cell r="H32">
            <v>16.920000000000002</v>
          </cell>
          <cell r="I32" t="str">
            <v>L</v>
          </cell>
          <cell r="J32">
            <v>34.200000000000003</v>
          </cell>
          <cell r="K32">
            <v>2.2000000000000002</v>
          </cell>
        </row>
        <row r="33">
          <cell r="B33">
            <v>18.887500000000003</v>
          </cell>
          <cell r="C33">
            <v>25.8</v>
          </cell>
          <cell r="D33">
            <v>14</v>
          </cell>
          <cell r="E33">
            <v>77.708333333333329</v>
          </cell>
          <cell r="F33">
            <v>92</v>
          </cell>
          <cell r="G33">
            <v>53</v>
          </cell>
          <cell r="H33">
            <v>16.920000000000002</v>
          </cell>
          <cell r="I33" t="str">
            <v>L</v>
          </cell>
          <cell r="J33">
            <v>34.56</v>
          </cell>
          <cell r="K33">
            <v>0</v>
          </cell>
        </row>
        <row r="34">
          <cell r="B34">
            <v>20.737499999999997</v>
          </cell>
          <cell r="C34">
            <v>27.9</v>
          </cell>
          <cell r="D34">
            <v>14.9</v>
          </cell>
          <cell r="E34">
            <v>70.541666666666671</v>
          </cell>
          <cell r="F34">
            <v>90</v>
          </cell>
          <cell r="G34">
            <v>44</v>
          </cell>
          <cell r="H34">
            <v>18.36</v>
          </cell>
          <cell r="I34" t="str">
            <v>L</v>
          </cell>
          <cell r="J34">
            <v>34.200000000000003</v>
          </cell>
          <cell r="K34">
            <v>0</v>
          </cell>
        </row>
        <row r="35">
          <cell r="B35">
            <v>22.208333333333339</v>
          </cell>
          <cell r="C35">
            <v>29.9</v>
          </cell>
          <cell r="D35">
            <v>17</v>
          </cell>
          <cell r="E35">
            <v>62.458333333333336</v>
          </cell>
          <cell r="F35">
            <v>81</v>
          </cell>
          <cell r="G35">
            <v>32</v>
          </cell>
          <cell r="H35">
            <v>18</v>
          </cell>
          <cell r="I35" t="str">
            <v>L</v>
          </cell>
          <cell r="J35">
            <v>32.76</v>
          </cell>
          <cell r="K35">
            <v>0</v>
          </cell>
        </row>
        <row r="36">
          <cell r="I36" t="str">
            <v>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17.908333333333331</v>
          </cell>
          <cell r="C5">
            <v>26.3</v>
          </cell>
          <cell r="D5">
            <v>11.1</v>
          </cell>
          <cell r="E5">
            <v>73.916666666666671</v>
          </cell>
          <cell r="F5">
            <v>94</v>
          </cell>
          <cell r="G5">
            <v>45</v>
          </cell>
          <cell r="H5">
            <v>12.96</v>
          </cell>
          <cell r="I5" t="str">
            <v>S</v>
          </cell>
          <cell r="J5">
            <v>26.28</v>
          </cell>
          <cell r="K5">
            <v>0</v>
          </cell>
        </row>
        <row r="6">
          <cell r="B6">
            <v>20.766666666666669</v>
          </cell>
          <cell r="C6">
            <v>28.8</v>
          </cell>
          <cell r="D6">
            <v>14.4</v>
          </cell>
          <cell r="E6">
            <v>76</v>
          </cell>
          <cell r="F6">
            <v>95</v>
          </cell>
          <cell r="G6">
            <v>49</v>
          </cell>
          <cell r="H6">
            <v>18.36</v>
          </cell>
          <cell r="I6" t="str">
            <v>N</v>
          </cell>
          <cell r="J6">
            <v>34.92</v>
          </cell>
          <cell r="K6">
            <v>0</v>
          </cell>
        </row>
        <row r="7">
          <cell r="B7">
            <v>22.849999999999998</v>
          </cell>
          <cell r="C7">
            <v>30.4</v>
          </cell>
          <cell r="D7">
            <v>16.100000000000001</v>
          </cell>
          <cell r="E7">
            <v>73.208333333333329</v>
          </cell>
          <cell r="F7">
            <v>94</v>
          </cell>
          <cell r="G7">
            <v>49</v>
          </cell>
          <cell r="H7">
            <v>17.28</v>
          </cell>
          <cell r="I7" t="str">
            <v>SE</v>
          </cell>
          <cell r="J7">
            <v>31.319999999999997</v>
          </cell>
          <cell r="K7">
            <v>0</v>
          </cell>
        </row>
        <row r="8">
          <cell r="B8">
            <v>23.333333333333329</v>
          </cell>
          <cell r="C8">
            <v>31.7</v>
          </cell>
          <cell r="D8">
            <v>15.5</v>
          </cell>
          <cell r="E8">
            <v>69.791666666666671</v>
          </cell>
          <cell r="F8">
            <v>95</v>
          </cell>
          <cell r="G8">
            <v>37</v>
          </cell>
          <cell r="H8">
            <v>17.64</v>
          </cell>
          <cell r="I8" t="str">
            <v>N</v>
          </cell>
          <cell r="J8">
            <v>29.52</v>
          </cell>
          <cell r="K8">
            <v>0</v>
          </cell>
        </row>
        <row r="9">
          <cell r="B9">
            <v>23.349999999999998</v>
          </cell>
          <cell r="C9">
            <v>30.3</v>
          </cell>
          <cell r="D9">
            <v>17</v>
          </cell>
          <cell r="E9">
            <v>62.333333333333336</v>
          </cell>
          <cell r="F9">
            <v>92</v>
          </cell>
          <cell r="G9">
            <v>31</v>
          </cell>
          <cell r="H9">
            <v>21.6</v>
          </cell>
          <cell r="I9" t="str">
            <v>N</v>
          </cell>
          <cell r="J9">
            <v>43.2</v>
          </cell>
          <cell r="K9">
            <v>0</v>
          </cell>
        </row>
        <row r="10">
          <cell r="B10">
            <v>17.654166666666669</v>
          </cell>
          <cell r="C10">
            <v>24.3</v>
          </cell>
          <cell r="D10">
            <v>14.5</v>
          </cell>
          <cell r="E10">
            <v>84.291666666666671</v>
          </cell>
          <cell r="F10">
            <v>95</v>
          </cell>
          <cell r="G10">
            <v>47</v>
          </cell>
          <cell r="H10">
            <v>11.879999999999999</v>
          </cell>
          <cell r="I10" t="str">
            <v>S</v>
          </cell>
          <cell r="J10">
            <v>34.56</v>
          </cell>
          <cell r="K10">
            <v>17.799999999999997</v>
          </cell>
        </row>
        <row r="11">
          <cell r="B11">
            <v>15.787500000000007</v>
          </cell>
          <cell r="C11">
            <v>19</v>
          </cell>
          <cell r="D11">
            <v>14.5</v>
          </cell>
          <cell r="E11">
            <v>89.166666666666671</v>
          </cell>
          <cell r="F11">
            <v>94</v>
          </cell>
          <cell r="G11">
            <v>76</v>
          </cell>
          <cell r="H11">
            <v>8.2799999999999994</v>
          </cell>
          <cell r="I11" t="str">
            <v>S</v>
          </cell>
          <cell r="J11">
            <v>20.52</v>
          </cell>
          <cell r="K11">
            <v>7.2</v>
          </cell>
        </row>
        <row r="12">
          <cell r="B12">
            <v>16.824999999999999</v>
          </cell>
          <cell r="C12">
            <v>22.8</v>
          </cell>
          <cell r="D12">
            <v>13.9</v>
          </cell>
          <cell r="E12">
            <v>88.791666666666671</v>
          </cell>
          <cell r="F12">
            <v>96</v>
          </cell>
          <cell r="G12">
            <v>71</v>
          </cell>
          <cell r="H12">
            <v>6.12</v>
          </cell>
          <cell r="I12" t="str">
            <v>S</v>
          </cell>
          <cell r="J12">
            <v>18.720000000000002</v>
          </cell>
          <cell r="K12">
            <v>8.6</v>
          </cell>
        </row>
        <row r="13">
          <cell r="B13">
            <v>19.341666666666665</v>
          </cell>
          <cell r="C13">
            <v>23.2</v>
          </cell>
          <cell r="D13">
            <v>17</v>
          </cell>
          <cell r="E13">
            <v>88.833333333333329</v>
          </cell>
          <cell r="F13">
            <v>95</v>
          </cell>
          <cell r="G13">
            <v>73</v>
          </cell>
          <cell r="H13">
            <v>8.2799999999999994</v>
          </cell>
          <cell r="I13" t="str">
            <v>S</v>
          </cell>
          <cell r="J13">
            <v>22.68</v>
          </cell>
          <cell r="K13">
            <v>0.60000000000000009</v>
          </cell>
        </row>
        <row r="14">
          <cell r="B14">
            <v>18.979166666666668</v>
          </cell>
          <cell r="C14">
            <v>22.5</v>
          </cell>
          <cell r="D14">
            <v>16.5</v>
          </cell>
          <cell r="E14">
            <v>85.041666666666671</v>
          </cell>
          <cell r="F14">
            <v>95</v>
          </cell>
          <cell r="G14">
            <v>67</v>
          </cell>
          <cell r="H14">
            <v>7.2</v>
          </cell>
          <cell r="I14" t="str">
            <v>S</v>
          </cell>
          <cell r="J14">
            <v>22.68</v>
          </cell>
          <cell r="K14">
            <v>0.2</v>
          </cell>
        </row>
        <row r="15">
          <cell r="B15">
            <v>20.141666666666669</v>
          </cell>
          <cell r="C15">
            <v>26</v>
          </cell>
          <cell r="D15">
            <v>16.600000000000001</v>
          </cell>
          <cell r="E15">
            <v>79.25</v>
          </cell>
          <cell r="F15">
            <v>93</v>
          </cell>
          <cell r="G15">
            <v>56</v>
          </cell>
          <cell r="H15">
            <v>9</v>
          </cell>
          <cell r="I15" t="str">
            <v>SE</v>
          </cell>
          <cell r="J15">
            <v>19.440000000000001</v>
          </cell>
          <cell r="K15">
            <v>0</v>
          </cell>
        </row>
        <row r="16">
          <cell r="B16">
            <v>21.341666666666669</v>
          </cell>
          <cell r="C16">
            <v>28.7</v>
          </cell>
          <cell r="D16">
            <v>15.2</v>
          </cell>
          <cell r="E16">
            <v>70.166666666666671</v>
          </cell>
          <cell r="F16">
            <v>91</v>
          </cell>
          <cell r="G16">
            <v>42</v>
          </cell>
          <cell r="H16">
            <v>12.24</v>
          </cell>
          <cell r="I16" t="str">
            <v>SE</v>
          </cell>
          <cell r="J16">
            <v>23.759999999999998</v>
          </cell>
          <cell r="K16">
            <v>0</v>
          </cell>
        </row>
        <row r="17">
          <cell r="B17">
            <v>22.125</v>
          </cell>
          <cell r="C17">
            <v>29.3</v>
          </cell>
          <cell r="D17">
            <v>15.3</v>
          </cell>
          <cell r="E17">
            <v>65</v>
          </cell>
          <cell r="F17">
            <v>92</v>
          </cell>
          <cell r="G17">
            <v>37</v>
          </cell>
          <cell r="H17">
            <v>8.2799999999999994</v>
          </cell>
          <cell r="I17" t="str">
            <v>SE</v>
          </cell>
          <cell r="J17">
            <v>17.28</v>
          </cell>
          <cell r="K17">
            <v>0</v>
          </cell>
        </row>
        <row r="18">
          <cell r="B18">
            <v>22.166666666666668</v>
          </cell>
          <cell r="C18">
            <v>31</v>
          </cell>
          <cell r="D18">
            <v>14.7</v>
          </cell>
          <cell r="E18">
            <v>66.916666666666671</v>
          </cell>
          <cell r="F18">
            <v>95</v>
          </cell>
          <cell r="G18">
            <v>31</v>
          </cell>
          <cell r="H18">
            <v>16.2</v>
          </cell>
          <cell r="I18" t="str">
            <v>N</v>
          </cell>
          <cell r="J18">
            <v>30.240000000000002</v>
          </cell>
          <cell r="K18">
            <v>0</v>
          </cell>
        </row>
        <row r="19">
          <cell r="B19">
            <v>22.066666666666663</v>
          </cell>
          <cell r="C19">
            <v>31.1</v>
          </cell>
          <cell r="D19">
            <v>13.4</v>
          </cell>
          <cell r="E19">
            <v>63.541666666666664</v>
          </cell>
          <cell r="F19">
            <v>93</v>
          </cell>
          <cell r="G19">
            <v>31</v>
          </cell>
          <cell r="H19">
            <v>15.840000000000002</v>
          </cell>
          <cell r="I19" t="str">
            <v>SE</v>
          </cell>
          <cell r="J19">
            <v>31.319999999999997</v>
          </cell>
          <cell r="K19">
            <v>0</v>
          </cell>
        </row>
        <row r="20">
          <cell r="B20">
            <v>23.737500000000001</v>
          </cell>
          <cell r="C20">
            <v>31.4</v>
          </cell>
          <cell r="D20">
            <v>18</v>
          </cell>
          <cell r="E20">
            <v>67.25</v>
          </cell>
          <cell r="F20">
            <v>89</v>
          </cell>
          <cell r="G20">
            <v>40</v>
          </cell>
          <cell r="H20">
            <v>17.28</v>
          </cell>
          <cell r="I20" t="str">
            <v>SE</v>
          </cell>
          <cell r="J20">
            <v>34.92</v>
          </cell>
          <cell r="K20">
            <v>0</v>
          </cell>
        </row>
        <row r="21">
          <cell r="B21">
            <v>23.899999999999995</v>
          </cell>
          <cell r="C21">
            <v>31.4</v>
          </cell>
          <cell r="D21">
            <v>17.2</v>
          </cell>
          <cell r="E21">
            <v>70.833333333333329</v>
          </cell>
          <cell r="F21">
            <v>94</v>
          </cell>
          <cell r="G21">
            <v>42</v>
          </cell>
          <cell r="H21">
            <v>17.28</v>
          </cell>
          <cell r="I21" t="str">
            <v>SE</v>
          </cell>
          <cell r="J21">
            <v>29.880000000000003</v>
          </cell>
          <cell r="K21">
            <v>0</v>
          </cell>
        </row>
        <row r="22">
          <cell r="B22">
            <v>20.662499999999998</v>
          </cell>
          <cell r="C22">
            <v>25.8</v>
          </cell>
          <cell r="D22">
            <v>15.5</v>
          </cell>
          <cell r="E22">
            <v>77.083333333333329</v>
          </cell>
          <cell r="F22">
            <v>95</v>
          </cell>
          <cell r="G22">
            <v>46</v>
          </cell>
          <cell r="H22">
            <v>12.6</v>
          </cell>
          <cell r="I22" t="str">
            <v>S</v>
          </cell>
          <cell r="J22">
            <v>74.52</v>
          </cell>
          <cell r="K22">
            <v>29.199999999999996</v>
          </cell>
        </row>
        <row r="23">
          <cell r="B23">
            <v>15.599999999999996</v>
          </cell>
          <cell r="C23">
            <v>24.7</v>
          </cell>
          <cell r="D23">
            <v>7.6</v>
          </cell>
          <cell r="E23">
            <v>66.458333333333329</v>
          </cell>
          <cell r="F23">
            <v>95</v>
          </cell>
          <cell r="G23">
            <v>26</v>
          </cell>
          <cell r="H23">
            <v>9.3600000000000012</v>
          </cell>
          <cell r="I23" t="str">
            <v>S</v>
          </cell>
          <cell r="J23">
            <v>21.96</v>
          </cell>
          <cell r="K23">
            <v>0</v>
          </cell>
        </row>
        <row r="24">
          <cell r="B24">
            <v>16</v>
          </cell>
          <cell r="C24">
            <v>26.3</v>
          </cell>
          <cell r="D24">
            <v>6.8</v>
          </cell>
          <cell r="E24">
            <v>70.875</v>
          </cell>
          <cell r="F24">
            <v>95</v>
          </cell>
          <cell r="G24">
            <v>39</v>
          </cell>
          <cell r="H24">
            <v>8.64</v>
          </cell>
          <cell r="I24" t="str">
            <v>SE</v>
          </cell>
          <cell r="J24">
            <v>18.36</v>
          </cell>
          <cell r="K24">
            <v>0</v>
          </cell>
        </row>
        <row r="25">
          <cell r="B25">
            <v>20.074999999999999</v>
          </cell>
          <cell r="C25">
            <v>30</v>
          </cell>
          <cell r="D25">
            <v>10.9</v>
          </cell>
          <cell r="E25">
            <v>63.875</v>
          </cell>
          <cell r="F25">
            <v>94</v>
          </cell>
          <cell r="G25">
            <v>30</v>
          </cell>
          <cell r="H25">
            <v>17.28</v>
          </cell>
          <cell r="I25" t="str">
            <v>NE</v>
          </cell>
          <cell r="J25">
            <v>32.76</v>
          </cell>
          <cell r="K25">
            <v>0</v>
          </cell>
        </row>
        <row r="26">
          <cell r="B26">
            <v>22.870833333333337</v>
          </cell>
          <cell r="C26">
            <v>30.7</v>
          </cell>
          <cell r="D26">
            <v>17.3</v>
          </cell>
          <cell r="E26">
            <v>57</v>
          </cell>
          <cell r="F26">
            <v>81</v>
          </cell>
          <cell r="G26">
            <v>31</v>
          </cell>
          <cell r="H26">
            <v>23.400000000000002</v>
          </cell>
          <cell r="I26" t="str">
            <v>SE</v>
          </cell>
          <cell r="J26">
            <v>39.24</v>
          </cell>
          <cell r="K26">
            <v>0</v>
          </cell>
        </row>
        <row r="27">
          <cell r="B27">
            <v>21.204166666666662</v>
          </cell>
          <cell r="C27">
            <v>24.9</v>
          </cell>
          <cell r="D27">
            <v>18.8</v>
          </cell>
          <cell r="E27">
            <v>81.625</v>
          </cell>
          <cell r="F27">
            <v>93</v>
          </cell>
          <cell r="G27">
            <v>61</v>
          </cell>
          <cell r="H27">
            <v>21.96</v>
          </cell>
          <cell r="I27" t="str">
            <v>NE</v>
          </cell>
          <cell r="J27">
            <v>59.760000000000005</v>
          </cell>
          <cell r="K27">
            <v>24.2</v>
          </cell>
        </row>
        <row r="28">
          <cell r="B28">
            <v>14.479166666666664</v>
          </cell>
          <cell r="C28">
            <v>20.9</v>
          </cell>
          <cell r="D28">
            <v>11.2</v>
          </cell>
          <cell r="E28">
            <v>89.416666666666671</v>
          </cell>
          <cell r="F28">
            <v>95</v>
          </cell>
          <cell r="G28">
            <v>82</v>
          </cell>
          <cell r="H28">
            <v>16.920000000000002</v>
          </cell>
          <cell r="I28" t="str">
            <v>SO</v>
          </cell>
          <cell r="J28">
            <v>36.72</v>
          </cell>
          <cell r="K28">
            <v>31.599999999999991</v>
          </cell>
        </row>
        <row r="29">
          <cell r="B29">
            <v>10.991666666666667</v>
          </cell>
          <cell r="C29">
            <v>17.399999999999999</v>
          </cell>
          <cell r="D29">
            <v>4.7</v>
          </cell>
          <cell r="E29">
            <v>79.958333333333329</v>
          </cell>
          <cell r="F29">
            <v>98</v>
          </cell>
          <cell r="G29">
            <v>52</v>
          </cell>
          <cell r="H29">
            <v>9.3600000000000012</v>
          </cell>
          <cell r="I29" t="str">
            <v>S</v>
          </cell>
          <cell r="J29">
            <v>25.2</v>
          </cell>
          <cell r="K29">
            <v>0.2</v>
          </cell>
        </row>
        <row r="30">
          <cell r="B30">
            <v>14.66666666666667</v>
          </cell>
          <cell r="C30">
            <v>17.5</v>
          </cell>
          <cell r="D30">
            <v>13.3</v>
          </cell>
          <cell r="E30">
            <v>82.375</v>
          </cell>
          <cell r="F30">
            <v>95</v>
          </cell>
          <cell r="G30">
            <v>70</v>
          </cell>
          <cell r="H30">
            <v>5.4</v>
          </cell>
          <cell r="I30" t="str">
            <v>S</v>
          </cell>
          <cell r="J30">
            <v>14.04</v>
          </cell>
          <cell r="K30">
            <v>3.2</v>
          </cell>
        </row>
        <row r="31">
          <cell r="B31">
            <v>16.045833333333334</v>
          </cell>
          <cell r="C31">
            <v>19.5</v>
          </cell>
          <cell r="D31">
            <v>13</v>
          </cell>
          <cell r="E31">
            <v>90.208333333333329</v>
          </cell>
          <cell r="F31">
            <v>97</v>
          </cell>
          <cell r="G31">
            <v>77</v>
          </cell>
          <cell r="H31">
            <v>6.12</v>
          </cell>
          <cell r="I31" t="str">
            <v>S</v>
          </cell>
          <cell r="J31">
            <v>14.04</v>
          </cell>
          <cell r="K31">
            <v>1</v>
          </cell>
        </row>
        <row r="32">
          <cell r="B32">
            <v>20.187499999999996</v>
          </cell>
          <cell r="C32">
            <v>26.9</v>
          </cell>
          <cell r="D32">
            <v>16.2</v>
          </cell>
          <cell r="E32">
            <v>82.541666666666671</v>
          </cell>
          <cell r="F32">
            <v>96</v>
          </cell>
          <cell r="G32">
            <v>52</v>
          </cell>
          <cell r="H32">
            <v>12.24</v>
          </cell>
          <cell r="I32" t="str">
            <v>NE</v>
          </cell>
          <cell r="J32">
            <v>24.48</v>
          </cell>
          <cell r="K32">
            <v>2.4000000000000004</v>
          </cell>
        </row>
        <row r="33">
          <cell r="B33">
            <v>21.624999999999996</v>
          </cell>
          <cell r="C33">
            <v>28.3</v>
          </cell>
          <cell r="D33">
            <v>16.899999999999999</v>
          </cell>
          <cell r="E33">
            <v>74</v>
          </cell>
          <cell r="F33">
            <v>91</v>
          </cell>
          <cell r="G33">
            <v>48</v>
          </cell>
          <cell r="H33">
            <v>12.96</v>
          </cell>
          <cell r="I33" t="str">
            <v>L</v>
          </cell>
          <cell r="J33">
            <v>28.08</v>
          </cell>
          <cell r="K33">
            <v>0.4</v>
          </cell>
        </row>
        <row r="34">
          <cell r="B34">
            <v>23.333333333333332</v>
          </cell>
          <cell r="C34">
            <v>30.9</v>
          </cell>
          <cell r="D34">
            <v>16.2</v>
          </cell>
          <cell r="E34">
            <v>66.708333333333329</v>
          </cell>
          <cell r="F34">
            <v>89</v>
          </cell>
          <cell r="G34">
            <v>39</v>
          </cell>
          <cell r="H34">
            <v>14.76</v>
          </cell>
          <cell r="I34" t="str">
            <v>SE</v>
          </cell>
          <cell r="J34">
            <v>23.759999999999998</v>
          </cell>
          <cell r="K34">
            <v>0</v>
          </cell>
        </row>
        <row r="35">
          <cell r="B35">
            <v>23.233333333333331</v>
          </cell>
          <cell r="C35">
            <v>31.1</v>
          </cell>
          <cell r="D35">
            <v>15.4</v>
          </cell>
          <cell r="E35">
            <v>70.125</v>
          </cell>
          <cell r="F35">
            <v>96</v>
          </cell>
          <cell r="G35">
            <v>36</v>
          </cell>
          <cell r="H35">
            <v>12.96</v>
          </cell>
          <cell r="I35" t="str">
            <v>SE</v>
          </cell>
          <cell r="J35">
            <v>25.2</v>
          </cell>
          <cell r="K35">
            <v>0</v>
          </cell>
        </row>
        <row r="36">
          <cell r="I36" t="str">
            <v>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14.049999999999999</v>
          </cell>
          <cell r="C5">
            <v>20.9</v>
          </cell>
          <cell r="D5">
            <v>8.1999999999999993</v>
          </cell>
          <cell r="E5">
            <v>76.166666666666671</v>
          </cell>
          <cell r="F5">
            <v>94</v>
          </cell>
          <cell r="G5">
            <v>55</v>
          </cell>
          <cell r="H5">
            <v>5.7600000000000007</v>
          </cell>
          <cell r="I5" t="str">
            <v>SE</v>
          </cell>
          <cell r="J5">
            <v>18</v>
          </cell>
          <cell r="K5">
            <v>0</v>
          </cell>
        </row>
        <row r="6">
          <cell r="B6">
            <v>20.787499999999998</v>
          </cell>
          <cell r="C6">
            <v>28.6</v>
          </cell>
          <cell r="D6">
            <v>15.3</v>
          </cell>
          <cell r="E6">
            <v>64.333333333333329</v>
          </cell>
          <cell r="F6">
            <v>82</v>
          </cell>
          <cell r="G6">
            <v>40</v>
          </cell>
          <cell r="H6">
            <v>14.04</v>
          </cell>
          <cell r="I6" t="str">
            <v>N</v>
          </cell>
          <cell r="J6">
            <v>27</v>
          </cell>
          <cell r="K6">
            <v>0</v>
          </cell>
        </row>
        <row r="7">
          <cell r="B7">
            <v>23.291666666666671</v>
          </cell>
          <cell r="C7">
            <v>30.5</v>
          </cell>
          <cell r="D7">
            <v>17.3</v>
          </cell>
          <cell r="E7">
            <v>65.541666666666671</v>
          </cell>
          <cell r="F7">
            <v>87</v>
          </cell>
          <cell r="G7">
            <v>38</v>
          </cell>
          <cell r="H7">
            <v>14.76</v>
          </cell>
          <cell r="I7" t="str">
            <v>NE</v>
          </cell>
          <cell r="J7">
            <v>30.240000000000002</v>
          </cell>
          <cell r="K7">
            <v>0</v>
          </cell>
        </row>
        <row r="8">
          <cell r="B8">
            <v>23.479166666666668</v>
          </cell>
          <cell r="C8">
            <v>31.6</v>
          </cell>
          <cell r="D8">
            <v>16.100000000000001</v>
          </cell>
          <cell r="E8">
            <v>63.916666666666664</v>
          </cell>
          <cell r="F8">
            <v>93</v>
          </cell>
          <cell r="G8">
            <v>33</v>
          </cell>
          <cell r="H8">
            <v>13.32</v>
          </cell>
          <cell r="I8" t="str">
            <v>N</v>
          </cell>
          <cell r="J8">
            <v>28.8</v>
          </cell>
          <cell r="K8">
            <v>0</v>
          </cell>
        </row>
        <row r="9">
          <cell r="B9">
            <v>23.741666666666671</v>
          </cell>
          <cell r="C9">
            <v>31.1</v>
          </cell>
          <cell r="D9">
            <v>18.3</v>
          </cell>
          <cell r="E9">
            <v>49.458333333333336</v>
          </cell>
          <cell r="F9">
            <v>72</v>
          </cell>
          <cell r="G9">
            <v>24</v>
          </cell>
          <cell r="H9">
            <v>24.840000000000003</v>
          </cell>
          <cell r="I9" t="str">
            <v>N</v>
          </cell>
          <cell r="J9">
            <v>56.16</v>
          </cell>
          <cell r="K9">
            <v>0</v>
          </cell>
        </row>
        <row r="10">
          <cell r="B10">
            <v>18.208333333333332</v>
          </cell>
          <cell r="C10">
            <v>22.6</v>
          </cell>
          <cell r="D10">
            <v>15.6</v>
          </cell>
          <cell r="E10">
            <v>73.875</v>
          </cell>
          <cell r="F10">
            <v>95</v>
          </cell>
          <cell r="G10">
            <v>51</v>
          </cell>
          <cell r="H10">
            <v>12.96</v>
          </cell>
          <cell r="I10" t="str">
            <v>N</v>
          </cell>
          <cell r="J10">
            <v>28.08</v>
          </cell>
          <cell r="K10">
            <v>9</v>
          </cell>
        </row>
        <row r="11">
          <cell r="B11">
            <v>15.766666666666664</v>
          </cell>
          <cell r="C11">
            <v>18.7</v>
          </cell>
          <cell r="D11">
            <v>14</v>
          </cell>
          <cell r="E11">
            <v>90.041666666666671</v>
          </cell>
          <cell r="F11">
            <v>97</v>
          </cell>
          <cell r="G11">
            <v>76</v>
          </cell>
          <cell r="H11">
            <v>7.9200000000000008</v>
          </cell>
          <cell r="I11" t="str">
            <v>SO</v>
          </cell>
          <cell r="J11">
            <v>18.720000000000002</v>
          </cell>
          <cell r="K11">
            <v>0</v>
          </cell>
        </row>
        <row r="12">
          <cell r="B12">
            <v>16.170833333333331</v>
          </cell>
          <cell r="C12">
            <v>19.3</v>
          </cell>
          <cell r="D12">
            <v>13.9</v>
          </cell>
          <cell r="E12">
            <v>91.083333333333329</v>
          </cell>
          <cell r="F12">
            <v>96</v>
          </cell>
          <cell r="G12">
            <v>84</v>
          </cell>
          <cell r="H12">
            <v>2.8800000000000003</v>
          </cell>
          <cell r="I12" t="str">
            <v>S</v>
          </cell>
          <cell r="J12">
            <v>12.6</v>
          </cell>
          <cell r="K12">
            <v>2.4</v>
          </cell>
        </row>
        <row r="13">
          <cell r="B13">
            <v>16.816666666666666</v>
          </cell>
          <cell r="C13">
            <v>17.899999999999999</v>
          </cell>
          <cell r="D13">
            <v>15.9</v>
          </cell>
          <cell r="E13">
            <v>95.291666666666671</v>
          </cell>
          <cell r="F13">
            <v>97</v>
          </cell>
          <cell r="G13">
            <v>91</v>
          </cell>
          <cell r="H13">
            <v>6.84</v>
          </cell>
          <cell r="I13" t="str">
            <v>L</v>
          </cell>
          <cell r="J13">
            <v>23.759999999999998</v>
          </cell>
          <cell r="K13">
            <v>59.6</v>
          </cell>
        </row>
        <row r="14">
          <cell r="B14">
            <v>16.954166666666666</v>
          </cell>
          <cell r="C14">
            <v>20.100000000000001</v>
          </cell>
          <cell r="D14">
            <v>15.4</v>
          </cell>
          <cell r="E14">
            <v>91.041666666666671</v>
          </cell>
          <cell r="F14">
            <v>97</v>
          </cell>
          <cell r="G14">
            <v>74</v>
          </cell>
          <cell r="H14">
            <v>3.9600000000000004</v>
          </cell>
          <cell r="I14" t="str">
            <v>SE</v>
          </cell>
          <cell r="J14">
            <v>16.559999999999999</v>
          </cell>
          <cell r="K14">
            <v>24.8</v>
          </cell>
        </row>
        <row r="15">
          <cell r="B15">
            <v>17.500000000000004</v>
          </cell>
          <cell r="C15">
            <v>23.4</v>
          </cell>
          <cell r="D15">
            <v>13.6</v>
          </cell>
          <cell r="E15">
            <v>83.875</v>
          </cell>
          <cell r="F15">
            <v>97</v>
          </cell>
          <cell r="G15">
            <v>59</v>
          </cell>
          <cell r="H15">
            <v>13.32</v>
          </cell>
          <cell r="I15" t="str">
            <v>L</v>
          </cell>
          <cell r="J15">
            <v>28.08</v>
          </cell>
          <cell r="K15">
            <v>0</v>
          </cell>
        </row>
        <row r="16">
          <cell r="B16">
            <v>18.599999999999998</v>
          </cell>
          <cell r="C16">
            <v>25.8</v>
          </cell>
          <cell r="D16">
            <v>13.2</v>
          </cell>
          <cell r="E16">
            <v>74.708333333333329</v>
          </cell>
          <cell r="F16">
            <v>94</v>
          </cell>
          <cell r="G16">
            <v>46</v>
          </cell>
          <cell r="H16">
            <v>14.76</v>
          </cell>
          <cell r="I16" t="str">
            <v>L</v>
          </cell>
          <cell r="J16">
            <v>34.200000000000003</v>
          </cell>
          <cell r="K16">
            <v>0</v>
          </cell>
        </row>
        <row r="17">
          <cell r="B17">
            <v>20.012499999999999</v>
          </cell>
          <cell r="C17">
            <v>26.9</v>
          </cell>
          <cell r="D17">
            <v>14.8</v>
          </cell>
          <cell r="E17">
            <v>72.791666666666671</v>
          </cell>
          <cell r="F17">
            <v>92</v>
          </cell>
          <cell r="G17">
            <v>48</v>
          </cell>
          <cell r="H17">
            <v>9</v>
          </cell>
          <cell r="I17" t="str">
            <v>L</v>
          </cell>
          <cell r="J17">
            <v>23.759999999999998</v>
          </cell>
          <cell r="K17">
            <v>0</v>
          </cell>
        </row>
        <row r="18">
          <cell r="B18">
            <v>20.324999999999999</v>
          </cell>
          <cell r="C18">
            <v>27.4</v>
          </cell>
          <cell r="D18">
            <v>14.9</v>
          </cell>
          <cell r="E18">
            <v>71.083333333333329</v>
          </cell>
          <cell r="F18">
            <v>93</v>
          </cell>
          <cell r="G18">
            <v>43</v>
          </cell>
          <cell r="H18">
            <v>12.6</v>
          </cell>
          <cell r="I18" t="str">
            <v>L</v>
          </cell>
          <cell r="J18">
            <v>29.880000000000003</v>
          </cell>
          <cell r="K18">
            <v>0</v>
          </cell>
        </row>
        <row r="19">
          <cell r="B19">
            <v>21.162500000000001</v>
          </cell>
          <cell r="C19">
            <v>28.1</v>
          </cell>
          <cell r="D19">
            <v>16.8</v>
          </cell>
          <cell r="E19">
            <v>65.541666666666671</v>
          </cell>
          <cell r="F19">
            <v>81</v>
          </cell>
          <cell r="G19">
            <v>39</v>
          </cell>
          <cell r="H19">
            <v>14.04</v>
          </cell>
          <cell r="I19" t="str">
            <v>NE</v>
          </cell>
          <cell r="J19">
            <v>33.119999999999997</v>
          </cell>
          <cell r="K19">
            <v>0</v>
          </cell>
        </row>
        <row r="20">
          <cell r="B20">
            <v>23.05</v>
          </cell>
          <cell r="C20">
            <v>30.2</v>
          </cell>
          <cell r="D20">
            <v>16.8</v>
          </cell>
          <cell r="E20">
            <v>59.583333333333336</v>
          </cell>
          <cell r="F20">
            <v>79</v>
          </cell>
          <cell r="G20">
            <v>37</v>
          </cell>
          <cell r="H20">
            <v>12.6</v>
          </cell>
          <cell r="I20" t="str">
            <v>NE</v>
          </cell>
          <cell r="J20">
            <v>27.36</v>
          </cell>
          <cell r="K20">
            <v>0</v>
          </cell>
        </row>
        <row r="21">
          <cell r="B21">
            <v>23.133333333333329</v>
          </cell>
          <cell r="C21">
            <v>31.1</v>
          </cell>
          <cell r="D21">
            <v>15.6</v>
          </cell>
          <cell r="E21">
            <v>65.375</v>
          </cell>
          <cell r="F21">
            <v>93</v>
          </cell>
          <cell r="G21">
            <v>38</v>
          </cell>
          <cell r="H21">
            <v>14.4</v>
          </cell>
          <cell r="I21" t="str">
            <v>NE</v>
          </cell>
          <cell r="J21">
            <v>33.119999999999997</v>
          </cell>
          <cell r="K21">
            <v>0.2</v>
          </cell>
        </row>
        <row r="22">
          <cell r="B22">
            <v>18.133333333333333</v>
          </cell>
          <cell r="C22">
            <v>25</v>
          </cell>
          <cell r="D22">
            <v>14.2</v>
          </cell>
          <cell r="E22">
            <v>80</v>
          </cell>
          <cell r="F22">
            <v>97</v>
          </cell>
          <cell r="G22">
            <v>47</v>
          </cell>
          <cell r="H22">
            <v>19.8</v>
          </cell>
          <cell r="I22" t="str">
            <v>S</v>
          </cell>
          <cell r="J22">
            <v>48.96</v>
          </cell>
          <cell r="K22">
            <v>44.6</v>
          </cell>
        </row>
        <row r="23">
          <cell r="B23">
            <v>13.512499999999998</v>
          </cell>
          <cell r="C23">
            <v>21.6</v>
          </cell>
          <cell r="D23">
            <v>6.9</v>
          </cell>
          <cell r="E23">
            <v>73.375</v>
          </cell>
          <cell r="F23">
            <v>96</v>
          </cell>
          <cell r="G23">
            <v>32</v>
          </cell>
          <cell r="H23">
            <v>2.8800000000000003</v>
          </cell>
          <cell r="I23" t="str">
            <v>SE</v>
          </cell>
          <cell r="J23">
            <v>16.2</v>
          </cell>
          <cell r="K23">
            <v>0.2</v>
          </cell>
        </row>
        <row r="24">
          <cell r="B24">
            <v>14.27083333333333</v>
          </cell>
          <cell r="C24">
            <v>24.2</v>
          </cell>
          <cell r="D24">
            <v>6.3</v>
          </cell>
          <cell r="E24">
            <v>67.75</v>
          </cell>
          <cell r="F24">
            <v>96</v>
          </cell>
          <cell r="G24">
            <v>29</v>
          </cell>
          <cell r="H24">
            <v>6.12</v>
          </cell>
          <cell r="I24" t="str">
            <v>L</v>
          </cell>
          <cell r="J24">
            <v>23.040000000000003</v>
          </cell>
          <cell r="K24">
            <v>0</v>
          </cell>
        </row>
        <row r="25">
          <cell r="B25">
            <v>17.883333333333333</v>
          </cell>
          <cell r="C25">
            <v>26.3</v>
          </cell>
          <cell r="D25">
            <v>12.2</v>
          </cell>
          <cell r="E25">
            <v>59.416666666666664</v>
          </cell>
          <cell r="F25">
            <v>80</v>
          </cell>
          <cell r="G25">
            <v>36</v>
          </cell>
          <cell r="H25">
            <v>16.559999999999999</v>
          </cell>
          <cell r="I25" t="str">
            <v>NE</v>
          </cell>
          <cell r="J25">
            <v>32.4</v>
          </cell>
          <cell r="K25">
            <v>0</v>
          </cell>
        </row>
        <row r="26">
          <cell r="B26">
            <v>20.716666666666672</v>
          </cell>
          <cell r="C26">
            <v>29.1</v>
          </cell>
          <cell r="D26">
            <v>13</v>
          </cell>
          <cell r="E26">
            <v>55.333333333333336</v>
          </cell>
          <cell r="F26">
            <v>82</v>
          </cell>
          <cell r="G26">
            <v>30</v>
          </cell>
          <cell r="H26">
            <v>19.8</v>
          </cell>
          <cell r="I26" t="str">
            <v>NE</v>
          </cell>
          <cell r="J26">
            <v>39.96</v>
          </cell>
          <cell r="K26">
            <v>0</v>
          </cell>
        </row>
        <row r="27">
          <cell r="B27">
            <v>19.941666666666666</v>
          </cell>
          <cell r="C27">
            <v>24.2</v>
          </cell>
          <cell r="D27">
            <v>17.7</v>
          </cell>
          <cell r="E27">
            <v>72.833333333333329</v>
          </cell>
          <cell r="F27">
            <v>93</v>
          </cell>
          <cell r="G27">
            <v>50</v>
          </cell>
          <cell r="H27">
            <v>24.840000000000003</v>
          </cell>
          <cell r="I27" t="str">
            <v>NE</v>
          </cell>
          <cell r="J27">
            <v>55.800000000000004</v>
          </cell>
          <cell r="K27">
            <v>12.799999999999999</v>
          </cell>
        </row>
        <row r="28">
          <cell r="B28">
            <v>14.858333333333334</v>
          </cell>
          <cell r="C28">
            <v>19.100000000000001</v>
          </cell>
          <cell r="D28">
            <v>10.8</v>
          </cell>
          <cell r="E28">
            <v>89.75</v>
          </cell>
          <cell r="F28">
            <v>96</v>
          </cell>
          <cell r="G28">
            <v>78</v>
          </cell>
          <cell r="H28">
            <v>19.079999999999998</v>
          </cell>
          <cell r="I28" t="str">
            <v>SO</v>
          </cell>
          <cell r="J28">
            <v>43.56</v>
          </cell>
          <cell r="K28">
            <v>28.2</v>
          </cell>
        </row>
        <row r="29">
          <cell r="B29">
            <v>10.925000000000002</v>
          </cell>
          <cell r="C29">
            <v>16</v>
          </cell>
          <cell r="D29">
            <v>7.2</v>
          </cell>
          <cell r="E29">
            <v>78.666666666666671</v>
          </cell>
          <cell r="F29">
            <v>92</v>
          </cell>
          <cell r="G29">
            <v>55</v>
          </cell>
          <cell r="H29">
            <v>10.08</v>
          </cell>
          <cell r="I29" t="str">
            <v>SO</v>
          </cell>
          <cell r="J29">
            <v>24.840000000000003</v>
          </cell>
          <cell r="K29">
            <v>0</v>
          </cell>
        </row>
        <row r="30">
          <cell r="B30">
            <v>13.416666666666666</v>
          </cell>
          <cell r="C30">
            <v>20</v>
          </cell>
          <cell r="D30">
            <v>9.4</v>
          </cell>
          <cell r="E30">
            <v>77.666666666666671</v>
          </cell>
          <cell r="F30">
            <v>92</v>
          </cell>
          <cell r="G30">
            <v>50</v>
          </cell>
          <cell r="H30">
            <v>3.6</v>
          </cell>
          <cell r="I30" t="str">
            <v>L</v>
          </cell>
          <cell r="J30">
            <v>16.920000000000002</v>
          </cell>
          <cell r="K30">
            <v>0.2</v>
          </cell>
        </row>
        <row r="31">
          <cell r="B31">
            <v>14.650000000000004</v>
          </cell>
          <cell r="C31">
            <v>17.399999999999999</v>
          </cell>
          <cell r="D31">
            <v>10.7</v>
          </cell>
          <cell r="E31">
            <v>86.875</v>
          </cell>
          <cell r="F31">
            <v>96</v>
          </cell>
          <cell r="G31">
            <v>77</v>
          </cell>
          <cell r="H31">
            <v>5.7600000000000007</v>
          </cell>
          <cell r="I31" t="str">
            <v>SE</v>
          </cell>
          <cell r="J31">
            <v>19.8</v>
          </cell>
          <cell r="K31">
            <v>0.4</v>
          </cell>
        </row>
        <row r="32">
          <cell r="B32">
            <v>17.529166666666665</v>
          </cell>
          <cell r="C32">
            <v>22.1</v>
          </cell>
          <cell r="D32">
            <v>15.9</v>
          </cell>
          <cell r="E32">
            <v>90.125</v>
          </cell>
          <cell r="F32">
            <v>96</v>
          </cell>
          <cell r="G32">
            <v>71</v>
          </cell>
          <cell r="H32">
            <v>13.68</v>
          </cell>
          <cell r="I32" t="str">
            <v>L</v>
          </cell>
          <cell r="J32">
            <v>31.680000000000003</v>
          </cell>
          <cell r="K32">
            <v>7.2</v>
          </cell>
        </row>
        <row r="33">
          <cell r="B33">
            <v>18.312499999999996</v>
          </cell>
          <cell r="C33">
            <v>25.4</v>
          </cell>
          <cell r="D33">
            <v>13.6</v>
          </cell>
          <cell r="E33">
            <v>81.375</v>
          </cell>
          <cell r="F33">
            <v>96</v>
          </cell>
          <cell r="G33">
            <v>54</v>
          </cell>
          <cell r="H33">
            <v>17.64</v>
          </cell>
          <cell r="I33" t="str">
            <v>L</v>
          </cell>
          <cell r="J33">
            <v>35.28</v>
          </cell>
          <cell r="K33">
            <v>0</v>
          </cell>
        </row>
        <row r="34">
          <cell r="B34">
            <v>20.666666666666668</v>
          </cell>
          <cell r="C34">
            <v>28.1</v>
          </cell>
          <cell r="D34">
            <v>15.2</v>
          </cell>
          <cell r="E34">
            <v>72.541666666666671</v>
          </cell>
          <cell r="F34">
            <v>89</v>
          </cell>
          <cell r="G34">
            <v>46</v>
          </cell>
          <cell r="H34">
            <v>10.8</v>
          </cell>
          <cell r="I34" t="str">
            <v>L</v>
          </cell>
          <cell r="J34">
            <v>30.6</v>
          </cell>
          <cell r="K34">
            <v>0</v>
          </cell>
        </row>
        <row r="35">
          <cell r="B35">
            <v>21.762500000000003</v>
          </cell>
          <cell r="C35">
            <v>29.6</v>
          </cell>
          <cell r="D35">
            <v>15.4</v>
          </cell>
          <cell r="E35">
            <v>67.666666666666671</v>
          </cell>
          <cell r="F35">
            <v>92</v>
          </cell>
          <cell r="G35">
            <v>37</v>
          </cell>
          <cell r="H35">
            <v>14.04</v>
          </cell>
          <cell r="I35" t="str">
            <v>NE</v>
          </cell>
          <cell r="J35">
            <v>33.840000000000003</v>
          </cell>
          <cell r="K35">
            <v>0</v>
          </cell>
        </row>
        <row r="36">
          <cell r="I36" t="str">
            <v>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15.77083333333333</v>
          </cell>
          <cell r="C5">
            <v>27.5</v>
          </cell>
          <cell r="D5">
            <v>8.6</v>
          </cell>
          <cell r="E5">
            <v>79.541666666666671</v>
          </cell>
          <cell r="F5">
            <v>100</v>
          </cell>
          <cell r="G5">
            <v>39</v>
          </cell>
          <cell r="H5">
            <v>6.12</v>
          </cell>
          <cell r="I5" t="str">
            <v>NE</v>
          </cell>
          <cell r="J5">
            <v>19.440000000000001</v>
          </cell>
          <cell r="K5">
            <v>0</v>
          </cell>
        </row>
        <row r="6">
          <cell r="B6">
            <v>18.324999999999999</v>
          </cell>
          <cell r="C6">
            <v>29.9</v>
          </cell>
          <cell r="D6">
            <v>11.3</v>
          </cell>
          <cell r="E6">
            <v>80.666666666666671</v>
          </cell>
          <cell r="F6">
            <v>100</v>
          </cell>
          <cell r="G6">
            <v>40</v>
          </cell>
          <cell r="H6">
            <v>9.3600000000000012</v>
          </cell>
          <cell r="I6" t="str">
            <v>NE</v>
          </cell>
          <cell r="J6">
            <v>28.44</v>
          </cell>
          <cell r="K6">
            <v>0</v>
          </cell>
        </row>
        <row r="7">
          <cell r="B7">
            <v>20.529166666666669</v>
          </cell>
          <cell r="C7">
            <v>31.2</v>
          </cell>
          <cell r="D7">
            <v>12.7</v>
          </cell>
          <cell r="E7">
            <v>77.875</v>
          </cell>
          <cell r="F7">
            <v>100</v>
          </cell>
          <cell r="G7">
            <v>37</v>
          </cell>
          <cell r="H7">
            <v>9</v>
          </cell>
          <cell r="I7" t="str">
            <v>NE</v>
          </cell>
          <cell r="J7">
            <v>28.8</v>
          </cell>
          <cell r="K7">
            <v>0</v>
          </cell>
        </row>
        <row r="8">
          <cell r="B8">
            <v>21.054166666666664</v>
          </cell>
          <cell r="C8">
            <v>32.4</v>
          </cell>
          <cell r="D8">
            <v>11.8</v>
          </cell>
          <cell r="E8">
            <v>73.708333333333329</v>
          </cell>
          <cell r="F8">
            <v>100</v>
          </cell>
          <cell r="G8">
            <v>28</v>
          </cell>
          <cell r="H8">
            <v>7.2</v>
          </cell>
          <cell r="I8" t="str">
            <v>NE</v>
          </cell>
          <cell r="J8">
            <v>28.8</v>
          </cell>
          <cell r="K8">
            <v>0</v>
          </cell>
        </row>
        <row r="9">
          <cell r="B9">
            <v>20.716666666666669</v>
          </cell>
          <cell r="C9">
            <v>31.1</v>
          </cell>
          <cell r="D9">
            <v>12.3</v>
          </cell>
          <cell r="E9">
            <v>68.125</v>
          </cell>
          <cell r="F9">
            <v>100</v>
          </cell>
          <cell r="G9">
            <v>24</v>
          </cell>
          <cell r="H9">
            <v>14.04</v>
          </cell>
          <cell r="I9" t="str">
            <v>L</v>
          </cell>
          <cell r="J9">
            <v>45.36</v>
          </cell>
          <cell r="K9">
            <v>0</v>
          </cell>
        </row>
        <row r="10">
          <cell r="B10">
            <v>16.345833333333335</v>
          </cell>
          <cell r="C10">
            <v>21.3</v>
          </cell>
          <cell r="D10">
            <v>11.1</v>
          </cell>
          <cell r="E10">
            <v>85.5</v>
          </cell>
          <cell r="F10">
            <v>100</v>
          </cell>
          <cell r="G10">
            <v>58</v>
          </cell>
          <cell r="H10">
            <v>9</v>
          </cell>
          <cell r="I10" t="str">
            <v>NE</v>
          </cell>
          <cell r="J10">
            <v>27</v>
          </cell>
          <cell r="K10">
            <v>1.7999999999999998</v>
          </cell>
        </row>
        <row r="11">
          <cell r="B11">
            <v>15.420833333333329</v>
          </cell>
          <cell r="C11">
            <v>17.399999999999999</v>
          </cell>
          <cell r="D11">
            <v>14.3</v>
          </cell>
          <cell r="E11">
            <v>98.25</v>
          </cell>
          <cell r="F11">
            <v>100</v>
          </cell>
          <cell r="G11">
            <v>87</v>
          </cell>
          <cell r="H11">
            <v>7.2</v>
          </cell>
          <cell r="I11" t="str">
            <v>O</v>
          </cell>
          <cell r="J11">
            <v>21.6</v>
          </cell>
          <cell r="K11">
            <v>10</v>
          </cell>
        </row>
        <row r="12">
          <cell r="B12">
            <v>15.958333333333334</v>
          </cell>
          <cell r="C12">
            <v>18.600000000000001</v>
          </cell>
          <cell r="D12">
            <v>14.3</v>
          </cell>
          <cell r="E12">
            <v>99.75</v>
          </cell>
          <cell r="F12">
            <v>100</v>
          </cell>
          <cell r="G12">
            <v>97</v>
          </cell>
          <cell r="H12">
            <v>10.08</v>
          </cell>
          <cell r="I12" t="str">
            <v>O</v>
          </cell>
          <cell r="J12">
            <v>19.8</v>
          </cell>
          <cell r="K12">
            <v>11</v>
          </cell>
        </row>
        <row r="13">
          <cell r="B13">
            <v>17.745833333333334</v>
          </cell>
          <cell r="C13">
            <v>20</v>
          </cell>
          <cell r="D13">
            <v>16.8</v>
          </cell>
          <cell r="E13">
            <v>98.9</v>
          </cell>
          <cell r="F13">
            <v>100</v>
          </cell>
          <cell r="G13">
            <v>91</v>
          </cell>
          <cell r="H13">
            <v>12.24</v>
          </cell>
          <cell r="I13" t="str">
            <v>SO</v>
          </cell>
          <cell r="J13">
            <v>25.56</v>
          </cell>
          <cell r="K13">
            <v>0.4</v>
          </cell>
        </row>
        <row r="14">
          <cell r="B14">
            <v>17.241666666666664</v>
          </cell>
          <cell r="C14">
            <v>20</v>
          </cell>
          <cell r="D14">
            <v>15.1</v>
          </cell>
          <cell r="E14">
            <v>87.545454545454547</v>
          </cell>
          <cell r="F14">
            <v>100</v>
          </cell>
          <cell r="G14">
            <v>79</v>
          </cell>
          <cell r="H14">
            <v>7.5600000000000005</v>
          </cell>
          <cell r="I14" t="str">
            <v>SO</v>
          </cell>
          <cell r="J14">
            <v>17.64</v>
          </cell>
          <cell r="K14">
            <v>0</v>
          </cell>
        </row>
        <row r="15">
          <cell r="B15">
            <v>18.016666666666669</v>
          </cell>
          <cell r="C15">
            <v>23.8</v>
          </cell>
          <cell r="D15">
            <v>14.2</v>
          </cell>
          <cell r="E15">
            <v>86.1</v>
          </cell>
          <cell r="F15">
            <v>100</v>
          </cell>
          <cell r="G15">
            <v>60</v>
          </cell>
          <cell r="H15">
            <v>10.8</v>
          </cell>
          <cell r="I15" t="str">
            <v>SO</v>
          </cell>
          <cell r="J15">
            <v>28.08</v>
          </cell>
          <cell r="K15">
            <v>0.2</v>
          </cell>
        </row>
        <row r="16">
          <cell r="B16">
            <v>18.708333333333336</v>
          </cell>
          <cell r="C16">
            <v>26.2</v>
          </cell>
          <cell r="D16">
            <v>13.3</v>
          </cell>
          <cell r="E16">
            <v>78.791666666666671</v>
          </cell>
          <cell r="F16">
            <v>100</v>
          </cell>
          <cell r="G16">
            <v>44</v>
          </cell>
          <cell r="H16">
            <v>11.879999999999999</v>
          </cell>
          <cell r="I16" t="str">
            <v>SO</v>
          </cell>
          <cell r="J16">
            <v>28.8</v>
          </cell>
          <cell r="K16">
            <v>0</v>
          </cell>
        </row>
        <row r="17">
          <cell r="B17">
            <v>19.220833333333328</v>
          </cell>
          <cell r="C17">
            <v>27.3</v>
          </cell>
          <cell r="D17">
            <v>13.2</v>
          </cell>
          <cell r="E17">
            <v>76.625</v>
          </cell>
          <cell r="F17">
            <v>100</v>
          </cell>
          <cell r="G17">
            <v>42</v>
          </cell>
          <cell r="H17">
            <v>10.08</v>
          </cell>
          <cell r="I17" t="str">
            <v>SO</v>
          </cell>
          <cell r="J17">
            <v>20.16</v>
          </cell>
          <cell r="K17">
            <v>0</v>
          </cell>
        </row>
        <row r="18">
          <cell r="B18">
            <v>19.349999999999998</v>
          </cell>
          <cell r="C18">
            <v>28.3</v>
          </cell>
          <cell r="D18">
            <v>11.3</v>
          </cell>
          <cell r="E18">
            <v>74.625</v>
          </cell>
          <cell r="F18">
            <v>100</v>
          </cell>
          <cell r="G18">
            <v>38</v>
          </cell>
          <cell r="H18">
            <v>8.2799999999999994</v>
          </cell>
          <cell r="I18" t="str">
            <v>SO</v>
          </cell>
          <cell r="J18">
            <v>23.400000000000002</v>
          </cell>
          <cell r="K18">
            <v>0</v>
          </cell>
        </row>
        <row r="19">
          <cell r="B19">
            <v>18.712499999999999</v>
          </cell>
          <cell r="C19">
            <v>30.8</v>
          </cell>
          <cell r="D19">
            <v>10.6</v>
          </cell>
          <cell r="E19">
            <v>73.75</v>
          </cell>
          <cell r="F19">
            <v>100</v>
          </cell>
          <cell r="G19">
            <v>29</v>
          </cell>
          <cell r="H19">
            <v>7.5600000000000005</v>
          </cell>
          <cell r="I19" t="str">
            <v>NE</v>
          </cell>
          <cell r="J19">
            <v>20.16</v>
          </cell>
          <cell r="K19">
            <v>0</v>
          </cell>
        </row>
        <row r="20">
          <cell r="B20">
            <v>20.679166666666667</v>
          </cell>
          <cell r="C20">
            <v>31.8</v>
          </cell>
          <cell r="D20">
            <v>12.7</v>
          </cell>
          <cell r="E20">
            <v>74.375</v>
          </cell>
          <cell r="F20">
            <v>100</v>
          </cell>
          <cell r="G20">
            <v>30</v>
          </cell>
          <cell r="H20">
            <v>7.2</v>
          </cell>
          <cell r="I20" t="str">
            <v>NE</v>
          </cell>
          <cell r="J20">
            <v>27.720000000000002</v>
          </cell>
          <cell r="K20">
            <v>0</v>
          </cell>
        </row>
        <row r="21">
          <cell r="B21">
            <v>21.562500000000004</v>
          </cell>
          <cell r="C21">
            <v>31.4</v>
          </cell>
          <cell r="D21">
            <v>13.4</v>
          </cell>
          <cell r="E21">
            <v>76.583333333333329</v>
          </cell>
          <cell r="F21">
            <v>100</v>
          </cell>
          <cell r="G21">
            <v>38</v>
          </cell>
          <cell r="H21">
            <v>10.44</v>
          </cell>
          <cell r="I21" t="str">
            <v>NE</v>
          </cell>
          <cell r="J21">
            <v>29.52</v>
          </cell>
          <cell r="K21">
            <v>0</v>
          </cell>
        </row>
        <row r="22">
          <cell r="B22">
            <v>19.3</v>
          </cell>
          <cell r="C22">
            <v>23.6</v>
          </cell>
          <cell r="D22">
            <v>14.6</v>
          </cell>
          <cell r="E22">
            <v>82.333333333333329</v>
          </cell>
          <cell r="F22">
            <v>100</v>
          </cell>
          <cell r="G22">
            <v>48</v>
          </cell>
          <cell r="H22">
            <v>14.04</v>
          </cell>
          <cell r="I22" t="str">
            <v>O</v>
          </cell>
          <cell r="J22">
            <v>52.56</v>
          </cell>
          <cell r="K22">
            <v>37.400000000000006</v>
          </cell>
        </row>
        <row r="23">
          <cell r="B23">
            <v>13.816666666666665</v>
          </cell>
          <cell r="C23">
            <v>21.5</v>
          </cell>
          <cell r="D23">
            <v>7.3</v>
          </cell>
          <cell r="E23">
            <v>70.708333333333329</v>
          </cell>
          <cell r="F23">
            <v>99</v>
          </cell>
          <cell r="G23">
            <v>31</v>
          </cell>
          <cell r="H23">
            <v>11.16</v>
          </cell>
          <cell r="I23" t="str">
            <v>SO</v>
          </cell>
          <cell r="J23">
            <v>21.240000000000002</v>
          </cell>
          <cell r="K23">
            <v>0</v>
          </cell>
        </row>
        <row r="24">
          <cell r="B24">
            <v>13.091666666666663</v>
          </cell>
          <cell r="C24">
            <v>24.6</v>
          </cell>
          <cell r="D24">
            <v>4.7</v>
          </cell>
          <cell r="E24">
            <v>76.708333333333329</v>
          </cell>
          <cell r="F24">
            <v>100</v>
          </cell>
          <cell r="G24">
            <v>41</v>
          </cell>
          <cell r="H24">
            <v>7.9200000000000008</v>
          </cell>
          <cell r="I24" t="str">
            <v>NE</v>
          </cell>
          <cell r="J24">
            <v>19.440000000000001</v>
          </cell>
          <cell r="K24">
            <v>0</v>
          </cell>
        </row>
        <row r="25">
          <cell r="B25">
            <v>16.7</v>
          </cell>
          <cell r="C25">
            <v>28.8</v>
          </cell>
          <cell r="D25">
            <v>6.7</v>
          </cell>
          <cell r="E25">
            <v>70.833333333333329</v>
          </cell>
          <cell r="F25">
            <v>100</v>
          </cell>
          <cell r="G25">
            <v>30</v>
          </cell>
          <cell r="H25">
            <v>10.08</v>
          </cell>
          <cell r="I25" t="str">
            <v>SO</v>
          </cell>
          <cell r="J25">
            <v>23.040000000000003</v>
          </cell>
          <cell r="K25">
            <v>0</v>
          </cell>
        </row>
        <row r="26">
          <cell r="B26">
            <v>19.083333333333332</v>
          </cell>
          <cell r="C26">
            <v>30.9</v>
          </cell>
          <cell r="D26">
            <v>9.8000000000000007</v>
          </cell>
          <cell r="E26">
            <v>69.583333333333329</v>
          </cell>
          <cell r="F26">
            <v>99</v>
          </cell>
          <cell r="G26">
            <v>30</v>
          </cell>
          <cell r="H26">
            <v>6.84</v>
          </cell>
          <cell r="I26" t="str">
            <v>NE</v>
          </cell>
          <cell r="J26">
            <v>33.840000000000003</v>
          </cell>
          <cell r="K26">
            <v>0</v>
          </cell>
        </row>
        <row r="27">
          <cell r="B27">
            <v>17.629166666666666</v>
          </cell>
          <cell r="C27">
            <v>22.1</v>
          </cell>
          <cell r="D27">
            <v>15.1</v>
          </cell>
          <cell r="E27">
            <v>94.5</v>
          </cell>
          <cell r="F27">
            <v>100</v>
          </cell>
          <cell r="G27">
            <v>65</v>
          </cell>
          <cell r="H27">
            <v>25.2</v>
          </cell>
          <cell r="I27" t="str">
            <v>SE</v>
          </cell>
          <cell r="J27">
            <v>48.24</v>
          </cell>
          <cell r="K27">
            <v>37.400000000000006</v>
          </cell>
        </row>
        <row r="28">
          <cell r="B28">
            <v>15.562500000000002</v>
          </cell>
          <cell r="C28">
            <v>20.100000000000001</v>
          </cell>
          <cell r="D28">
            <v>11.5</v>
          </cell>
          <cell r="E28">
            <v>93.791666666666671</v>
          </cell>
          <cell r="F28">
            <v>100</v>
          </cell>
          <cell r="G28">
            <v>81</v>
          </cell>
          <cell r="H28">
            <v>14.04</v>
          </cell>
          <cell r="I28" t="str">
            <v>N</v>
          </cell>
          <cell r="J28">
            <v>52.56</v>
          </cell>
          <cell r="K28">
            <v>19.400000000000002</v>
          </cell>
        </row>
        <row r="29">
          <cell r="B29">
            <v>9.8083333333333353</v>
          </cell>
          <cell r="C29">
            <v>15.1</v>
          </cell>
          <cell r="D29">
            <v>4.3</v>
          </cell>
          <cell r="E29">
            <v>82.541666666666671</v>
          </cell>
          <cell r="F29">
            <v>100</v>
          </cell>
          <cell r="G29">
            <v>56</v>
          </cell>
          <cell r="H29">
            <v>9</v>
          </cell>
          <cell r="I29" t="str">
            <v>N</v>
          </cell>
          <cell r="J29">
            <v>22.32</v>
          </cell>
          <cell r="K29">
            <v>0</v>
          </cell>
        </row>
        <row r="30">
          <cell r="B30">
            <v>13.233333333333333</v>
          </cell>
          <cell r="C30">
            <v>15.8</v>
          </cell>
          <cell r="D30">
            <v>11.9</v>
          </cell>
          <cell r="E30">
            <v>89.041666666666671</v>
          </cell>
          <cell r="F30">
            <v>100</v>
          </cell>
          <cell r="G30">
            <v>69</v>
          </cell>
          <cell r="H30">
            <v>9</v>
          </cell>
          <cell r="I30" t="str">
            <v>SO</v>
          </cell>
          <cell r="J30">
            <v>18.720000000000002</v>
          </cell>
          <cell r="K30">
            <v>4.8</v>
          </cell>
        </row>
        <row r="31">
          <cell r="B31">
            <v>15.083333333333329</v>
          </cell>
          <cell r="C31">
            <v>18.899999999999999</v>
          </cell>
          <cell r="D31">
            <v>13.6</v>
          </cell>
          <cell r="E31">
            <v>98.208333333333329</v>
          </cell>
          <cell r="F31">
            <v>100</v>
          </cell>
          <cell r="G31">
            <v>84</v>
          </cell>
          <cell r="H31">
            <v>6.48</v>
          </cell>
          <cell r="I31" t="str">
            <v>O</v>
          </cell>
          <cell r="J31">
            <v>14.4</v>
          </cell>
          <cell r="K31">
            <v>2.8000000000000003</v>
          </cell>
        </row>
        <row r="32">
          <cell r="B32">
            <v>18.620833333333334</v>
          </cell>
          <cell r="C32">
            <v>23.5</v>
          </cell>
          <cell r="D32">
            <v>16.600000000000001</v>
          </cell>
          <cell r="E32">
            <v>92.958333333333329</v>
          </cell>
          <cell r="F32">
            <v>100</v>
          </cell>
          <cell r="G32">
            <v>67</v>
          </cell>
          <cell r="H32">
            <v>12.24</v>
          </cell>
          <cell r="I32" t="str">
            <v>SO</v>
          </cell>
          <cell r="J32">
            <v>27.36</v>
          </cell>
          <cell r="K32">
            <v>9.7999999999999989</v>
          </cell>
        </row>
        <row r="33">
          <cell r="B33">
            <v>19.033333333333331</v>
          </cell>
          <cell r="C33">
            <v>26.2</v>
          </cell>
          <cell r="D33">
            <v>14.4</v>
          </cell>
          <cell r="E33">
            <v>84.25</v>
          </cell>
          <cell r="F33">
            <v>100</v>
          </cell>
          <cell r="G33">
            <v>52</v>
          </cell>
          <cell r="H33">
            <v>10.8</v>
          </cell>
          <cell r="I33" t="str">
            <v>SO</v>
          </cell>
          <cell r="J33">
            <v>33.480000000000004</v>
          </cell>
          <cell r="K33">
            <v>0.2</v>
          </cell>
        </row>
        <row r="34">
          <cell r="B34">
            <v>20.320833333333336</v>
          </cell>
          <cell r="C34">
            <v>29.7</v>
          </cell>
          <cell r="D34">
            <v>14.1</v>
          </cell>
          <cell r="E34">
            <v>79.208333333333329</v>
          </cell>
          <cell r="F34">
            <v>100</v>
          </cell>
          <cell r="G34">
            <v>41</v>
          </cell>
          <cell r="H34">
            <v>8.64</v>
          </cell>
          <cell r="I34" t="str">
            <v>SO</v>
          </cell>
          <cell r="J34">
            <v>20.52</v>
          </cell>
          <cell r="K34">
            <v>0</v>
          </cell>
        </row>
        <row r="35">
          <cell r="B35">
            <v>20.583333333333332</v>
          </cell>
          <cell r="C35">
            <v>30.2</v>
          </cell>
          <cell r="D35">
            <v>12.3</v>
          </cell>
          <cell r="E35">
            <v>75.041666666666671</v>
          </cell>
          <cell r="F35">
            <v>100</v>
          </cell>
          <cell r="G35">
            <v>34</v>
          </cell>
          <cell r="H35">
            <v>7.2</v>
          </cell>
          <cell r="I35" t="str">
            <v>S</v>
          </cell>
          <cell r="J35">
            <v>23.400000000000002</v>
          </cell>
          <cell r="K35">
            <v>0</v>
          </cell>
        </row>
        <row r="36">
          <cell r="I36" t="str">
            <v>SO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19.058333333333334</v>
          </cell>
          <cell r="C5">
            <v>26.8</v>
          </cell>
          <cell r="D5">
            <v>13.6</v>
          </cell>
          <cell r="E5">
            <v>75</v>
          </cell>
          <cell r="F5">
            <v>91</v>
          </cell>
          <cell r="G5">
            <v>51</v>
          </cell>
          <cell r="H5">
            <v>9</v>
          </cell>
          <cell r="I5" t="str">
            <v>S</v>
          </cell>
          <cell r="J5">
            <v>19.440000000000001</v>
          </cell>
          <cell r="K5">
            <v>0</v>
          </cell>
        </row>
        <row r="6">
          <cell r="B6">
            <v>21.191666666666666</v>
          </cell>
          <cell r="C6">
            <v>29.4</v>
          </cell>
          <cell r="D6">
            <v>15.2</v>
          </cell>
          <cell r="E6">
            <v>78.625</v>
          </cell>
          <cell r="F6">
            <v>96</v>
          </cell>
          <cell r="G6">
            <v>49</v>
          </cell>
          <cell r="H6">
            <v>11.520000000000001</v>
          </cell>
          <cell r="I6" t="str">
            <v>O</v>
          </cell>
          <cell r="J6">
            <v>24.12</v>
          </cell>
          <cell r="K6">
            <v>0</v>
          </cell>
        </row>
        <row r="7">
          <cell r="B7">
            <v>23.074999999999999</v>
          </cell>
          <cell r="C7">
            <v>30.9</v>
          </cell>
          <cell r="D7">
            <v>16.8</v>
          </cell>
          <cell r="E7">
            <v>76.458333333333329</v>
          </cell>
          <cell r="F7">
            <v>96</v>
          </cell>
          <cell r="G7">
            <v>47</v>
          </cell>
          <cell r="H7">
            <v>10.8</v>
          </cell>
          <cell r="I7" t="str">
            <v>N</v>
          </cell>
          <cell r="J7">
            <v>21.96</v>
          </cell>
          <cell r="K7">
            <v>0</v>
          </cell>
        </row>
        <row r="8">
          <cell r="B8">
            <v>23.270833333333332</v>
          </cell>
          <cell r="C8">
            <v>32.5</v>
          </cell>
          <cell r="D8">
            <v>15.9</v>
          </cell>
          <cell r="E8">
            <v>75.833333333333329</v>
          </cell>
          <cell r="F8">
            <v>97</v>
          </cell>
          <cell r="G8">
            <v>35</v>
          </cell>
          <cell r="H8">
            <v>9.3600000000000012</v>
          </cell>
          <cell r="I8" t="str">
            <v>O</v>
          </cell>
          <cell r="J8">
            <v>28.44</v>
          </cell>
          <cell r="K8">
            <v>0.2</v>
          </cell>
        </row>
        <row r="9">
          <cell r="B9">
            <v>22.433333333333334</v>
          </cell>
          <cell r="C9">
            <v>30.1</v>
          </cell>
          <cell r="D9">
            <v>16</v>
          </cell>
          <cell r="E9">
            <v>73.333333333333329</v>
          </cell>
          <cell r="F9">
            <v>96</v>
          </cell>
          <cell r="G9">
            <v>35</v>
          </cell>
          <cell r="H9">
            <v>12.96</v>
          </cell>
          <cell r="I9" t="str">
            <v>O</v>
          </cell>
          <cell r="J9">
            <v>29.16</v>
          </cell>
          <cell r="K9">
            <v>0</v>
          </cell>
        </row>
        <row r="10">
          <cell r="B10">
            <v>19.795833333333334</v>
          </cell>
          <cell r="C10">
            <v>24.3</v>
          </cell>
          <cell r="D10">
            <v>16</v>
          </cell>
          <cell r="E10">
            <v>81.541666666666671</v>
          </cell>
          <cell r="F10">
            <v>92</v>
          </cell>
          <cell r="G10">
            <v>58</v>
          </cell>
          <cell r="H10">
            <v>3.9600000000000004</v>
          </cell>
          <cell r="I10" t="str">
            <v>O</v>
          </cell>
          <cell r="J10">
            <v>19.8</v>
          </cell>
          <cell r="K10">
            <v>0.2</v>
          </cell>
        </row>
        <row r="11">
          <cell r="B11">
            <v>16.266666666666669</v>
          </cell>
          <cell r="C11">
            <v>18.5</v>
          </cell>
          <cell r="D11">
            <v>15.2</v>
          </cell>
          <cell r="E11">
            <v>92.75</v>
          </cell>
          <cell r="F11">
            <v>96</v>
          </cell>
          <cell r="G11">
            <v>84</v>
          </cell>
          <cell r="H11">
            <v>8.2799999999999994</v>
          </cell>
          <cell r="I11" t="str">
            <v>S</v>
          </cell>
          <cell r="J11">
            <v>20.16</v>
          </cell>
          <cell r="K11">
            <v>23.399999999999995</v>
          </cell>
        </row>
        <row r="12">
          <cell r="B12">
            <v>17.587499999999999</v>
          </cell>
          <cell r="C12">
            <v>22.8</v>
          </cell>
          <cell r="D12">
            <v>14.6</v>
          </cell>
          <cell r="E12">
            <v>87.833333333333329</v>
          </cell>
          <cell r="F12">
            <v>96</v>
          </cell>
          <cell r="G12">
            <v>72</v>
          </cell>
          <cell r="H12">
            <v>7.9200000000000008</v>
          </cell>
          <cell r="I12" t="str">
            <v>S</v>
          </cell>
          <cell r="J12">
            <v>16.920000000000002</v>
          </cell>
          <cell r="K12">
            <v>1.5999999999999999</v>
          </cell>
        </row>
        <row r="13">
          <cell r="B13">
            <v>19.620833333333334</v>
          </cell>
          <cell r="C13">
            <v>24.1</v>
          </cell>
          <cell r="D13">
            <v>16.7</v>
          </cell>
          <cell r="E13">
            <v>88.833333333333329</v>
          </cell>
          <cell r="F13">
            <v>97</v>
          </cell>
          <cell r="G13">
            <v>70</v>
          </cell>
          <cell r="H13">
            <v>3.6</v>
          </cell>
          <cell r="I13" t="str">
            <v>S</v>
          </cell>
          <cell r="J13">
            <v>12.6</v>
          </cell>
          <cell r="K13">
            <v>0.2</v>
          </cell>
        </row>
        <row r="14">
          <cell r="B14">
            <v>20.420833333333331</v>
          </cell>
          <cell r="C14">
            <v>25.2</v>
          </cell>
          <cell r="D14">
            <v>17.7</v>
          </cell>
          <cell r="E14">
            <v>83.166666666666671</v>
          </cell>
          <cell r="F14">
            <v>95</v>
          </cell>
          <cell r="G14">
            <v>60</v>
          </cell>
          <cell r="H14">
            <v>0</v>
          </cell>
          <cell r="I14" t="str">
            <v>S</v>
          </cell>
          <cell r="J14">
            <v>1.4400000000000002</v>
          </cell>
          <cell r="K14">
            <v>0.4</v>
          </cell>
        </row>
        <row r="15">
          <cell r="B15">
            <v>21.041666666666664</v>
          </cell>
          <cell r="C15">
            <v>26.7</v>
          </cell>
          <cell r="D15">
            <v>16.899999999999999</v>
          </cell>
          <cell r="E15">
            <v>79.166666666666671</v>
          </cell>
          <cell r="F15">
            <v>93</v>
          </cell>
          <cell r="G15">
            <v>55</v>
          </cell>
          <cell r="H15">
            <v>4.6800000000000006</v>
          </cell>
          <cell r="I15" t="str">
            <v>S</v>
          </cell>
          <cell r="J15">
            <v>16.2</v>
          </cell>
          <cell r="K15">
            <v>0</v>
          </cell>
        </row>
        <row r="16">
          <cell r="B16">
            <v>21.758333333333336</v>
          </cell>
          <cell r="C16">
            <v>29.1</v>
          </cell>
          <cell r="D16">
            <v>16.5</v>
          </cell>
          <cell r="E16">
            <v>75.208333333333329</v>
          </cell>
          <cell r="F16">
            <v>92</v>
          </cell>
          <cell r="G16">
            <v>44</v>
          </cell>
          <cell r="H16">
            <v>6.12</v>
          </cell>
          <cell r="I16" t="str">
            <v>S</v>
          </cell>
          <cell r="J16">
            <v>18.720000000000002</v>
          </cell>
          <cell r="K16">
            <v>0</v>
          </cell>
        </row>
        <row r="17">
          <cell r="B17">
            <v>22.158333333333335</v>
          </cell>
          <cell r="C17">
            <v>28.3</v>
          </cell>
          <cell r="D17">
            <v>17.100000000000001</v>
          </cell>
          <cell r="E17">
            <v>70.041666666666671</v>
          </cell>
          <cell r="F17">
            <v>89</v>
          </cell>
          <cell r="G17">
            <v>47</v>
          </cell>
          <cell r="H17">
            <v>6.48</v>
          </cell>
          <cell r="I17" t="str">
            <v>S</v>
          </cell>
          <cell r="J17">
            <v>17.28</v>
          </cell>
          <cell r="K17">
            <v>0</v>
          </cell>
        </row>
        <row r="18">
          <cell r="B18">
            <v>22.025000000000002</v>
          </cell>
          <cell r="C18">
            <v>30</v>
          </cell>
          <cell r="D18">
            <v>15.6</v>
          </cell>
          <cell r="E18">
            <v>71.875</v>
          </cell>
          <cell r="F18">
            <v>94</v>
          </cell>
          <cell r="G18">
            <v>37</v>
          </cell>
          <cell r="H18">
            <v>7.2</v>
          </cell>
          <cell r="I18" t="str">
            <v>S</v>
          </cell>
          <cell r="J18">
            <v>16.2</v>
          </cell>
          <cell r="K18">
            <v>0</v>
          </cell>
        </row>
        <row r="19">
          <cell r="B19">
            <v>21.9375</v>
          </cell>
          <cell r="C19">
            <v>31</v>
          </cell>
          <cell r="D19">
            <v>14.3</v>
          </cell>
          <cell r="E19">
            <v>72.625</v>
          </cell>
          <cell r="F19">
            <v>94</v>
          </cell>
          <cell r="G19">
            <v>37</v>
          </cell>
          <cell r="H19">
            <v>11.879999999999999</v>
          </cell>
          <cell r="I19" t="str">
            <v>O</v>
          </cell>
          <cell r="J19">
            <v>23.400000000000002</v>
          </cell>
          <cell r="K19">
            <v>0.2</v>
          </cell>
        </row>
        <row r="20">
          <cell r="B20">
            <v>23.391666666666662</v>
          </cell>
          <cell r="C20">
            <v>31.4</v>
          </cell>
          <cell r="D20">
            <v>17.3</v>
          </cell>
          <cell r="E20">
            <v>75.416666666666671</v>
          </cell>
          <cell r="F20">
            <v>96</v>
          </cell>
          <cell r="G20">
            <v>42</v>
          </cell>
          <cell r="H20">
            <v>11.16</v>
          </cell>
          <cell r="I20" t="str">
            <v>O</v>
          </cell>
          <cell r="J20">
            <v>24.48</v>
          </cell>
          <cell r="K20">
            <v>0</v>
          </cell>
        </row>
        <row r="21">
          <cell r="B21">
            <v>24.158333333333328</v>
          </cell>
          <cell r="C21">
            <v>32.200000000000003</v>
          </cell>
          <cell r="D21">
            <v>18.2</v>
          </cell>
          <cell r="E21">
            <v>74.791666666666671</v>
          </cell>
          <cell r="F21">
            <v>96</v>
          </cell>
          <cell r="G21">
            <v>42</v>
          </cell>
          <cell r="H21">
            <v>9.7200000000000006</v>
          </cell>
          <cell r="I21" t="str">
            <v>O</v>
          </cell>
          <cell r="J21">
            <v>23.040000000000003</v>
          </cell>
          <cell r="K21">
            <v>0</v>
          </cell>
        </row>
        <row r="22">
          <cell r="B22">
            <v>21.05</v>
          </cell>
          <cell r="C22">
            <v>25.9</v>
          </cell>
          <cell r="D22">
            <v>18.399999999999999</v>
          </cell>
          <cell r="E22">
            <v>80.083333333333329</v>
          </cell>
          <cell r="F22">
            <v>96</v>
          </cell>
          <cell r="G22">
            <v>54</v>
          </cell>
          <cell r="H22">
            <v>30.240000000000002</v>
          </cell>
          <cell r="I22" t="str">
            <v>S</v>
          </cell>
          <cell r="J22">
            <v>72.72</v>
          </cell>
          <cell r="K22">
            <v>18.399999999999999</v>
          </cell>
        </row>
        <row r="23">
          <cell r="B23">
            <v>16.387500000000003</v>
          </cell>
          <cell r="C23">
            <v>22.8</v>
          </cell>
          <cell r="D23">
            <v>11.6</v>
          </cell>
          <cell r="E23">
            <v>69.583333333333329</v>
          </cell>
          <cell r="F23">
            <v>88</v>
          </cell>
          <cell r="G23">
            <v>43</v>
          </cell>
          <cell r="H23">
            <v>9.7200000000000006</v>
          </cell>
          <cell r="I23" t="str">
            <v>S</v>
          </cell>
          <cell r="J23">
            <v>24.12</v>
          </cell>
          <cell r="K23">
            <v>0</v>
          </cell>
        </row>
        <row r="24">
          <cell r="B24">
            <v>16.658333333333331</v>
          </cell>
          <cell r="C24">
            <v>26.1</v>
          </cell>
          <cell r="D24">
            <v>10.9</v>
          </cell>
          <cell r="E24">
            <v>74.916666666666671</v>
          </cell>
          <cell r="F24">
            <v>93</v>
          </cell>
          <cell r="G24">
            <v>45</v>
          </cell>
          <cell r="H24">
            <v>8.64</v>
          </cell>
          <cell r="I24" t="str">
            <v>S</v>
          </cell>
          <cell r="J24">
            <v>16.2</v>
          </cell>
          <cell r="K24">
            <v>0</v>
          </cell>
        </row>
        <row r="25">
          <cell r="B25">
            <v>20.466666666666669</v>
          </cell>
          <cell r="C25">
            <v>30.2</v>
          </cell>
          <cell r="D25">
            <v>14</v>
          </cell>
          <cell r="E25">
            <v>72.708333333333329</v>
          </cell>
          <cell r="F25">
            <v>94</v>
          </cell>
          <cell r="G25">
            <v>37</v>
          </cell>
          <cell r="H25">
            <v>8.2799999999999994</v>
          </cell>
          <cell r="I25" t="str">
            <v>S</v>
          </cell>
          <cell r="J25">
            <v>16.920000000000002</v>
          </cell>
          <cell r="K25">
            <v>0</v>
          </cell>
        </row>
        <row r="26">
          <cell r="B26">
            <v>22.754166666666666</v>
          </cell>
          <cell r="C26">
            <v>31.9</v>
          </cell>
          <cell r="D26">
            <v>16.100000000000001</v>
          </cell>
          <cell r="E26">
            <v>69.25</v>
          </cell>
          <cell r="F26">
            <v>93</v>
          </cell>
          <cell r="G26">
            <v>38</v>
          </cell>
          <cell r="H26">
            <v>11.879999999999999</v>
          </cell>
          <cell r="I26" t="str">
            <v>O</v>
          </cell>
          <cell r="J26">
            <v>26.28</v>
          </cell>
          <cell r="K26">
            <v>0</v>
          </cell>
        </row>
        <row r="27">
          <cell r="B27">
            <v>21.666666666666671</v>
          </cell>
          <cell r="C27">
            <v>25.4</v>
          </cell>
          <cell r="D27">
            <v>19.3</v>
          </cell>
          <cell r="E27">
            <v>85</v>
          </cell>
          <cell r="F27">
            <v>96</v>
          </cell>
          <cell r="G27">
            <v>66</v>
          </cell>
          <cell r="H27">
            <v>20.16</v>
          </cell>
          <cell r="I27" t="str">
            <v>N</v>
          </cell>
          <cell r="J27">
            <v>47.16</v>
          </cell>
          <cell r="K27">
            <v>38.6</v>
          </cell>
        </row>
        <row r="28">
          <cell r="B28">
            <v>16.537499999999998</v>
          </cell>
          <cell r="C28">
            <v>22.1</v>
          </cell>
          <cell r="D28">
            <v>13.4</v>
          </cell>
          <cell r="E28">
            <v>85</v>
          </cell>
          <cell r="F28">
            <v>94</v>
          </cell>
          <cell r="G28">
            <v>74</v>
          </cell>
          <cell r="H28">
            <v>14.76</v>
          </cell>
          <cell r="I28" t="str">
            <v>SO</v>
          </cell>
          <cell r="J28">
            <v>42.480000000000004</v>
          </cell>
          <cell r="K28">
            <v>18.599999999999998</v>
          </cell>
        </row>
        <row r="29">
          <cell r="B29">
            <v>12.612499999999999</v>
          </cell>
          <cell r="C29">
            <v>16.899999999999999</v>
          </cell>
          <cell r="D29">
            <v>7.9</v>
          </cell>
          <cell r="E29">
            <v>80.333333333333329</v>
          </cell>
          <cell r="F29">
            <v>96</v>
          </cell>
          <cell r="G29">
            <v>56</v>
          </cell>
          <cell r="H29">
            <v>10.44</v>
          </cell>
          <cell r="I29" t="str">
            <v>S</v>
          </cell>
          <cell r="J29">
            <v>22.68</v>
          </cell>
          <cell r="K29">
            <v>0</v>
          </cell>
        </row>
        <row r="30">
          <cell r="B30">
            <v>14.620833333333332</v>
          </cell>
          <cell r="C30">
            <v>15.6</v>
          </cell>
          <cell r="D30">
            <v>13.8</v>
          </cell>
          <cell r="E30">
            <v>91.083333333333329</v>
          </cell>
          <cell r="F30">
            <v>95</v>
          </cell>
          <cell r="G30">
            <v>80</v>
          </cell>
          <cell r="H30">
            <v>3.9600000000000004</v>
          </cell>
          <cell r="I30" t="str">
            <v>S</v>
          </cell>
          <cell r="J30">
            <v>13.32</v>
          </cell>
          <cell r="K30">
            <v>9.6000000000000014</v>
          </cell>
        </row>
        <row r="31">
          <cell r="B31">
            <v>16.595833333333328</v>
          </cell>
          <cell r="C31">
            <v>19.3</v>
          </cell>
          <cell r="D31">
            <v>14.8</v>
          </cell>
          <cell r="E31">
            <v>91.083333333333329</v>
          </cell>
          <cell r="F31">
            <v>97</v>
          </cell>
          <cell r="G31">
            <v>80</v>
          </cell>
          <cell r="H31">
            <v>2.52</v>
          </cell>
          <cell r="I31" t="str">
            <v>S</v>
          </cell>
          <cell r="J31">
            <v>10.08</v>
          </cell>
          <cell r="K31">
            <v>1.4000000000000001</v>
          </cell>
        </row>
        <row r="32">
          <cell r="B32">
            <v>20.095833333333328</v>
          </cell>
          <cell r="C32">
            <v>26.7</v>
          </cell>
          <cell r="D32">
            <v>16.8</v>
          </cell>
          <cell r="E32">
            <v>85.083333333333329</v>
          </cell>
          <cell r="F32">
            <v>97</v>
          </cell>
          <cell r="G32">
            <v>58</v>
          </cell>
          <cell r="H32">
            <v>7.9200000000000008</v>
          </cell>
          <cell r="I32" t="str">
            <v>S</v>
          </cell>
          <cell r="J32">
            <v>17.64</v>
          </cell>
          <cell r="K32">
            <v>4.6000000000000005</v>
          </cell>
        </row>
        <row r="33">
          <cell r="B33">
            <v>21.966666666666669</v>
          </cell>
          <cell r="C33">
            <v>29</v>
          </cell>
          <cell r="D33">
            <v>17</v>
          </cell>
          <cell r="E33">
            <v>77.083333333333329</v>
          </cell>
          <cell r="F33">
            <v>93</v>
          </cell>
          <cell r="G33">
            <v>48</v>
          </cell>
          <cell r="H33">
            <v>7.5600000000000005</v>
          </cell>
          <cell r="I33" t="str">
            <v>S</v>
          </cell>
          <cell r="J33">
            <v>19.079999999999998</v>
          </cell>
          <cell r="K33">
            <v>0</v>
          </cell>
        </row>
        <row r="34">
          <cell r="B34">
            <v>23.454166666666666</v>
          </cell>
          <cell r="C34">
            <v>31</v>
          </cell>
          <cell r="D34">
            <v>19</v>
          </cell>
          <cell r="E34">
            <v>71.041666666666671</v>
          </cell>
          <cell r="F34">
            <v>89</v>
          </cell>
          <cell r="G34">
            <v>40</v>
          </cell>
          <cell r="H34">
            <v>7.9200000000000008</v>
          </cell>
          <cell r="I34" t="str">
            <v>S</v>
          </cell>
          <cell r="J34">
            <v>15.48</v>
          </cell>
          <cell r="K34">
            <v>0</v>
          </cell>
        </row>
        <row r="35">
          <cell r="B35">
            <v>23.616666666666664</v>
          </cell>
          <cell r="C35">
            <v>31.5</v>
          </cell>
          <cell r="D35">
            <v>17.5</v>
          </cell>
          <cell r="E35">
            <v>74.083333333333329</v>
          </cell>
          <cell r="F35">
            <v>96</v>
          </cell>
          <cell r="G35">
            <v>35</v>
          </cell>
          <cell r="H35">
            <v>12.24</v>
          </cell>
          <cell r="I35" t="str">
            <v>NE</v>
          </cell>
          <cell r="J35">
            <v>25.92</v>
          </cell>
          <cell r="K35">
            <v>0</v>
          </cell>
        </row>
        <row r="36">
          <cell r="I36" t="str">
            <v>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11.975</v>
          </cell>
          <cell r="C5">
            <v>18</v>
          </cell>
          <cell r="D5">
            <v>6.6</v>
          </cell>
          <cell r="E5">
            <v>82.041666666666671</v>
          </cell>
          <cell r="F5">
            <v>96</v>
          </cell>
          <cell r="G5">
            <v>66</v>
          </cell>
          <cell r="H5">
            <v>12.24</v>
          </cell>
          <cell r="I5" t="str">
            <v>SO</v>
          </cell>
          <cell r="J5">
            <v>20.88</v>
          </cell>
          <cell r="K5">
            <v>0</v>
          </cell>
        </row>
        <row r="6">
          <cell r="B6">
            <v>18.766666666666662</v>
          </cell>
          <cell r="C6">
            <v>27.3</v>
          </cell>
          <cell r="D6">
            <v>13.2</v>
          </cell>
          <cell r="E6">
            <v>74.916666666666671</v>
          </cell>
          <cell r="F6">
            <v>90</v>
          </cell>
          <cell r="G6">
            <v>50</v>
          </cell>
          <cell r="H6">
            <v>13.32</v>
          </cell>
          <cell r="I6" t="str">
            <v>SO</v>
          </cell>
          <cell r="J6">
            <v>29.16</v>
          </cell>
          <cell r="K6">
            <v>0</v>
          </cell>
        </row>
        <row r="7">
          <cell r="B7">
            <v>21.141666666666669</v>
          </cell>
          <cell r="C7">
            <v>29.5</v>
          </cell>
          <cell r="D7">
            <v>14.4</v>
          </cell>
          <cell r="E7">
            <v>73.208333333333329</v>
          </cell>
          <cell r="F7">
            <v>96</v>
          </cell>
          <cell r="G7">
            <v>45</v>
          </cell>
          <cell r="H7">
            <v>16.2</v>
          </cell>
          <cell r="I7" t="str">
            <v>SO</v>
          </cell>
          <cell r="J7">
            <v>32.4</v>
          </cell>
          <cell r="K7">
            <v>0</v>
          </cell>
        </row>
        <row r="8">
          <cell r="B8">
            <v>21.854166666666668</v>
          </cell>
          <cell r="C8">
            <v>30.7</v>
          </cell>
          <cell r="D8">
            <v>13.9</v>
          </cell>
          <cell r="E8">
            <v>69.625</v>
          </cell>
          <cell r="F8">
            <v>95</v>
          </cell>
          <cell r="G8">
            <v>36</v>
          </cell>
          <cell r="H8">
            <v>13.68</v>
          </cell>
          <cell r="I8" t="str">
            <v>SO</v>
          </cell>
          <cell r="J8">
            <v>28.44</v>
          </cell>
          <cell r="K8">
            <v>0</v>
          </cell>
        </row>
        <row r="9">
          <cell r="B9">
            <v>21.533333333333331</v>
          </cell>
          <cell r="C9">
            <v>30.7</v>
          </cell>
          <cell r="D9">
            <v>14</v>
          </cell>
          <cell r="E9">
            <v>60.375</v>
          </cell>
          <cell r="F9">
            <v>95</v>
          </cell>
          <cell r="G9">
            <v>24</v>
          </cell>
          <cell r="H9">
            <v>27.720000000000002</v>
          </cell>
          <cell r="I9" t="str">
            <v>SO</v>
          </cell>
          <cell r="J9">
            <v>54.72</v>
          </cell>
          <cell r="K9">
            <v>0</v>
          </cell>
        </row>
        <row r="10">
          <cell r="B10">
            <v>16.55</v>
          </cell>
          <cell r="C10">
            <v>22</v>
          </cell>
          <cell r="D10">
            <v>13.8</v>
          </cell>
          <cell r="E10">
            <v>80.833333333333329</v>
          </cell>
          <cell r="F10">
            <v>96</v>
          </cell>
          <cell r="G10">
            <v>47</v>
          </cell>
          <cell r="H10">
            <v>20.52</v>
          </cell>
          <cell r="I10" t="str">
            <v>SO</v>
          </cell>
          <cell r="J10">
            <v>32.4</v>
          </cell>
          <cell r="K10">
            <v>12.999999999999998</v>
          </cell>
        </row>
        <row r="11">
          <cell r="B11">
            <v>14.966666666666667</v>
          </cell>
          <cell r="C11">
            <v>20.3</v>
          </cell>
          <cell r="D11">
            <v>11.6</v>
          </cell>
          <cell r="E11">
            <v>87.416666666666671</v>
          </cell>
          <cell r="F11">
            <v>97</v>
          </cell>
          <cell r="G11">
            <v>66</v>
          </cell>
          <cell r="H11">
            <v>12.6</v>
          </cell>
          <cell r="I11" t="str">
            <v>SO</v>
          </cell>
          <cell r="J11">
            <v>25.56</v>
          </cell>
          <cell r="K11">
            <v>0.2</v>
          </cell>
        </row>
        <row r="12">
          <cell r="B12">
            <v>15.700000000000001</v>
          </cell>
          <cell r="C12">
            <v>19.2</v>
          </cell>
          <cell r="D12">
            <v>13.3</v>
          </cell>
          <cell r="E12">
            <v>87.625</v>
          </cell>
          <cell r="F12">
            <v>95</v>
          </cell>
          <cell r="G12">
            <v>72</v>
          </cell>
          <cell r="H12">
            <v>7.9200000000000008</v>
          </cell>
          <cell r="I12" t="str">
            <v>SO</v>
          </cell>
          <cell r="J12">
            <v>16.920000000000002</v>
          </cell>
          <cell r="K12">
            <v>0.8</v>
          </cell>
        </row>
        <row r="13">
          <cell r="B13">
            <v>16.574999999999999</v>
          </cell>
          <cell r="C13">
            <v>17.3</v>
          </cell>
          <cell r="D13">
            <v>15.9</v>
          </cell>
          <cell r="E13">
            <v>96.375</v>
          </cell>
          <cell r="F13">
            <v>97</v>
          </cell>
          <cell r="G13">
            <v>92</v>
          </cell>
          <cell r="H13">
            <v>15.120000000000001</v>
          </cell>
          <cell r="I13" t="str">
            <v>SO</v>
          </cell>
          <cell r="J13">
            <v>26.28</v>
          </cell>
          <cell r="K13">
            <v>59.4</v>
          </cell>
        </row>
        <row r="14">
          <cell r="B14">
            <v>16.45</v>
          </cell>
          <cell r="C14">
            <v>18.7</v>
          </cell>
          <cell r="D14">
            <v>15.4</v>
          </cell>
          <cell r="E14">
            <v>93.458333333333329</v>
          </cell>
          <cell r="F14">
            <v>97</v>
          </cell>
          <cell r="G14">
            <v>80</v>
          </cell>
          <cell r="H14">
            <v>10.44</v>
          </cell>
          <cell r="I14" t="str">
            <v>SO</v>
          </cell>
          <cell r="J14">
            <v>20.16</v>
          </cell>
          <cell r="K14">
            <v>25.799999999999994</v>
          </cell>
        </row>
        <row r="15">
          <cell r="B15">
            <v>16.375</v>
          </cell>
          <cell r="C15">
            <v>22.3</v>
          </cell>
          <cell r="D15">
            <v>12.5</v>
          </cell>
          <cell r="E15">
            <v>87.541666666666671</v>
          </cell>
          <cell r="F15">
            <v>97</v>
          </cell>
          <cell r="G15">
            <v>63</v>
          </cell>
          <cell r="H15">
            <v>17.64</v>
          </cell>
          <cell r="I15" t="str">
            <v>SO</v>
          </cell>
          <cell r="J15">
            <v>28.44</v>
          </cell>
          <cell r="K15">
            <v>0.2</v>
          </cell>
        </row>
        <row r="16">
          <cell r="B16">
            <v>17.308333333333334</v>
          </cell>
          <cell r="C16">
            <v>25.1</v>
          </cell>
          <cell r="D16">
            <v>11.8</v>
          </cell>
          <cell r="E16">
            <v>79.416666666666671</v>
          </cell>
          <cell r="F16">
            <v>97</v>
          </cell>
          <cell r="G16">
            <v>43</v>
          </cell>
          <cell r="H16">
            <v>20.16</v>
          </cell>
          <cell r="I16" t="str">
            <v>SO</v>
          </cell>
          <cell r="J16">
            <v>36.36</v>
          </cell>
          <cell r="K16">
            <v>0</v>
          </cell>
        </row>
        <row r="17">
          <cell r="B17">
            <v>18.25</v>
          </cell>
          <cell r="C17">
            <v>26.7</v>
          </cell>
          <cell r="D17">
            <v>12.7</v>
          </cell>
          <cell r="E17">
            <v>78.416666666666671</v>
          </cell>
          <cell r="F17">
            <v>96</v>
          </cell>
          <cell r="G17">
            <v>46</v>
          </cell>
          <cell r="H17">
            <v>17.64</v>
          </cell>
          <cell r="I17" t="str">
            <v>SO</v>
          </cell>
          <cell r="J17">
            <v>29.16</v>
          </cell>
          <cell r="K17">
            <v>0.2</v>
          </cell>
        </row>
        <row r="18">
          <cell r="B18">
            <v>19.099999999999998</v>
          </cell>
          <cell r="C18">
            <v>27.3</v>
          </cell>
          <cell r="D18">
            <v>13.2</v>
          </cell>
          <cell r="E18">
            <v>75.25</v>
          </cell>
          <cell r="F18">
            <v>96</v>
          </cell>
          <cell r="G18">
            <v>38</v>
          </cell>
          <cell r="H18">
            <v>17.64</v>
          </cell>
          <cell r="I18" t="str">
            <v>SO</v>
          </cell>
          <cell r="J18">
            <v>36.36</v>
          </cell>
          <cell r="K18">
            <v>0</v>
          </cell>
        </row>
        <row r="19">
          <cell r="B19">
            <v>18.666666666666668</v>
          </cell>
          <cell r="C19">
            <v>27.6</v>
          </cell>
          <cell r="D19">
            <v>12.1</v>
          </cell>
          <cell r="E19">
            <v>74.833333333333329</v>
          </cell>
          <cell r="F19">
            <v>96</v>
          </cell>
          <cell r="G19">
            <v>42</v>
          </cell>
          <cell r="H19">
            <v>18</v>
          </cell>
          <cell r="I19" t="str">
            <v>SO</v>
          </cell>
          <cell r="J19">
            <v>33.840000000000003</v>
          </cell>
          <cell r="K19">
            <v>0</v>
          </cell>
        </row>
        <row r="20">
          <cell r="B20">
            <v>21.379166666666666</v>
          </cell>
          <cell r="C20">
            <v>30</v>
          </cell>
          <cell r="D20">
            <v>15.3</v>
          </cell>
          <cell r="E20">
            <v>70</v>
          </cell>
          <cell r="F20">
            <v>89</v>
          </cell>
          <cell r="G20">
            <v>42</v>
          </cell>
          <cell r="H20">
            <v>13.32</v>
          </cell>
          <cell r="I20" t="str">
            <v>SO</v>
          </cell>
          <cell r="J20">
            <v>30.240000000000002</v>
          </cell>
          <cell r="K20">
            <v>0</v>
          </cell>
        </row>
        <row r="21">
          <cell r="B21">
            <v>21.925000000000001</v>
          </cell>
          <cell r="C21">
            <v>31.3</v>
          </cell>
          <cell r="D21">
            <v>15.7</v>
          </cell>
          <cell r="E21">
            <v>71.791666666666671</v>
          </cell>
          <cell r="F21">
            <v>93</v>
          </cell>
          <cell r="G21">
            <v>37</v>
          </cell>
          <cell r="H21">
            <v>18.36</v>
          </cell>
          <cell r="I21" t="str">
            <v>SO</v>
          </cell>
          <cell r="J21">
            <v>45</v>
          </cell>
          <cell r="K21">
            <v>0</v>
          </cell>
        </row>
        <row r="22">
          <cell r="B22">
            <v>17.583333333333336</v>
          </cell>
          <cell r="C22">
            <v>23.4</v>
          </cell>
          <cell r="D22">
            <v>12.3</v>
          </cell>
          <cell r="E22">
            <v>79.25</v>
          </cell>
          <cell r="F22">
            <v>96</v>
          </cell>
          <cell r="G22">
            <v>49</v>
          </cell>
          <cell r="H22">
            <v>18</v>
          </cell>
          <cell r="I22" t="str">
            <v>SO</v>
          </cell>
          <cell r="J22">
            <v>44.28</v>
          </cell>
          <cell r="K22">
            <v>27.8</v>
          </cell>
        </row>
        <row r="23">
          <cell r="B23">
            <v>12.75</v>
          </cell>
          <cell r="C23">
            <v>21.1</v>
          </cell>
          <cell r="D23">
            <v>5.7</v>
          </cell>
          <cell r="E23">
            <v>70.291666666666671</v>
          </cell>
          <cell r="F23">
            <v>96</v>
          </cell>
          <cell r="G23">
            <v>28</v>
          </cell>
          <cell r="H23">
            <v>10.08</v>
          </cell>
          <cell r="I23" t="str">
            <v>SO</v>
          </cell>
          <cell r="J23">
            <v>22.68</v>
          </cell>
          <cell r="K23">
            <v>0</v>
          </cell>
        </row>
        <row r="24">
          <cell r="B24">
            <v>13.0625</v>
          </cell>
          <cell r="C24">
            <v>23.7</v>
          </cell>
          <cell r="D24">
            <v>4</v>
          </cell>
          <cell r="E24">
            <v>68.041666666666671</v>
          </cell>
          <cell r="F24">
            <v>97</v>
          </cell>
          <cell r="G24">
            <v>26</v>
          </cell>
          <cell r="H24">
            <v>12.6</v>
          </cell>
          <cell r="I24" t="str">
            <v>SO</v>
          </cell>
          <cell r="J24">
            <v>27</v>
          </cell>
          <cell r="K24">
            <v>0</v>
          </cell>
        </row>
        <row r="25">
          <cell r="B25">
            <v>14.975000000000003</v>
          </cell>
          <cell r="C25">
            <v>26.2</v>
          </cell>
          <cell r="D25">
            <v>5.7</v>
          </cell>
          <cell r="E25">
            <v>69.458333333333329</v>
          </cell>
          <cell r="F25">
            <v>96</v>
          </cell>
          <cell r="G25">
            <v>36</v>
          </cell>
          <cell r="H25">
            <v>21.240000000000002</v>
          </cell>
          <cell r="I25" t="str">
            <v>SO</v>
          </cell>
          <cell r="J25">
            <v>34.200000000000003</v>
          </cell>
          <cell r="K25">
            <v>0.2</v>
          </cell>
        </row>
        <row r="26">
          <cell r="B26">
            <v>17.425000000000001</v>
          </cell>
          <cell r="C26">
            <v>26.9</v>
          </cell>
          <cell r="D26">
            <v>9.6</v>
          </cell>
          <cell r="E26">
            <v>69.625</v>
          </cell>
          <cell r="F26">
            <v>96</v>
          </cell>
          <cell r="G26">
            <v>36</v>
          </cell>
          <cell r="H26">
            <v>19.079999999999998</v>
          </cell>
          <cell r="I26" t="str">
            <v>SO</v>
          </cell>
          <cell r="J26">
            <v>39.24</v>
          </cell>
          <cell r="K26">
            <v>0</v>
          </cell>
        </row>
        <row r="27">
          <cell r="B27">
            <v>18.374999999999996</v>
          </cell>
          <cell r="C27">
            <v>21</v>
          </cell>
          <cell r="D27">
            <v>16.399999999999999</v>
          </cell>
          <cell r="E27">
            <v>83.541666666666671</v>
          </cell>
          <cell r="F27">
            <v>96</v>
          </cell>
          <cell r="G27">
            <v>68</v>
          </cell>
          <cell r="H27">
            <v>27</v>
          </cell>
          <cell r="I27" t="str">
            <v>SO</v>
          </cell>
          <cell r="J27">
            <v>59.760000000000005</v>
          </cell>
          <cell r="K27">
            <v>30.400000000000002</v>
          </cell>
        </row>
        <row r="28">
          <cell r="B28">
            <v>13.362499999999999</v>
          </cell>
          <cell r="C28">
            <v>18.899999999999999</v>
          </cell>
          <cell r="D28">
            <v>8.4</v>
          </cell>
          <cell r="E28">
            <v>92.5</v>
          </cell>
          <cell r="F28">
            <v>96</v>
          </cell>
          <cell r="G28">
            <v>84</v>
          </cell>
          <cell r="H28">
            <v>19.079999999999998</v>
          </cell>
          <cell r="I28" t="str">
            <v>SO</v>
          </cell>
          <cell r="J28">
            <v>38.159999999999997</v>
          </cell>
          <cell r="K28">
            <v>29.2</v>
          </cell>
        </row>
        <row r="29">
          <cell r="B29">
            <v>8.7166666666666668</v>
          </cell>
          <cell r="C29">
            <v>15.5</v>
          </cell>
          <cell r="D29">
            <v>2.6</v>
          </cell>
          <cell r="E29">
            <v>83.083333333333329</v>
          </cell>
          <cell r="F29">
            <v>98</v>
          </cell>
          <cell r="G29">
            <v>51</v>
          </cell>
          <cell r="H29">
            <v>11.520000000000001</v>
          </cell>
          <cell r="I29" t="str">
            <v>SO</v>
          </cell>
          <cell r="J29">
            <v>23.400000000000002</v>
          </cell>
          <cell r="K29">
            <v>0.2</v>
          </cell>
        </row>
        <row r="30">
          <cell r="B30">
            <v>12.14583333333333</v>
          </cell>
          <cell r="C30">
            <v>18.600000000000001</v>
          </cell>
          <cell r="D30">
            <v>7.1</v>
          </cell>
          <cell r="E30">
            <v>82.25</v>
          </cell>
          <cell r="F30">
            <v>96</v>
          </cell>
          <cell r="G30">
            <v>52</v>
          </cell>
          <cell r="H30">
            <v>10.8</v>
          </cell>
          <cell r="I30" t="str">
            <v>SO</v>
          </cell>
          <cell r="J30">
            <v>20.16</v>
          </cell>
          <cell r="K30">
            <v>0.2</v>
          </cell>
        </row>
        <row r="31">
          <cell r="B31">
            <v>14.116666666666667</v>
          </cell>
          <cell r="C31">
            <v>19.5</v>
          </cell>
          <cell r="D31">
            <v>8.3000000000000007</v>
          </cell>
          <cell r="E31">
            <v>81.541666666666671</v>
          </cell>
          <cell r="F31">
            <v>94</v>
          </cell>
          <cell r="G31">
            <v>64</v>
          </cell>
          <cell r="H31">
            <v>12.24</v>
          </cell>
          <cell r="I31" t="str">
            <v>SO</v>
          </cell>
          <cell r="J31">
            <v>23.400000000000002</v>
          </cell>
          <cell r="K31">
            <v>0</v>
          </cell>
        </row>
        <row r="32">
          <cell r="B32">
            <v>16.995833333333334</v>
          </cell>
          <cell r="C32">
            <v>19.7</v>
          </cell>
          <cell r="D32">
            <v>14.6</v>
          </cell>
          <cell r="E32">
            <v>93.5</v>
          </cell>
          <cell r="F32">
            <v>97</v>
          </cell>
          <cell r="G32">
            <v>81</v>
          </cell>
          <cell r="H32">
            <v>22.32</v>
          </cell>
          <cell r="I32" t="str">
            <v>SO</v>
          </cell>
          <cell r="J32">
            <v>38.519999999999996</v>
          </cell>
          <cell r="K32">
            <v>4.6000000000000005</v>
          </cell>
        </row>
        <row r="33">
          <cell r="B33">
            <v>17.158333333333335</v>
          </cell>
          <cell r="C33">
            <v>24.6</v>
          </cell>
          <cell r="D33">
            <v>12.4</v>
          </cell>
          <cell r="E33">
            <v>84.458333333333329</v>
          </cell>
          <cell r="F33">
            <v>97</v>
          </cell>
          <cell r="G33">
            <v>55</v>
          </cell>
          <cell r="H33">
            <v>22.32</v>
          </cell>
          <cell r="I33" t="str">
            <v>SO</v>
          </cell>
          <cell r="J33">
            <v>38.519999999999996</v>
          </cell>
          <cell r="K33">
            <v>0.2</v>
          </cell>
        </row>
        <row r="34">
          <cell r="B34">
            <v>18.908695652173915</v>
          </cell>
          <cell r="C34">
            <v>27.5</v>
          </cell>
          <cell r="D34">
            <v>12.8</v>
          </cell>
          <cell r="E34">
            <v>79.521739130434781</v>
          </cell>
          <cell r="F34">
            <v>97</v>
          </cell>
          <cell r="G34">
            <v>47</v>
          </cell>
          <cell r="H34">
            <v>20.88</v>
          </cell>
          <cell r="I34" t="str">
            <v>SO</v>
          </cell>
          <cell r="J34">
            <v>35.64</v>
          </cell>
          <cell r="K34">
            <v>0.2</v>
          </cell>
        </row>
        <row r="35">
          <cell r="B35">
            <v>20.691666666666666</v>
          </cell>
          <cell r="C35">
            <v>29.2</v>
          </cell>
          <cell r="D35">
            <v>14.3</v>
          </cell>
          <cell r="E35">
            <v>73.958333333333329</v>
          </cell>
          <cell r="F35">
            <v>97</v>
          </cell>
          <cell r="G35">
            <v>40</v>
          </cell>
          <cell r="H35">
            <v>16.2</v>
          </cell>
          <cell r="I35" t="str">
            <v>SO</v>
          </cell>
          <cell r="J35">
            <v>32.4</v>
          </cell>
          <cell r="K35">
            <v>0.2</v>
          </cell>
        </row>
        <row r="36">
          <cell r="I36" t="str">
            <v>SO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20.400000000000002</v>
          </cell>
          <cell r="C5">
            <v>29.9</v>
          </cell>
          <cell r="D5">
            <v>13.1</v>
          </cell>
          <cell r="E5">
            <v>59.416666666666664</v>
          </cell>
          <cell r="F5">
            <v>88</v>
          </cell>
          <cell r="G5">
            <v>32</v>
          </cell>
          <cell r="H5">
            <v>8.64</v>
          </cell>
          <cell r="I5" t="str">
            <v>SE</v>
          </cell>
          <cell r="J5">
            <v>16.2</v>
          </cell>
          <cell r="K5">
            <v>0</v>
          </cell>
        </row>
        <row r="6">
          <cell r="B6">
            <v>22.412499999999994</v>
          </cell>
          <cell r="C6">
            <v>32.1</v>
          </cell>
          <cell r="D6">
            <v>13.9</v>
          </cell>
          <cell r="E6">
            <v>60.916666666666664</v>
          </cell>
          <cell r="F6">
            <v>91</v>
          </cell>
          <cell r="G6">
            <v>28</v>
          </cell>
          <cell r="H6">
            <v>10.08</v>
          </cell>
          <cell r="I6" t="str">
            <v>S</v>
          </cell>
          <cell r="J6">
            <v>20.88</v>
          </cell>
          <cell r="K6">
            <v>0</v>
          </cell>
        </row>
        <row r="7">
          <cell r="B7">
            <v>23.749999999999996</v>
          </cell>
          <cell r="C7">
            <v>33.4</v>
          </cell>
          <cell r="D7">
            <v>14.8</v>
          </cell>
          <cell r="E7">
            <v>56.458333333333336</v>
          </cell>
          <cell r="F7">
            <v>89</v>
          </cell>
          <cell r="G7">
            <v>24</v>
          </cell>
          <cell r="H7">
            <v>8.2799999999999994</v>
          </cell>
          <cell r="I7" t="str">
            <v>O</v>
          </cell>
          <cell r="J7">
            <v>21.96</v>
          </cell>
          <cell r="K7">
            <v>0</v>
          </cell>
        </row>
        <row r="8">
          <cell r="B8">
            <v>23.016666666666666</v>
          </cell>
          <cell r="C8">
            <v>32.9</v>
          </cell>
          <cell r="D8">
            <v>13.9</v>
          </cell>
          <cell r="E8">
            <v>55.375</v>
          </cell>
          <cell r="F8">
            <v>90</v>
          </cell>
          <cell r="G8">
            <v>21</v>
          </cell>
          <cell r="H8">
            <v>16.2</v>
          </cell>
          <cell r="I8" t="str">
            <v>NE</v>
          </cell>
          <cell r="J8">
            <v>30.96</v>
          </cell>
          <cell r="K8">
            <v>0</v>
          </cell>
        </row>
        <row r="9">
          <cell r="B9">
            <v>22.787500000000005</v>
          </cell>
          <cell r="C9">
            <v>30.6</v>
          </cell>
          <cell r="D9">
            <v>15.1</v>
          </cell>
          <cell r="E9">
            <v>52.208333333333336</v>
          </cell>
          <cell r="F9">
            <v>88</v>
          </cell>
          <cell r="G9">
            <v>24</v>
          </cell>
          <cell r="H9">
            <v>23.040000000000003</v>
          </cell>
          <cell r="I9" t="str">
            <v>NE</v>
          </cell>
          <cell r="J9">
            <v>46.440000000000005</v>
          </cell>
          <cell r="K9">
            <v>0</v>
          </cell>
        </row>
        <row r="10">
          <cell r="B10">
            <v>22.620833333333337</v>
          </cell>
          <cell r="C10">
            <v>32.4</v>
          </cell>
          <cell r="D10">
            <v>12.3</v>
          </cell>
          <cell r="E10">
            <v>48.875</v>
          </cell>
          <cell r="F10">
            <v>88</v>
          </cell>
          <cell r="G10">
            <v>20</v>
          </cell>
          <cell r="H10">
            <v>13.68</v>
          </cell>
          <cell r="I10" t="str">
            <v>L</v>
          </cell>
          <cell r="J10">
            <v>25.2</v>
          </cell>
          <cell r="K10">
            <v>0</v>
          </cell>
        </row>
        <row r="11">
          <cell r="B11">
            <v>22.575000000000003</v>
          </cell>
          <cell r="D11">
            <v>16.5</v>
          </cell>
          <cell r="E11">
            <v>57.333333333333336</v>
          </cell>
          <cell r="F11">
            <v>83</v>
          </cell>
          <cell r="G11">
            <v>32</v>
          </cell>
          <cell r="H11">
            <v>18</v>
          </cell>
          <cell r="I11" t="str">
            <v>SO</v>
          </cell>
          <cell r="J11">
            <v>28.44</v>
          </cell>
          <cell r="K11">
            <v>0</v>
          </cell>
        </row>
        <row r="12">
          <cell r="B12">
            <v>22.145833333333332</v>
          </cell>
          <cell r="C12">
            <v>27.1</v>
          </cell>
          <cell r="D12">
            <v>17.8</v>
          </cell>
          <cell r="E12">
            <v>62.541666666666664</v>
          </cell>
          <cell r="F12">
            <v>84</v>
          </cell>
          <cell r="G12">
            <v>38</v>
          </cell>
          <cell r="H12">
            <v>19.8</v>
          </cell>
          <cell r="I12" t="str">
            <v>S</v>
          </cell>
          <cell r="J12">
            <v>33.119999999999997</v>
          </cell>
          <cell r="K12">
            <v>0</v>
          </cell>
        </row>
        <row r="13">
          <cell r="B13">
            <v>23.016666666666666</v>
          </cell>
          <cell r="C13">
            <v>31</v>
          </cell>
          <cell r="D13">
            <v>16.3</v>
          </cell>
          <cell r="E13">
            <v>62.666666666666664</v>
          </cell>
          <cell r="F13">
            <v>92</v>
          </cell>
          <cell r="G13">
            <v>27</v>
          </cell>
          <cell r="H13">
            <v>22.32</v>
          </cell>
          <cell r="I13" t="str">
            <v>S</v>
          </cell>
          <cell r="J13">
            <v>41.04</v>
          </cell>
          <cell r="K13">
            <v>0</v>
          </cell>
        </row>
        <row r="14">
          <cell r="B14">
            <v>20.133333333333336</v>
          </cell>
          <cell r="C14">
            <v>25.3</v>
          </cell>
          <cell r="D14">
            <v>17.600000000000001</v>
          </cell>
          <cell r="E14">
            <v>78.833333333333329</v>
          </cell>
          <cell r="F14">
            <v>94</v>
          </cell>
          <cell r="G14">
            <v>51</v>
          </cell>
          <cell r="H14">
            <v>19.8</v>
          </cell>
          <cell r="I14" t="str">
            <v>SO</v>
          </cell>
          <cell r="J14">
            <v>42.12</v>
          </cell>
          <cell r="K14">
            <v>0.2</v>
          </cell>
        </row>
        <row r="15">
          <cell r="B15">
            <v>20.024999999999995</v>
          </cell>
          <cell r="C15">
            <v>26.9</v>
          </cell>
          <cell r="D15">
            <v>13</v>
          </cell>
          <cell r="E15">
            <v>72.916666666666671</v>
          </cell>
          <cell r="F15">
            <v>96</v>
          </cell>
          <cell r="G15">
            <v>37</v>
          </cell>
          <cell r="H15">
            <v>14.4</v>
          </cell>
          <cell r="I15" t="str">
            <v>SE</v>
          </cell>
          <cell r="J15">
            <v>24.48</v>
          </cell>
          <cell r="K15">
            <v>0</v>
          </cell>
        </row>
        <row r="16">
          <cell r="B16">
            <v>20.862500000000001</v>
          </cell>
          <cell r="C16">
            <v>29.2</v>
          </cell>
          <cell r="D16">
            <v>13.5</v>
          </cell>
          <cell r="E16">
            <v>61.791666666666664</v>
          </cell>
          <cell r="F16">
            <v>92</v>
          </cell>
          <cell r="G16">
            <v>26</v>
          </cell>
          <cell r="H16">
            <v>12.24</v>
          </cell>
          <cell r="I16" t="str">
            <v>SE</v>
          </cell>
          <cell r="J16">
            <v>21.96</v>
          </cell>
          <cell r="K16">
            <v>0</v>
          </cell>
        </row>
        <row r="17">
          <cell r="B17">
            <v>21.229166666666664</v>
          </cell>
          <cell r="C17">
            <v>30.7</v>
          </cell>
          <cell r="D17">
            <v>11.7</v>
          </cell>
          <cell r="E17">
            <v>53.666666666666664</v>
          </cell>
          <cell r="F17">
            <v>88</v>
          </cell>
          <cell r="G17">
            <v>25</v>
          </cell>
          <cell r="H17">
            <v>10.8</v>
          </cell>
          <cell r="I17" t="str">
            <v>SE</v>
          </cell>
          <cell r="J17">
            <v>24.12</v>
          </cell>
          <cell r="K17">
            <v>0</v>
          </cell>
        </row>
        <row r="18">
          <cell r="B18">
            <v>21.195833333333329</v>
          </cell>
          <cell r="C18">
            <v>30.5</v>
          </cell>
          <cell r="D18">
            <v>12.1</v>
          </cell>
          <cell r="E18">
            <v>56.125</v>
          </cell>
          <cell r="F18">
            <v>88</v>
          </cell>
          <cell r="G18">
            <v>23</v>
          </cell>
          <cell r="H18">
            <v>15.840000000000002</v>
          </cell>
          <cell r="I18" t="str">
            <v>NE</v>
          </cell>
          <cell r="J18">
            <v>27.720000000000002</v>
          </cell>
          <cell r="K18">
            <v>0</v>
          </cell>
        </row>
        <row r="19">
          <cell r="B19">
            <v>21.691666666666666</v>
          </cell>
          <cell r="C19">
            <v>30.3</v>
          </cell>
          <cell r="D19">
            <v>12.9</v>
          </cell>
          <cell r="E19">
            <v>54.041666666666664</v>
          </cell>
          <cell r="F19">
            <v>86</v>
          </cell>
          <cell r="G19">
            <v>27</v>
          </cell>
          <cell r="H19">
            <v>15.840000000000002</v>
          </cell>
          <cell r="I19" t="str">
            <v>NE</v>
          </cell>
          <cell r="J19">
            <v>30.96</v>
          </cell>
          <cell r="K19">
            <v>0</v>
          </cell>
        </row>
        <row r="20">
          <cell r="B20">
            <v>23.049999999999997</v>
          </cell>
          <cell r="C20">
            <v>31.8</v>
          </cell>
          <cell r="D20">
            <v>14.6</v>
          </cell>
          <cell r="E20">
            <v>52.208333333333336</v>
          </cell>
          <cell r="F20">
            <v>84</v>
          </cell>
          <cell r="G20">
            <v>26</v>
          </cell>
          <cell r="H20">
            <v>12.6</v>
          </cell>
          <cell r="I20" t="str">
            <v>L</v>
          </cell>
          <cell r="J20">
            <v>23.759999999999998</v>
          </cell>
          <cell r="K20">
            <v>0</v>
          </cell>
        </row>
        <row r="21">
          <cell r="B21">
            <v>25.004166666666674</v>
          </cell>
          <cell r="C21">
            <v>32.9</v>
          </cell>
          <cell r="D21">
            <v>16.899999999999999</v>
          </cell>
          <cell r="E21">
            <v>47.291666666666664</v>
          </cell>
          <cell r="F21">
            <v>78</v>
          </cell>
          <cell r="G21">
            <v>23</v>
          </cell>
          <cell r="H21">
            <v>16.559999999999999</v>
          </cell>
          <cell r="I21" t="str">
            <v>NE</v>
          </cell>
          <cell r="J21">
            <v>30.6</v>
          </cell>
          <cell r="K21">
            <v>0</v>
          </cell>
        </row>
        <row r="22">
          <cell r="B22">
            <v>21.883333333333336</v>
          </cell>
          <cell r="C22">
            <v>26</v>
          </cell>
          <cell r="D22">
            <v>17.5</v>
          </cell>
          <cell r="E22">
            <v>60.166666666666664</v>
          </cell>
          <cell r="F22">
            <v>78</v>
          </cell>
          <cell r="G22">
            <v>43</v>
          </cell>
          <cell r="H22">
            <v>26.28</v>
          </cell>
          <cell r="I22" t="str">
            <v>S</v>
          </cell>
          <cell r="J22">
            <v>50.04</v>
          </cell>
          <cell r="K22">
            <v>0</v>
          </cell>
        </row>
        <row r="23">
          <cell r="B23">
            <v>20.333333333333332</v>
          </cell>
          <cell r="C23">
            <v>27.1</v>
          </cell>
          <cell r="D23">
            <v>14.2</v>
          </cell>
          <cell r="E23">
            <v>66.291666666666671</v>
          </cell>
          <cell r="F23">
            <v>91</v>
          </cell>
          <cell r="G23">
            <v>36</v>
          </cell>
          <cell r="H23">
            <v>14.04</v>
          </cell>
          <cell r="I23" t="str">
            <v>S</v>
          </cell>
          <cell r="J23">
            <v>21.96</v>
          </cell>
          <cell r="K23">
            <v>0</v>
          </cell>
        </row>
        <row r="24">
          <cell r="B24">
            <v>18.824999999999999</v>
          </cell>
          <cell r="C24">
            <v>28.1</v>
          </cell>
          <cell r="D24">
            <v>10.1</v>
          </cell>
          <cell r="E24">
            <v>58.541666666666664</v>
          </cell>
          <cell r="F24">
            <v>90</v>
          </cell>
          <cell r="G24">
            <v>26</v>
          </cell>
          <cell r="H24">
            <v>12.6</v>
          </cell>
          <cell r="I24" t="str">
            <v>SO</v>
          </cell>
          <cell r="J24">
            <v>20.88</v>
          </cell>
          <cell r="K24">
            <v>0</v>
          </cell>
        </row>
        <row r="25">
          <cell r="B25">
            <v>20.464000000000002</v>
          </cell>
          <cell r="C25">
            <v>31.1</v>
          </cell>
          <cell r="D25">
            <v>10</v>
          </cell>
          <cell r="E25">
            <v>49.48</v>
          </cell>
          <cell r="F25">
            <v>86</v>
          </cell>
          <cell r="G25">
            <v>19</v>
          </cell>
          <cell r="H25">
            <v>12.6</v>
          </cell>
          <cell r="I25" t="str">
            <v>SE</v>
          </cell>
          <cell r="J25">
            <v>16.920000000000002</v>
          </cell>
          <cell r="K25">
            <v>0</v>
          </cell>
        </row>
        <row r="26">
          <cell r="B26">
            <v>23.120833333333334</v>
          </cell>
          <cell r="C26">
            <v>32</v>
          </cell>
          <cell r="D26">
            <v>13.8</v>
          </cell>
          <cell r="E26">
            <v>45.083333333333336</v>
          </cell>
          <cell r="F26">
            <v>77</v>
          </cell>
          <cell r="G26">
            <v>28</v>
          </cell>
          <cell r="H26">
            <v>18</v>
          </cell>
          <cell r="I26" t="str">
            <v>NE</v>
          </cell>
          <cell r="J26">
            <v>40.32</v>
          </cell>
          <cell r="K26">
            <v>0</v>
          </cell>
        </row>
        <row r="27">
          <cell r="B27">
            <v>25.900000000000006</v>
          </cell>
          <cell r="C27">
            <v>33.299999999999997</v>
          </cell>
          <cell r="D27">
            <v>20.399999999999999</v>
          </cell>
          <cell r="E27">
            <v>43.5</v>
          </cell>
          <cell r="F27">
            <v>74</v>
          </cell>
          <cell r="G27">
            <v>24</v>
          </cell>
          <cell r="H27">
            <v>24.840000000000003</v>
          </cell>
          <cell r="I27" t="str">
            <v>NE</v>
          </cell>
          <cell r="J27">
            <v>47.16</v>
          </cell>
          <cell r="K27">
            <v>2.2000000000000002</v>
          </cell>
        </row>
        <row r="28">
          <cell r="B28">
            <v>19.691666666666666</v>
          </cell>
          <cell r="C28">
            <v>22.1</v>
          </cell>
          <cell r="D28">
            <v>15.1</v>
          </cell>
          <cell r="E28">
            <v>88.75</v>
          </cell>
          <cell r="F28">
            <v>94</v>
          </cell>
          <cell r="G28">
            <v>74</v>
          </cell>
          <cell r="H28">
            <v>29.16</v>
          </cell>
          <cell r="I28" t="str">
            <v>O</v>
          </cell>
          <cell r="J28">
            <v>41.76</v>
          </cell>
          <cell r="K28">
            <v>23.000000000000004</v>
          </cell>
        </row>
        <row r="29">
          <cell r="B29">
            <v>13.9125</v>
          </cell>
          <cell r="C29">
            <v>15.2</v>
          </cell>
          <cell r="D29">
            <v>12.4</v>
          </cell>
          <cell r="E29">
            <v>86.625</v>
          </cell>
          <cell r="F29">
            <v>94</v>
          </cell>
          <cell r="G29">
            <v>76</v>
          </cell>
          <cell r="H29">
            <v>18.36</v>
          </cell>
          <cell r="I29" t="str">
            <v>SO</v>
          </cell>
          <cell r="J29">
            <v>32.4</v>
          </cell>
          <cell r="K29">
            <v>2.2000000000000002</v>
          </cell>
        </row>
        <row r="30">
          <cell r="B30">
            <v>15.209090909090907</v>
          </cell>
          <cell r="C30">
            <v>17.899999999999999</v>
          </cell>
          <cell r="D30">
            <v>13.3</v>
          </cell>
          <cell r="E30">
            <v>94.13636363636364</v>
          </cell>
          <cell r="F30">
            <v>96</v>
          </cell>
          <cell r="G30">
            <v>86</v>
          </cell>
          <cell r="H30">
            <v>11.16</v>
          </cell>
          <cell r="I30" t="str">
            <v>NE</v>
          </cell>
          <cell r="J30">
            <v>18</v>
          </cell>
          <cell r="K30">
            <v>58.000000000000007</v>
          </cell>
        </row>
        <row r="31">
          <cell r="B31">
            <v>18.162500000000005</v>
          </cell>
          <cell r="C31">
            <v>20.2</v>
          </cell>
          <cell r="D31">
            <v>17</v>
          </cell>
          <cell r="E31">
            <v>91.958333333333329</v>
          </cell>
          <cell r="F31">
            <v>96</v>
          </cell>
          <cell r="G31">
            <v>81</v>
          </cell>
          <cell r="H31">
            <v>10.44</v>
          </cell>
          <cell r="I31" t="str">
            <v>NE</v>
          </cell>
          <cell r="J31">
            <v>19.440000000000001</v>
          </cell>
          <cell r="K31">
            <v>12.600000000000001</v>
          </cell>
        </row>
        <row r="32">
          <cell r="B32">
            <v>18.141666666666669</v>
          </cell>
          <cell r="C32">
            <v>21.9</v>
          </cell>
          <cell r="D32">
            <v>16.399999999999999</v>
          </cell>
          <cell r="E32">
            <v>89.708333333333329</v>
          </cell>
          <cell r="F32">
            <v>96</v>
          </cell>
          <cell r="G32">
            <v>71</v>
          </cell>
          <cell r="H32">
            <v>17.64</v>
          </cell>
          <cell r="I32" t="str">
            <v>L</v>
          </cell>
          <cell r="J32">
            <v>27.36</v>
          </cell>
          <cell r="K32">
            <v>3.8000000000000003</v>
          </cell>
        </row>
        <row r="33">
          <cell r="B33">
            <v>20.333333333333332</v>
          </cell>
          <cell r="C33">
            <v>28</v>
          </cell>
          <cell r="D33">
            <v>15.1</v>
          </cell>
          <cell r="E33">
            <v>74.666666666666671</v>
          </cell>
          <cell r="F33">
            <v>94</v>
          </cell>
          <cell r="G33">
            <v>43</v>
          </cell>
          <cell r="H33">
            <v>13.32</v>
          </cell>
          <cell r="I33" t="str">
            <v>SE</v>
          </cell>
          <cell r="J33">
            <v>23.040000000000003</v>
          </cell>
          <cell r="K33">
            <v>0.2</v>
          </cell>
        </row>
        <row r="34">
          <cell r="B34">
            <v>21.991666666666664</v>
          </cell>
          <cell r="C34">
            <v>29.4</v>
          </cell>
          <cell r="D34">
            <v>15.6</v>
          </cell>
          <cell r="E34">
            <v>65.625</v>
          </cell>
          <cell r="F34">
            <v>92</v>
          </cell>
          <cell r="G34">
            <v>32</v>
          </cell>
          <cell r="H34">
            <v>12.24</v>
          </cell>
          <cell r="I34" t="str">
            <v>SE</v>
          </cell>
          <cell r="J34">
            <v>23.400000000000002</v>
          </cell>
          <cell r="K34">
            <v>0.2</v>
          </cell>
        </row>
        <row r="35">
          <cell r="B35">
            <v>21.774999999999995</v>
          </cell>
          <cell r="C35">
            <v>30</v>
          </cell>
          <cell r="D35">
            <v>13.8</v>
          </cell>
          <cell r="E35">
            <v>64.375</v>
          </cell>
          <cell r="F35">
            <v>94</v>
          </cell>
          <cell r="G35">
            <v>24</v>
          </cell>
          <cell r="H35">
            <v>12.6</v>
          </cell>
          <cell r="I35" t="str">
            <v>L</v>
          </cell>
          <cell r="J35">
            <v>30.240000000000002</v>
          </cell>
          <cell r="K35">
            <v>0</v>
          </cell>
        </row>
        <row r="36">
          <cell r="I36" t="str">
            <v>NE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13.133333333333335</v>
          </cell>
          <cell r="C5">
            <v>20.7</v>
          </cell>
          <cell r="D5">
            <v>9.4</v>
          </cell>
          <cell r="E5">
            <v>80</v>
          </cell>
          <cell r="F5">
            <v>93</v>
          </cell>
          <cell r="G5">
            <v>62</v>
          </cell>
          <cell r="H5">
            <v>16.920000000000002</v>
          </cell>
          <cell r="I5" t="str">
            <v>NE</v>
          </cell>
          <cell r="J5">
            <v>29.880000000000003</v>
          </cell>
          <cell r="K5">
            <v>0</v>
          </cell>
        </row>
        <row r="6">
          <cell r="B6">
            <v>18.620833333333334</v>
          </cell>
          <cell r="C6">
            <v>26.1</v>
          </cell>
          <cell r="D6">
            <v>13.3</v>
          </cell>
          <cell r="E6">
            <v>77.375</v>
          </cell>
          <cell r="F6">
            <v>92</v>
          </cell>
          <cell r="G6">
            <v>52</v>
          </cell>
          <cell r="H6">
            <v>15.120000000000001</v>
          </cell>
          <cell r="I6" t="str">
            <v>NE</v>
          </cell>
          <cell r="J6">
            <v>38.880000000000003</v>
          </cell>
          <cell r="K6">
            <v>0</v>
          </cell>
        </row>
        <row r="7">
          <cell r="B7">
            <v>21.654166666666669</v>
          </cell>
          <cell r="C7">
            <v>27.6</v>
          </cell>
          <cell r="D7">
            <v>17.7</v>
          </cell>
          <cell r="E7">
            <v>72.041666666666671</v>
          </cell>
          <cell r="F7">
            <v>87</v>
          </cell>
          <cell r="G7">
            <v>49</v>
          </cell>
          <cell r="H7">
            <v>15.48</v>
          </cell>
          <cell r="I7" t="str">
            <v>N</v>
          </cell>
          <cell r="J7">
            <v>39.96</v>
          </cell>
          <cell r="K7">
            <v>0</v>
          </cell>
        </row>
        <row r="8">
          <cell r="B8">
            <v>22.845833333333331</v>
          </cell>
          <cell r="C8">
            <v>29.2</v>
          </cell>
          <cell r="D8">
            <v>18.3</v>
          </cell>
          <cell r="E8">
            <v>62.166666666666664</v>
          </cell>
          <cell r="F8">
            <v>83</v>
          </cell>
          <cell r="G8">
            <v>34</v>
          </cell>
          <cell r="H8">
            <v>14.4</v>
          </cell>
          <cell r="I8" t="str">
            <v>N</v>
          </cell>
          <cell r="J8">
            <v>34.92</v>
          </cell>
          <cell r="K8">
            <v>0</v>
          </cell>
        </row>
        <row r="9">
          <cell r="B9">
            <v>22.204166666666666</v>
          </cell>
          <cell r="C9">
            <v>28.4</v>
          </cell>
          <cell r="D9">
            <v>16.7</v>
          </cell>
          <cell r="E9">
            <v>55.666666666666664</v>
          </cell>
          <cell r="F9">
            <v>81</v>
          </cell>
          <cell r="G9">
            <v>26</v>
          </cell>
          <cell r="H9">
            <v>25.2</v>
          </cell>
          <cell r="I9" t="str">
            <v>N</v>
          </cell>
          <cell r="J9">
            <v>61.92</v>
          </cell>
          <cell r="K9">
            <v>0</v>
          </cell>
        </row>
        <row r="10">
          <cell r="B10">
            <v>17.654166666666672</v>
          </cell>
          <cell r="C10">
            <v>21.9</v>
          </cell>
          <cell r="D10">
            <v>12.1</v>
          </cell>
          <cell r="E10">
            <v>66.84210526315789</v>
          </cell>
          <cell r="F10">
            <v>100</v>
          </cell>
          <cell r="G10">
            <v>50</v>
          </cell>
          <cell r="H10">
            <v>16.920000000000002</v>
          </cell>
          <cell r="I10" t="str">
            <v>N</v>
          </cell>
          <cell r="J10">
            <v>32.04</v>
          </cell>
          <cell r="K10">
            <v>13.399999999999999</v>
          </cell>
        </row>
        <row r="11">
          <cell r="B11">
            <v>12.9</v>
          </cell>
          <cell r="C11">
            <v>17.2</v>
          </cell>
          <cell r="D11">
            <v>10.8</v>
          </cell>
          <cell r="E11">
            <v>90.833333333333329</v>
          </cell>
          <cell r="F11">
            <v>94</v>
          </cell>
          <cell r="G11">
            <v>85</v>
          </cell>
          <cell r="H11">
            <v>15.840000000000002</v>
          </cell>
          <cell r="I11" t="str">
            <v>S</v>
          </cell>
          <cell r="J11">
            <v>33.119999999999997</v>
          </cell>
          <cell r="K11">
            <v>1.7999999999999998</v>
          </cell>
        </row>
        <row r="12">
          <cell r="B12">
            <v>14.054166666666667</v>
          </cell>
          <cell r="C12">
            <v>17.3</v>
          </cell>
          <cell r="D12">
            <v>11.7</v>
          </cell>
          <cell r="E12">
            <v>93.125</v>
          </cell>
          <cell r="F12">
            <v>100</v>
          </cell>
          <cell r="G12">
            <v>89</v>
          </cell>
          <cell r="H12">
            <v>11.16</v>
          </cell>
          <cell r="I12" t="str">
            <v>NE</v>
          </cell>
          <cell r="J12">
            <v>23.400000000000002</v>
          </cell>
          <cell r="K12">
            <v>6.4</v>
          </cell>
        </row>
        <row r="13">
          <cell r="B13">
            <v>15.862499999999997</v>
          </cell>
          <cell r="C13">
            <v>17</v>
          </cell>
          <cell r="D13">
            <v>15.2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19.079999999999998</v>
          </cell>
          <cell r="I13" t="str">
            <v>NE</v>
          </cell>
          <cell r="J13">
            <v>32.04</v>
          </cell>
          <cell r="K13">
            <v>15.6</v>
          </cell>
        </row>
        <row r="14">
          <cell r="B14">
            <v>15.733333333333336</v>
          </cell>
          <cell r="C14">
            <v>18.399999999999999</v>
          </cell>
          <cell r="D14">
            <v>14.6</v>
          </cell>
          <cell r="E14">
            <v>91.428571428571431</v>
          </cell>
          <cell r="F14">
            <v>95</v>
          </cell>
          <cell r="G14">
            <v>83</v>
          </cell>
          <cell r="H14">
            <v>10.8</v>
          </cell>
          <cell r="I14" t="str">
            <v>NE</v>
          </cell>
          <cell r="J14">
            <v>25.56</v>
          </cell>
          <cell r="K14">
            <v>12.2</v>
          </cell>
        </row>
        <row r="15">
          <cell r="B15">
            <v>16.025000000000002</v>
          </cell>
          <cell r="C15">
            <v>19.600000000000001</v>
          </cell>
          <cell r="D15">
            <v>13.7</v>
          </cell>
          <cell r="E15">
            <v>83.545454545454547</v>
          </cell>
          <cell r="F15">
            <v>100</v>
          </cell>
          <cell r="G15">
            <v>75</v>
          </cell>
          <cell r="H15">
            <v>20.52</v>
          </cell>
          <cell r="I15" t="str">
            <v>NE</v>
          </cell>
          <cell r="J15">
            <v>37.080000000000005</v>
          </cell>
          <cell r="K15">
            <v>0.2</v>
          </cell>
        </row>
        <row r="16">
          <cell r="B16">
            <v>16.9375</v>
          </cell>
          <cell r="C16">
            <v>23</v>
          </cell>
          <cell r="D16">
            <v>12.8</v>
          </cell>
          <cell r="E16">
            <v>80.434782608695656</v>
          </cell>
          <cell r="F16">
            <v>100</v>
          </cell>
          <cell r="G16">
            <v>52</v>
          </cell>
          <cell r="H16">
            <v>23.400000000000002</v>
          </cell>
          <cell r="I16" t="str">
            <v>NE</v>
          </cell>
          <cell r="J16">
            <v>41.76</v>
          </cell>
          <cell r="K16">
            <v>0</v>
          </cell>
        </row>
        <row r="17">
          <cell r="B17">
            <v>18.087499999999999</v>
          </cell>
          <cell r="C17">
            <v>25.2</v>
          </cell>
          <cell r="D17">
            <v>13.2</v>
          </cell>
          <cell r="E17">
            <v>77.434782608695656</v>
          </cell>
          <cell r="F17">
            <v>100</v>
          </cell>
          <cell r="G17">
            <v>51</v>
          </cell>
          <cell r="H17">
            <v>20.52</v>
          </cell>
          <cell r="I17" t="str">
            <v>NE</v>
          </cell>
          <cell r="J17">
            <v>34.92</v>
          </cell>
          <cell r="K17">
            <v>0</v>
          </cell>
        </row>
        <row r="18">
          <cell r="B18">
            <v>18.570833333333329</v>
          </cell>
          <cell r="C18">
            <v>25.9</v>
          </cell>
          <cell r="D18">
            <v>13.6</v>
          </cell>
          <cell r="E18">
            <v>74.875</v>
          </cell>
          <cell r="F18">
            <v>93</v>
          </cell>
          <cell r="G18">
            <v>47</v>
          </cell>
          <cell r="H18">
            <v>23.759999999999998</v>
          </cell>
          <cell r="I18" t="str">
            <v>NE</v>
          </cell>
          <cell r="J18">
            <v>40.32</v>
          </cell>
          <cell r="K18">
            <v>0</v>
          </cell>
        </row>
        <row r="19">
          <cell r="B19">
            <v>18.383333333333336</v>
          </cell>
          <cell r="C19">
            <v>25.5</v>
          </cell>
          <cell r="D19">
            <v>13.3</v>
          </cell>
          <cell r="E19">
            <v>73.5</v>
          </cell>
          <cell r="F19">
            <v>92</v>
          </cell>
          <cell r="G19">
            <v>49</v>
          </cell>
          <cell r="H19">
            <v>23.040000000000003</v>
          </cell>
          <cell r="I19" t="str">
            <v>NE</v>
          </cell>
          <cell r="J19">
            <v>41.4</v>
          </cell>
          <cell r="K19">
            <v>0</v>
          </cell>
        </row>
        <row r="20">
          <cell r="B20">
            <v>23.049999999999997</v>
          </cell>
          <cell r="C20">
            <v>31.8</v>
          </cell>
          <cell r="D20">
            <v>14.6</v>
          </cell>
          <cell r="E20">
            <v>52.208333333333336</v>
          </cell>
          <cell r="F20">
            <v>84</v>
          </cell>
          <cell r="G20">
            <v>26</v>
          </cell>
          <cell r="H20">
            <v>12.6</v>
          </cell>
          <cell r="I20" t="str">
            <v>L</v>
          </cell>
          <cell r="J20">
            <v>23.759999999999998</v>
          </cell>
          <cell r="K20">
            <v>0</v>
          </cell>
        </row>
        <row r="21">
          <cell r="B21">
            <v>25.004166666666674</v>
          </cell>
          <cell r="C21">
            <v>32.9</v>
          </cell>
          <cell r="D21">
            <v>16.899999999999999</v>
          </cell>
          <cell r="E21">
            <v>47.291666666666664</v>
          </cell>
          <cell r="F21">
            <v>78</v>
          </cell>
          <cell r="G21">
            <v>23</v>
          </cell>
          <cell r="H21">
            <v>16.559999999999999</v>
          </cell>
          <cell r="I21" t="str">
            <v>NE</v>
          </cell>
          <cell r="J21">
            <v>30.6</v>
          </cell>
          <cell r="K21">
            <v>0</v>
          </cell>
        </row>
        <row r="22">
          <cell r="B22">
            <v>21.883333333333336</v>
          </cell>
          <cell r="C22">
            <v>26</v>
          </cell>
          <cell r="D22">
            <v>17.5</v>
          </cell>
          <cell r="E22">
            <v>60.166666666666664</v>
          </cell>
          <cell r="F22">
            <v>78</v>
          </cell>
          <cell r="G22">
            <v>43</v>
          </cell>
          <cell r="H22">
            <v>26.28</v>
          </cell>
          <cell r="I22" t="str">
            <v>S</v>
          </cell>
          <cell r="J22">
            <v>50.04</v>
          </cell>
          <cell r="K22">
            <v>0</v>
          </cell>
        </row>
        <row r="23">
          <cell r="B23">
            <v>20.333333333333332</v>
          </cell>
          <cell r="C23">
            <v>27.1</v>
          </cell>
          <cell r="D23">
            <v>14.2</v>
          </cell>
          <cell r="E23">
            <v>66.291666666666671</v>
          </cell>
          <cell r="F23">
            <v>91</v>
          </cell>
          <cell r="G23">
            <v>36</v>
          </cell>
          <cell r="H23">
            <v>14.04</v>
          </cell>
          <cell r="I23" t="str">
            <v>S</v>
          </cell>
          <cell r="J23">
            <v>21.96</v>
          </cell>
          <cell r="K23">
            <v>0</v>
          </cell>
        </row>
        <row r="24">
          <cell r="B24">
            <v>18.824999999999999</v>
          </cell>
          <cell r="C24">
            <v>28.1</v>
          </cell>
          <cell r="D24">
            <v>10.1</v>
          </cell>
          <cell r="E24">
            <v>58.541666666666664</v>
          </cell>
          <cell r="F24">
            <v>90</v>
          </cell>
          <cell r="G24">
            <v>26</v>
          </cell>
          <cell r="H24">
            <v>12.6</v>
          </cell>
          <cell r="I24" t="str">
            <v>SO</v>
          </cell>
          <cell r="J24">
            <v>20.88</v>
          </cell>
          <cell r="K24">
            <v>0</v>
          </cell>
        </row>
        <row r="25">
          <cell r="B25">
            <v>15.783333333333333</v>
          </cell>
          <cell r="C25">
            <v>24.8</v>
          </cell>
          <cell r="D25">
            <v>9</v>
          </cell>
          <cell r="E25">
            <v>65.875</v>
          </cell>
          <cell r="F25">
            <v>87</v>
          </cell>
          <cell r="G25">
            <v>41</v>
          </cell>
          <cell r="H25">
            <v>21.240000000000002</v>
          </cell>
          <cell r="I25" t="str">
            <v>NE</v>
          </cell>
          <cell r="J25">
            <v>39.96</v>
          </cell>
          <cell r="K25">
            <v>0</v>
          </cell>
        </row>
        <row r="26">
          <cell r="B26">
            <v>17.975000000000001</v>
          </cell>
          <cell r="C26">
            <v>26.4</v>
          </cell>
          <cell r="D26">
            <v>12.6</v>
          </cell>
          <cell r="E26">
            <v>66.708333333333329</v>
          </cell>
          <cell r="F26">
            <v>82</v>
          </cell>
          <cell r="G26">
            <v>44</v>
          </cell>
          <cell r="H26">
            <v>21.96</v>
          </cell>
          <cell r="I26" t="str">
            <v>NE</v>
          </cell>
          <cell r="J26">
            <v>38.519999999999996</v>
          </cell>
          <cell r="K26">
            <v>0</v>
          </cell>
        </row>
        <row r="27">
          <cell r="B27">
            <v>19.200000000000003</v>
          </cell>
          <cell r="C27">
            <v>22.8</v>
          </cell>
          <cell r="D27">
            <v>15.8</v>
          </cell>
          <cell r="E27">
            <v>77.099999999999994</v>
          </cell>
          <cell r="F27">
            <v>100</v>
          </cell>
          <cell r="G27">
            <v>60</v>
          </cell>
          <cell r="H27">
            <v>24.12</v>
          </cell>
          <cell r="I27" t="str">
            <v>N</v>
          </cell>
          <cell r="J27">
            <v>64.08</v>
          </cell>
          <cell r="K27">
            <v>36.799999999999997</v>
          </cell>
        </row>
        <row r="28">
          <cell r="B28">
            <v>11.79166666666667</v>
          </cell>
          <cell r="C28">
            <v>18.7</v>
          </cell>
          <cell r="D28">
            <v>8.1</v>
          </cell>
          <cell r="E28">
            <v>92.333333333333329</v>
          </cell>
          <cell r="F28">
            <v>100</v>
          </cell>
          <cell r="G28">
            <v>87</v>
          </cell>
          <cell r="H28">
            <v>23.040000000000003</v>
          </cell>
          <cell r="I28" t="str">
            <v>SO</v>
          </cell>
          <cell r="J28">
            <v>50.04</v>
          </cell>
          <cell r="K28">
            <v>42.600000000000016</v>
          </cell>
        </row>
        <row r="29">
          <cell r="B29">
            <v>8.5500000000000007</v>
          </cell>
          <cell r="C29">
            <v>15.5</v>
          </cell>
          <cell r="D29">
            <v>4.2</v>
          </cell>
          <cell r="E29">
            <v>77.333333333333329</v>
          </cell>
          <cell r="F29">
            <v>97</v>
          </cell>
          <cell r="G29">
            <v>45</v>
          </cell>
          <cell r="H29">
            <v>18</v>
          </cell>
          <cell r="I29" t="str">
            <v>S</v>
          </cell>
          <cell r="J29">
            <v>35.28</v>
          </cell>
          <cell r="K29">
            <v>0</v>
          </cell>
        </row>
        <row r="30">
          <cell r="B30">
            <v>11.616666666666667</v>
          </cell>
          <cell r="C30">
            <v>15</v>
          </cell>
          <cell r="D30">
            <v>8.3000000000000007</v>
          </cell>
          <cell r="E30">
            <v>84.125</v>
          </cell>
          <cell r="F30">
            <v>90</v>
          </cell>
          <cell r="G30">
            <v>75</v>
          </cell>
          <cell r="H30">
            <v>12.6</v>
          </cell>
          <cell r="I30" t="str">
            <v>NE</v>
          </cell>
          <cell r="J30">
            <v>23.040000000000003</v>
          </cell>
          <cell r="K30">
            <v>0.2</v>
          </cell>
        </row>
        <row r="31">
          <cell r="B31">
            <v>13.52083333333333</v>
          </cell>
          <cell r="C31">
            <v>18.399999999999999</v>
          </cell>
          <cell r="D31">
            <v>9.1999999999999993</v>
          </cell>
          <cell r="E31">
            <v>83.75</v>
          </cell>
          <cell r="F31">
            <v>94</v>
          </cell>
          <cell r="G31">
            <v>70</v>
          </cell>
          <cell r="H31">
            <v>15.48</v>
          </cell>
          <cell r="I31" t="str">
            <v>NE</v>
          </cell>
          <cell r="J31">
            <v>28.08</v>
          </cell>
          <cell r="K31">
            <v>0</v>
          </cell>
        </row>
        <row r="32">
          <cell r="B32">
            <v>16.520833333333332</v>
          </cell>
          <cell r="C32">
            <v>21.2</v>
          </cell>
          <cell r="D32">
            <v>14</v>
          </cell>
          <cell r="E32">
            <v>87.1</v>
          </cell>
          <cell r="F32">
            <v>100</v>
          </cell>
          <cell r="G32">
            <v>74</v>
          </cell>
          <cell r="H32">
            <v>23.759999999999998</v>
          </cell>
          <cell r="I32" t="str">
            <v>NE</v>
          </cell>
          <cell r="J32">
            <v>41.76</v>
          </cell>
          <cell r="K32">
            <v>22.999999999999996</v>
          </cell>
        </row>
        <row r="33">
          <cell r="B33">
            <v>17.31666666666667</v>
          </cell>
          <cell r="C33">
            <v>23.1</v>
          </cell>
          <cell r="D33">
            <v>14.4</v>
          </cell>
          <cell r="E33">
            <v>80.9375</v>
          </cell>
          <cell r="F33">
            <v>100</v>
          </cell>
          <cell r="G33">
            <v>62</v>
          </cell>
          <cell r="H33">
            <v>27</v>
          </cell>
          <cell r="I33" t="str">
            <v>NE</v>
          </cell>
          <cell r="J33">
            <v>52.92</v>
          </cell>
          <cell r="K33">
            <v>0</v>
          </cell>
        </row>
        <row r="34">
          <cell r="B34">
            <v>19.058333333333334</v>
          </cell>
          <cell r="C34">
            <v>26.6</v>
          </cell>
          <cell r="D34">
            <v>13.6</v>
          </cell>
          <cell r="E34">
            <v>77.227272727272734</v>
          </cell>
          <cell r="F34">
            <v>100</v>
          </cell>
          <cell r="G34">
            <v>50</v>
          </cell>
          <cell r="H34">
            <v>21.6</v>
          </cell>
          <cell r="I34" t="str">
            <v>NE</v>
          </cell>
          <cell r="J34">
            <v>38.159999999999997</v>
          </cell>
          <cell r="K34">
            <v>0</v>
          </cell>
        </row>
        <row r="35">
          <cell r="B35">
            <v>20.324999999999999</v>
          </cell>
          <cell r="C35">
            <v>27.1</v>
          </cell>
          <cell r="D35">
            <v>15.3</v>
          </cell>
          <cell r="E35">
            <v>74.291666666666671</v>
          </cell>
          <cell r="F35">
            <v>91</v>
          </cell>
          <cell r="G35">
            <v>48</v>
          </cell>
          <cell r="H35">
            <v>20.16</v>
          </cell>
          <cell r="I35" t="str">
            <v>NE</v>
          </cell>
          <cell r="J35">
            <v>37.080000000000005</v>
          </cell>
          <cell r="K35">
            <v>0</v>
          </cell>
        </row>
        <row r="36">
          <cell r="I36" t="str">
            <v>NE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19.012500000000003</v>
          </cell>
          <cell r="C5">
            <v>26.6</v>
          </cell>
          <cell r="D5">
            <v>13.4</v>
          </cell>
          <cell r="E5">
            <v>74.416666666666671</v>
          </cell>
          <cell r="F5">
            <v>92</v>
          </cell>
          <cell r="G5">
            <v>48</v>
          </cell>
          <cell r="H5">
            <v>3.6</v>
          </cell>
          <cell r="I5" t="str">
            <v>SO</v>
          </cell>
          <cell r="J5">
            <v>29.52</v>
          </cell>
          <cell r="K5">
            <v>0</v>
          </cell>
        </row>
        <row r="6">
          <cell r="B6">
            <v>23.925000000000001</v>
          </cell>
          <cell r="C6">
            <v>29.1</v>
          </cell>
          <cell r="D6">
            <v>19.600000000000001</v>
          </cell>
          <cell r="E6">
            <v>70</v>
          </cell>
          <cell r="F6">
            <v>84</v>
          </cell>
          <cell r="G6">
            <v>56</v>
          </cell>
          <cell r="H6">
            <v>14.4</v>
          </cell>
          <cell r="I6" t="str">
            <v>SO</v>
          </cell>
          <cell r="J6">
            <v>37.800000000000004</v>
          </cell>
          <cell r="K6">
            <v>0</v>
          </cell>
        </row>
        <row r="7">
          <cell r="B7">
            <v>25.145833333333332</v>
          </cell>
          <cell r="C7">
            <v>30.9</v>
          </cell>
          <cell r="D7">
            <v>20</v>
          </cell>
          <cell r="E7">
            <v>70</v>
          </cell>
          <cell r="F7">
            <v>91</v>
          </cell>
          <cell r="G7">
            <v>46</v>
          </cell>
          <cell r="H7">
            <v>16.2</v>
          </cell>
          <cell r="I7" t="str">
            <v>SO</v>
          </cell>
          <cell r="J7">
            <v>39.6</v>
          </cell>
          <cell r="K7">
            <v>0</v>
          </cell>
        </row>
        <row r="8">
          <cell r="B8">
            <v>25.650000000000006</v>
          </cell>
          <cell r="C8">
            <v>31.5</v>
          </cell>
          <cell r="D8">
            <v>21</v>
          </cell>
          <cell r="E8">
            <v>65.541666666666671</v>
          </cell>
          <cell r="F8">
            <v>83</v>
          </cell>
          <cell r="G8">
            <v>41</v>
          </cell>
          <cell r="H8">
            <v>15.120000000000001</v>
          </cell>
          <cell r="I8" t="str">
            <v>SO</v>
          </cell>
          <cell r="J8">
            <v>35.64</v>
          </cell>
          <cell r="K8">
            <v>0</v>
          </cell>
        </row>
        <row r="9">
          <cell r="B9">
            <v>25.412499999999998</v>
          </cell>
          <cell r="C9">
            <v>31.6</v>
          </cell>
          <cell r="D9">
            <v>21.1</v>
          </cell>
          <cell r="E9">
            <v>60.666666666666664</v>
          </cell>
          <cell r="F9">
            <v>81</v>
          </cell>
          <cell r="G9">
            <v>34</v>
          </cell>
          <cell r="H9">
            <v>19.440000000000001</v>
          </cell>
          <cell r="I9" t="str">
            <v>SO</v>
          </cell>
          <cell r="J9">
            <v>46.080000000000005</v>
          </cell>
          <cell r="K9">
            <v>0</v>
          </cell>
        </row>
        <row r="10">
          <cell r="B10">
            <v>19.462500000000002</v>
          </cell>
          <cell r="C10">
            <v>25.9</v>
          </cell>
          <cell r="D10">
            <v>15</v>
          </cell>
          <cell r="E10">
            <v>84</v>
          </cell>
          <cell r="F10">
            <v>95</v>
          </cell>
          <cell r="G10">
            <v>56</v>
          </cell>
          <cell r="H10">
            <v>18.720000000000002</v>
          </cell>
          <cell r="I10" t="str">
            <v>SO</v>
          </cell>
          <cell r="J10">
            <v>38.880000000000003</v>
          </cell>
          <cell r="K10">
            <v>18.799999999999997</v>
          </cell>
        </row>
        <row r="11">
          <cell r="B11">
            <v>14.170833333333334</v>
          </cell>
          <cell r="C11">
            <v>15.9</v>
          </cell>
          <cell r="D11">
            <v>11.5</v>
          </cell>
          <cell r="E11">
            <v>77.875</v>
          </cell>
          <cell r="F11">
            <v>93</v>
          </cell>
          <cell r="G11">
            <v>60</v>
          </cell>
          <cell r="H11">
            <v>5.04</v>
          </cell>
          <cell r="I11" t="str">
            <v>SO</v>
          </cell>
          <cell r="J11">
            <v>32.04</v>
          </cell>
          <cell r="K11">
            <v>0</v>
          </cell>
        </row>
        <row r="12">
          <cell r="B12">
            <v>14.983333333333334</v>
          </cell>
          <cell r="C12">
            <v>17.600000000000001</v>
          </cell>
          <cell r="D12">
            <v>12.7</v>
          </cell>
          <cell r="E12">
            <v>84.666666666666671</v>
          </cell>
          <cell r="F12">
            <v>94</v>
          </cell>
          <cell r="G12">
            <v>71</v>
          </cell>
          <cell r="H12">
            <v>0</v>
          </cell>
          <cell r="I12" t="str">
            <v>SO</v>
          </cell>
          <cell r="J12">
            <v>0</v>
          </cell>
          <cell r="K12">
            <v>4.8000000000000007</v>
          </cell>
        </row>
        <row r="13">
          <cell r="B13">
            <v>16.066666666666666</v>
          </cell>
          <cell r="C13">
            <v>18</v>
          </cell>
          <cell r="D13">
            <v>14.7</v>
          </cell>
          <cell r="E13">
            <v>92.75</v>
          </cell>
          <cell r="F13">
            <v>96</v>
          </cell>
          <cell r="G13">
            <v>88</v>
          </cell>
          <cell r="H13">
            <v>0</v>
          </cell>
          <cell r="I13" t="str">
            <v>SO</v>
          </cell>
          <cell r="J13">
            <v>0</v>
          </cell>
          <cell r="K13">
            <v>0.4</v>
          </cell>
        </row>
        <row r="14">
          <cell r="B14">
            <v>16.083333333333329</v>
          </cell>
          <cell r="C14">
            <v>17.399999999999999</v>
          </cell>
          <cell r="D14">
            <v>15</v>
          </cell>
          <cell r="E14">
            <v>94.125</v>
          </cell>
          <cell r="F14">
            <v>96</v>
          </cell>
          <cell r="G14">
            <v>88</v>
          </cell>
          <cell r="H14">
            <v>0</v>
          </cell>
          <cell r="I14" t="str">
            <v>SO</v>
          </cell>
          <cell r="J14">
            <v>0</v>
          </cell>
          <cell r="K14">
            <v>1</v>
          </cell>
        </row>
        <row r="15">
          <cell r="B15">
            <v>19.487499999999997</v>
          </cell>
          <cell r="C15">
            <v>26.2</v>
          </cell>
          <cell r="D15">
            <v>16.399999999999999</v>
          </cell>
          <cell r="E15">
            <v>86.5</v>
          </cell>
          <cell r="F15">
            <v>97</v>
          </cell>
          <cell r="G15">
            <v>60</v>
          </cell>
          <cell r="H15">
            <v>0</v>
          </cell>
          <cell r="I15" t="str">
            <v>SO</v>
          </cell>
          <cell r="J15">
            <v>0</v>
          </cell>
          <cell r="K15">
            <v>0</v>
          </cell>
        </row>
        <row r="16">
          <cell r="B16">
            <v>21.5</v>
          </cell>
          <cell r="C16">
            <v>29.7</v>
          </cell>
          <cell r="D16">
            <v>15.7</v>
          </cell>
          <cell r="E16">
            <v>77.291666666666671</v>
          </cell>
          <cell r="F16">
            <v>97</v>
          </cell>
          <cell r="G16">
            <v>43</v>
          </cell>
          <cell r="H16">
            <v>10.8</v>
          </cell>
          <cell r="I16" t="str">
            <v>SO</v>
          </cell>
          <cell r="J16">
            <v>26.64</v>
          </cell>
          <cell r="K16">
            <v>0</v>
          </cell>
        </row>
        <row r="17">
          <cell r="B17">
            <v>22.729166666666668</v>
          </cell>
          <cell r="C17">
            <v>30.2</v>
          </cell>
          <cell r="D17">
            <v>15.9</v>
          </cell>
          <cell r="E17">
            <v>72.583333333333329</v>
          </cell>
          <cell r="F17">
            <v>95</v>
          </cell>
          <cell r="G17">
            <v>38</v>
          </cell>
          <cell r="H17">
            <v>7.2</v>
          </cell>
          <cell r="I17" t="str">
            <v>SO</v>
          </cell>
          <cell r="J17">
            <v>21.96</v>
          </cell>
          <cell r="K17">
            <v>0</v>
          </cell>
        </row>
        <row r="18">
          <cell r="B18">
            <v>23.008333333333336</v>
          </cell>
          <cell r="C18">
            <v>31.9</v>
          </cell>
          <cell r="D18">
            <v>14.9</v>
          </cell>
          <cell r="E18">
            <v>66.291666666666671</v>
          </cell>
          <cell r="F18">
            <v>95</v>
          </cell>
          <cell r="G18">
            <v>28</v>
          </cell>
          <cell r="H18">
            <v>16.559999999999999</v>
          </cell>
          <cell r="I18" t="str">
            <v>SO</v>
          </cell>
          <cell r="J18">
            <v>38.159999999999997</v>
          </cell>
          <cell r="K18">
            <v>0</v>
          </cell>
        </row>
        <row r="19">
          <cell r="B19">
            <v>24.020833333333332</v>
          </cell>
          <cell r="C19">
            <v>31.7</v>
          </cell>
          <cell r="D19">
            <v>16.2</v>
          </cell>
          <cell r="E19">
            <v>58.916666666666664</v>
          </cell>
          <cell r="F19">
            <v>90</v>
          </cell>
          <cell r="G19">
            <v>31</v>
          </cell>
          <cell r="H19">
            <v>18.36</v>
          </cell>
          <cell r="I19" t="str">
            <v>SO</v>
          </cell>
          <cell r="J19">
            <v>43.2</v>
          </cell>
          <cell r="K19">
            <v>0</v>
          </cell>
        </row>
        <row r="20">
          <cell r="B20">
            <v>25.754166666666666</v>
          </cell>
          <cell r="C20">
            <v>31.6</v>
          </cell>
          <cell r="D20">
            <v>21</v>
          </cell>
          <cell r="E20">
            <v>62.541666666666664</v>
          </cell>
          <cell r="F20">
            <v>78</v>
          </cell>
          <cell r="G20">
            <v>42</v>
          </cell>
          <cell r="H20">
            <v>14.4</v>
          </cell>
          <cell r="I20" t="str">
            <v>SO</v>
          </cell>
          <cell r="J20">
            <v>34.200000000000003</v>
          </cell>
          <cell r="K20">
            <v>0</v>
          </cell>
        </row>
        <row r="21">
          <cell r="B21">
            <v>25.641666666666669</v>
          </cell>
          <cell r="C21">
            <v>32.200000000000003</v>
          </cell>
          <cell r="D21">
            <v>20.6</v>
          </cell>
          <cell r="E21">
            <v>70.125</v>
          </cell>
          <cell r="F21">
            <v>94</v>
          </cell>
          <cell r="G21">
            <v>49</v>
          </cell>
          <cell r="H21">
            <v>22.68</v>
          </cell>
          <cell r="I21" t="str">
            <v>SO</v>
          </cell>
          <cell r="J21">
            <v>55.080000000000005</v>
          </cell>
          <cell r="K21">
            <v>16</v>
          </cell>
        </row>
        <row r="22">
          <cell r="B22">
            <v>20.262499999999999</v>
          </cell>
          <cell r="C22">
            <v>22.4</v>
          </cell>
          <cell r="D22">
            <v>16.5</v>
          </cell>
          <cell r="E22">
            <v>74.583333333333329</v>
          </cell>
          <cell r="F22">
            <v>96</v>
          </cell>
          <cell r="G22">
            <v>45</v>
          </cell>
          <cell r="H22">
            <v>19.079999999999998</v>
          </cell>
          <cell r="I22" t="str">
            <v>SO</v>
          </cell>
          <cell r="J22">
            <v>55.080000000000005</v>
          </cell>
          <cell r="K22">
            <v>22.2</v>
          </cell>
        </row>
        <row r="23">
          <cell r="B23">
            <v>15.508333333333333</v>
          </cell>
          <cell r="C23">
            <v>23.5</v>
          </cell>
          <cell r="D23">
            <v>9.1</v>
          </cell>
          <cell r="E23">
            <v>69.083333333333329</v>
          </cell>
          <cell r="F23">
            <v>94</v>
          </cell>
          <cell r="G23">
            <v>30</v>
          </cell>
          <cell r="H23">
            <v>1.08</v>
          </cell>
          <cell r="I23" t="str">
            <v>SO</v>
          </cell>
          <cell r="J23">
            <v>19.079999999999998</v>
          </cell>
          <cell r="K23">
            <v>0</v>
          </cell>
        </row>
        <row r="24">
          <cell r="B24">
            <v>16.620833333333334</v>
          </cell>
          <cell r="C24">
            <v>26.8</v>
          </cell>
          <cell r="D24">
            <v>8.5</v>
          </cell>
          <cell r="E24">
            <v>72.666666666666671</v>
          </cell>
          <cell r="F24">
            <v>95</v>
          </cell>
          <cell r="G24">
            <v>38</v>
          </cell>
          <cell r="H24">
            <v>0</v>
          </cell>
          <cell r="I24" t="str">
            <v>SO</v>
          </cell>
          <cell r="J24">
            <v>15.840000000000002</v>
          </cell>
          <cell r="K24">
            <v>0</v>
          </cell>
        </row>
        <row r="25">
          <cell r="B25">
            <v>21.029166666666665</v>
          </cell>
          <cell r="C25">
            <v>30.7</v>
          </cell>
          <cell r="D25">
            <v>13.3</v>
          </cell>
          <cell r="E25">
            <v>69.375</v>
          </cell>
          <cell r="F25">
            <v>95</v>
          </cell>
          <cell r="G25">
            <v>32</v>
          </cell>
          <cell r="H25">
            <v>14.04</v>
          </cell>
          <cell r="I25" t="str">
            <v>SO</v>
          </cell>
          <cell r="J25">
            <v>33.119999999999997</v>
          </cell>
          <cell r="K25">
            <v>0</v>
          </cell>
        </row>
        <row r="26">
          <cell r="B26">
            <v>24.833333333333332</v>
          </cell>
          <cell r="C26">
            <v>30.8</v>
          </cell>
          <cell r="D26">
            <v>20.100000000000001</v>
          </cell>
          <cell r="E26">
            <v>57.791666666666664</v>
          </cell>
          <cell r="F26">
            <v>73</v>
          </cell>
          <cell r="G26">
            <v>34</v>
          </cell>
          <cell r="H26">
            <v>16.920000000000002</v>
          </cell>
          <cell r="I26" t="str">
            <v>SO</v>
          </cell>
          <cell r="J26">
            <v>43.56</v>
          </cell>
          <cell r="K26">
            <v>0</v>
          </cell>
        </row>
        <row r="27">
          <cell r="B27">
            <v>24.433333333333334</v>
          </cell>
          <cell r="C27">
            <v>30.5</v>
          </cell>
          <cell r="D27">
            <v>17.3</v>
          </cell>
          <cell r="E27">
            <v>74.333333333333329</v>
          </cell>
          <cell r="F27">
            <v>95</v>
          </cell>
          <cell r="G27">
            <v>53</v>
          </cell>
          <cell r="H27">
            <v>18.36</v>
          </cell>
          <cell r="I27" t="str">
            <v>SO</v>
          </cell>
          <cell r="J27">
            <v>44.28</v>
          </cell>
          <cell r="K27">
            <v>25.200000000000003</v>
          </cell>
        </row>
        <row r="28">
          <cell r="B28">
            <v>13.162500000000001</v>
          </cell>
          <cell r="C28">
            <v>17.3</v>
          </cell>
          <cell r="D28">
            <v>11</v>
          </cell>
          <cell r="E28">
            <v>83.958333333333329</v>
          </cell>
          <cell r="F28">
            <v>94</v>
          </cell>
          <cell r="G28">
            <v>57</v>
          </cell>
          <cell r="H28">
            <v>19.079999999999998</v>
          </cell>
          <cell r="I28" t="str">
            <v>SO</v>
          </cell>
          <cell r="J28">
            <v>44.28</v>
          </cell>
          <cell r="K28">
            <v>8</v>
          </cell>
        </row>
        <row r="29">
          <cell r="B29">
            <v>11.470833333333333</v>
          </cell>
          <cell r="C29">
            <v>17</v>
          </cell>
          <cell r="D29">
            <v>5.8</v>
          </cell>
          <cell r="E29">
            <v>77.416666666666671</v>
          </cell>
          <cell r="F29">
            <v>97</v>
          </cell>
          <cell r="G29">
            <v>48</v>
          </cell>
          <cell r="H29">
            <v>12.24</v>
          </cell>
          <cell r="I29" t="str">
            <v>SO</v>
          </cell>
          <cell r="J29">
            <v>25.56</v>
          </cell>
          <cell r="K29">
            <v>0</v>
          </cell>
        </row>
        <row r="30">
          <cell r="B30">
            <v>14.245833333333332</v>
          </cell>
          <cell r="C30">
            <v>14.8</v>
          </cell>
          <cell r="D30">
            <v>13.7</v>
          </cell>
          <cell r="E30">
            <v>85.791666666666671</v>
          </cell>
          <cell r="F30">
            <v>94</v>
          </cell>
          <cell r="G30">
            <v>74</v>
          </cell>
          <cell r="H30">
            <v>5.7600000000000007</v>
          </cell>
          <cell r="I30" t="str">
            <v>SO</v>
          </cell>
          <cell r="J30">
            <v>12.24</v>
          </cell>
          <cell r="K30">
            <v>0.8</v>
          </cell>
        </row>
        <row r="31">
          <cell r="B31">
            <v>15.708333333333334</v>
          </cell>
          <cell r="C31">
            <v>19.5</v>
          </cell>
          <cell r="D31">
            <v>10.9</v>
          </cell>
          <cell r="E31">
            <v>85.875</v>
          </cell>
          <cell r="F31">
            <v>96</v>
          </cell>
          <cell r="G31">
            <v>68</v>
          </cell>
          <cell r="H31">
            <v>9</v>
          </cell>
          <cell r="I31" t="str">
            <v>SO</v>
          </cell>
          <cell r="J31">
            <v>21.240000000000002</v>
          </cell>
          <cell r="K31">
            <v>0</v>
          </cell>
        </row>
        <row r="32">
          <cell r="B32">
            <v>19.733333333333331</v>
          </cell>
          <cell r="C32">
            <v>25.9</v>
          </cell>
          <cell r="D32">
            <v>16.5</v>
          </cell>
          <cell r="E32">
            <v>81.333333333333329</v>
          </cell>
          <cell r="F32">
            <v>94</v>
          </cell>
          <cell r="G32">
            <v>59</v>
          </cell>
          <cell r="H32">
            <v>6.84</v>
          </cell>
          <cell r="I32" t="str">
            <v>SO</v>
          </cell>
          <cell r="J32">
            <v>18.720000000000002</v>
          </cell>
          <cell r="K32">
            <v>0</v>
          </cell>
        </row>
        <row r="33">
          <cell r="B33">
            <v>23.129166666666663</v>
          </cell>
          <cell r="C33">
            <v>30.5</v>
          </cell>
          <cell r="D33">
            <v>16.8</v>
          </cell>
          <cell r="E33">
            <v>73.458333333333329</v>
          </cell>
          <cell r="F33">
            <v>94</v>
          </cell>
          <cell r="G33">
            <v>43</v>
          </cell>
          <cell r="H33">
            <v>13.32</v>
          </cell>
          <cell r="I33" t="str">
            <v>SO</v>
          </cell>
          <cell r="J33">
            <v>36</v>
          </cell>
          <cell r="K33">
            <v>0</v>
          </cell>
        </row>
        <row r="34">
          <cell r="B34">
            <v>22.716666666666665</v>
          </cell>
          <cell r="C34">
            <v>30.2</v>
          </cell>
          <cell r="D34">
            <v>16.2</v>
          </cell>
          <cell r="E34">
            <v>74.875</v>
          </cell>
          <cell r="F34">
            <v>95</v>
          </cell>
          <cell r="G34">
            <v>46</v>
          </cell>
          <cell r="H34">
            <v>10.8</v>
          </cell>
          <cell r="I34" t="str">
            <v>SO</v>
          </cell>
          <cell r="J34">
            <v>21.6</v>
          </cell>
          <cell r="K34">
            <v>0</v>
          </cell>
        </row>
        <row r="35">
          <cell r="B35">
            <v>25.483333333333338</v>
          </cell>
          <cell r="C35">
            <v>32.299999999999997</v>
          </cell>
          <cell r="D35">
            <v>20.6</v>
          </cell>
          <cell r="E35">
            <v>65.166666666666671</v>
          </cell>
          <cell r="F35">
            <v>86</v>
          </cell>
          <cell r="G35">
            <v>36</v>
          </cell>
          <cell r="H35">
            <v>12.6</v>
          </cell>
          <cell r="I35" t="str">
            <v>SO</v>
          </cell>
          <cell r="J35">
            <v>30.240000000000002</v>
          </cell>
          <cell r="K35">
            <v>0</v>
          </cell>
        </row>
        <row r="36">
          <cell r="I36" t="str">
            <v>SO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16.137499999999999</v>
          </cell>
          <cell r="C5">
            <v>27.4</v>
          </cell>
          <cell r="D5">
            <v>8.6999999999999993</v>
          </cell>
          <cell r="E5">
            <v>76</v>
          </cell>
          <cell r="F5">
            <v>97</v>
          </cell>
          <cell r="G5">
            <v>41</v>
          </cell>
          <cell r="H5">
            <v>0</v>
          </cell>
          <cell r="I5" t="str">
            <v>L</v>
          </cell>
          <cell r="J5">
            <v>0</v>
          </cell>
          <cell r="K5">
            <v>0.2</v>
          </cell>
        </row>
        <row r="6">
          <cell r="B6">
            <v>20.079166666666666</v>
          </cell>
          <cell r="C6">
            <v>31</v>
          </cell>
          <cell r="D6">
            <v>12.2</v>
          </cell>
          <cell r="E6">
            <v>73.083333333333329</v>
          </cell>
          <cell r="F6">
            <v>96</v>
          </cell>
          <cell r="G6">
            <v>35</v>
          </cell>
          <cell r="H6">
            <v>0</v>
          </cell>
          <cell r="I6" t="str">
            <v>N</v>
          </cell>
          <cell r="J6">
            <v>0</v>
          </cell>
          <cell r="K6">
            <v>0</v>
          </cell>
        </row>
        <row r="7">
          <cell r="B7">
            <v>21.987499999999997</v>
          </cell>
          <cell r="C7">
            <v>32.299999999999997</v>
          </cell>
          <cell r="D7">
            <v>13.4</v>
          </cell>
          <cell r="E7">
            <v>70.958333333333329</v>
          </cell>
          <cell r="F7">
            <v>97</v>
          </cell>
          <cell r="G7">
            <v>33</v>
          </cell>
          <cell r="H7">
            <v>0</v>
          </cell>
          <cell r="I7" t="str">
            <v>NO</v>
          </cell>
          <cell r="J7">
            <v>0</v>
          </cell>
          <cell r="K7">
            <v>0</v>
          </cell>
        </row>
        <row r="8">
          <cell r="B8">
            <v>22.362499999999997</v>
          </cell>
          <cell r="C8">
            <v>33.1</v>
          </cell>
          <cell r="D8">
            <v>14.4</v>
          </cell>
          <cell r="E8">
            <v>69.416666666666671</v>
          </cell>
          <cell r="F8">
            <v>97</v>
          </cell>
          <cell r="G8">
            <v>27</v>
          </cell>
          <cell r="H8">
            <v>0</v>
          </cell>
          <cell r="I8" t="str">
            <v>NO</v>
          </cell>
          <cell r="J8">
            <v>0</v>
          </cell>
          <cell r="K8">
            <v>0</v>
          </cell>
        </row>
        <row r="9">
          <cell r="B9">
            <v>22.05</v>
          </cell>
          <cell r="C9">
            <v>32</v>
          </cell>
          <cell r="D9">
            <v>13.3</v>
          </cell>
          <cell r="E9">
            <v>58.583333333333336</v>
          </cell>
          <cell r="F9">
            <v>93</v>
          </cell>
          <cell r="G9">
            <v>23</v>
          </cell>
          <cell r="H9">
            <v>0</v>
          </cell>
          <cell r="I9" t="str">
            <v>NO</v>
          </cell>
          <cell r="J9">
            <v>0</v>
          </cell>
          <cell r="K9">
            <v>0</v>
          </cell>
        </row>
        <row r="10">
          <cell r="B10">
            <v>17.662499999999998</v>
          </cell>
          <cell r="C10">
            <v>24.1</v>
          </cell>
          <cell r="D10">
            <v>11.8</v>
          </cell>
          <cell r="E10">
            <v>76.166666666666671</v>
          </cell>
          <cell r="F10">
            <v>96</v>
          </cell>
          <cell r="G10">
            <v>52</v>
          </cell>
          <cell r="H10">
            <v>0</v>
          </cell>
          <cell r="I10" t="str">
            <v>N</v>
          </cell>
          <cell r="J10">
            <v>0</v>
          </cell>
          <cell r="K10">
            <v>2.2000000000000002</v>
          </cell>
        </row>
        <row r="11">
          <cell r="B11">
            <v>16.333333333333339</v>
          </cell>
          <cell r="C11">
            <v>18.5</v>
          </cell>
          <cell r="D11">
            <v>14.7</v>
          </cell>
          <cell r="E11">
            <v>93.583333333333329</v>
          </cell>
          <cell r="F11">
            <v>97</v>
          </cell>
          <cell r="G11">
            <v>84</v>
          </cell>
          <cell r="H11">
            <v>0</v>
          </cell>
          <cell r="I11" t="str">
            <v>SE</v>
          </cell>
          <cell r="J11">
            <v>0</v>
          </cell>
          <cell r="K11">
            <v>6.2</v>
          </cell>
        </row>
        <row r="12">
          <cell r="B12">
            <v>16.8</v>
          </cell>
          <cell r="C12">
            <v>19.5</v>
          </cell>
          <cell r="D12">
            <v>15.1</v>
          </cell>
          <cell r="E12">
            <v>95.666666666666671</v>
          </cell>
          <cell r="F12">
            <v>97</v>
          </cell>
          <cell r="G12">
            <v>92</v>
          </cell>
          <cell r="H12">
            <v>0</v>
          </cell>
          <cell r="I12" t="str">
            <v>L</v>
          </cell>
          <cell r="J12">
            <v>0</v>
          </cell>
          <cell r="K12">
            <v>16.599999999999994</v>
          </cell>
        </row>
        <row r="13">
          <cell r="B13">
            <v>17.5625</v>
          </cell>
          <cell r="C13">
            <v>19.600000000000001</v>
          </cell>
          <cell r="D13">
            <v>16.399999999999999</v>
          </cell>
          <cell r="E13">
            <v>95.416666666666671</v>
          </cell>
          <cell r="F13">
            <v>97</v>
          </cell>
          <cell r="G13">
            <v>89</v>
          </cell>
          <cell r="H13">
            <v>0</v>
          </cell>
          <cell r="I13" t="str">
            <v>NE</v>
          </cell>
          <cell r="J13">
            <v>0</v>
          </cell>
          <cell r="K13">
            <v>3.4</v>
          </cell>
        </row>
        <row r="14">
          <cell r="B14">
            <v>18.004166666666666</v>
          </cell>
          <cell r="C14">
            <v>21.9</v>
          </cell>
          <cell r="D14">
            <v>15.6</v>
          </cell>
          <cell r="E14">
            <v>88.791666666666671</v>
          </cell>
          <cell r="F14">
            <v>97</v>
          </cell>
          <cell r="G14">
            <v>70</v>
          </cell>
          <cell r="H14">
            <v>0</v>
          </cell>
          <cell r="I14" t="str">
            <v>L</v>
          </cell>
          <cell r="J14">
            <v>0</v>
          </cell>
          <cell r="K14">
            <v>2.8000000000000003</v>
          </cell>
        </row>
        <row r="15">
          <cell r="B15">
            <v>17.941666666666666</v>
          </cell>
          <cell r="C15">
            <v>24.4</v>
          </cell>
          <cell r="D15">
            <v>12.5</v>
          </cell>
          <cell r="E15">
            <v>84.083333333333329</v>
          </cell>
          <cell r="F15">
            <v>97</v>
          </cell>
          <cell r="G15">
            <v>56</v>
          </cell>
          <cell r="H15">
            <v>0</v>
          </cell>
          <cell r="I15" t="str">
            <v>L</v>
          </cell>
          <cell r="J15">
            <v>0</v>
          </cell>
          <cell r="K15">
            <v>0</v>
          </cell>
        </row>
        <row r="16">
          <cell r="B16">
            <v>18.779166666666665</v>
          </cell>
          <cell r="C16">
            <v>26.8</v>
          </cell>
          <cell r="D16">
            <v>12.2</v>
          </cell>
          <cell r="E16">
            <v>76.75</v>
          </cell>
          <cell r="F16">
            <v>97</v>
          </cell>
          <cell r="G16">
            <v>44</v>
          </cell>
          <cell r="H16">
            <v>0</v>
          </cell>
          <cell r="I16" t="str">
            <v>NE</v>
          </cell>
          <cell r="J16">
            <v>0</v>
          </cell>
          <cell r="K16">
            <v>0.2</v>
          </cell>
        </row>
        <row r="17">
          <cell r="B17">
            <v>19.316666666666666</v>
          </cell>
          <cell r="C17">
            <v>27.7</v>
          </cell>
          <cell r="D17">
            <v>12.1</v>
          </cell>
          <cell r="E17">
            <v>75.166666666666671</v>
          </cell>
          <cell r="F17">
            <v>97</v>
          </cell>
          <cell r="G17">
            <v>43</v>
          </cell>
          <cell r="H17">
            <v>0</v>
          </cell>
          <cell r="I17" t="str">
            <v>L</v>
          </cell>
          <cell r="J17">
            <v>0</v>
          </cell>
          <cell r="K17">
            <v>0</v>
          </cell>
        </row>
        <row r="18">
          <cell r="B18">
            <v>19.758333333333333</v>
          </cell>
          <cell r="C18">
            <v>28.6</v>
          </cell>
          <cell r="D18">
            <v>11.4</v>
          </cell>
          <cell r="E18">
            <v>72.5</v>
          </cell>
          <cell r="F18">
            <v>97</v>
          </cell>
          <cell r="G18">
            <v>36</v>
          </cell>
          <cell r="H18">
            <v>0</v>
          </cell>
          <cell r="I18" t="str">
            <v>NE</v>
          </cell>
          <cell r="J18">
            <v>0</v>
          </cell>
          <cell r="K18">
            <v>0</v>
          </cell>
        </row>
        <row r="19">
          <cell r="B19">
            <v>21.141666666666662</v>
          </cell>
          <cell r="C19">
            <v>30.4</v>
          </cell>
          <cell r="D19">
            <v>15.3</v>
          </cell>
          <cell r="E19">
            <v>65.666666666666671</v>
          </cell>
          <cell r="F19">
            <v>87</v>
          </cell>
          <cell r="G19">
            <v>31</v>
          </cell>
          <cell r="H19">
            <v>0</v>
          </cell>
          <cell r="I19" t="str">
            <v>NE</v>
          </cell>
          <cell r="J19">
            <v>0</v>
          </cell>
          <cell r="K19">
            <v>0</v>
          </cell>
        </row>
        <row r="20">
          <cell r="B20">
            <v>23.079166666666669</v>
          </cell>
          <cell r="C20">
            <v>31.9</v>
          </cell>
          <cell r="D20">
            <v>16.2</v>
          </cell>
          <cell r="E20">
            <v>60.666666666666664</v>
          </cell>
          <cell r="F20">
            <v>84</v>
          </cell>
          <cell r="G20">
            <v>31</v>
          </cell>
          <cell r="H20">
            <v>0</v>
          </cell>
          <cell r="I20" t="str">
            <v>N</v>
          </cell>
          <cell r="J20">
            <v>0</v>
          </cell>
          <cell r="K20">
            <v>0</v>
          </cell>
        </row>
        <row r="21">
          <cell r="B21">
            <v>22.5</v>
          </cell>
          <cell r="C21">
            <v>32.6</v>
          </cell>
          <cell r="D21">
            <v>13.8</v>
          </cell>
          <cell r="E21">
            <v>69.458333333333329</v>
          </cell>
          <cell r="F21">
            <v>96</v>
          </cell>
          <cell r="G21">
            <v>35</v>
          </cell>
          <cell r="H21">
            <v>0</v>
          </cell>
          <cell r="I21" t="str">
            <v>NO</v>
          </cell>
          <cell r="J21">
            <v>0</v>
          </cell>
          <cell r="K21">
            <v>0</v>
          </cell>
        </row>
        <row r="22">
          <cell r="B22">
            <v>19.770833333333336</v>
          </cell>
          <cell r="C22">
            <v>23.7</v>
          </cell>
          <cell r="D22">
            <v>14.9</v>
          </cell>
          <cell r="E22">
            <v>79</v>
          </cell>
          <cell r="F22">
            <v>96</v>
          </cell>
          <cell r="G22">
            <v>52</v>
          </cell>
          <cell r="H22">
            <v>0</v>
          </cell>
          <cell r="I22" t="str">
            <v>SE</v>
          </cell>
          <cell r="J22">
            <v>0</v>
          </cell>
          <cell r="K22">
            <v>27.400000000000002</v>
          </cell>
        </row>
        <row r="23">
          <cell r="B23">
            <v>13.720833333333333</v>
          </cell>
          <cell r="C23">
            <v>22.1</v>
          </cell>
          <cell r="D23">
            <v>6</v>
          </cell>
          <cell r="E23">
            <v>73.166666666666671</v>
          </cell>
          <cell r="F23">
            <v>97</v>
          </cell>
          <cell r="G23">
            <v>32</v>
          </cell>
          <cell r="H23">
            <v>0</v>
          </cell>
          <cell r="I23" t="str">
            <v>L</v>
          </cell>
          <cell r="J23">
            <v>0</v>
          </cell>
          <cell r="K23">
            <v>0</v>
          </cell>
        </row>
        <row r="24">
          <cell r="B24">
            <v>13.625</v>
          </cell>
          <cell r="C24">
            <v>25.3</v>
          </cell>
          <cell r="D24">
            <v>3.4</v>
          </cell>
          <cell r="E24">
            <v>75.375</v>
          </cell>
          <cell r="F24">
            <v>98</v>
          </cell>
          <cell r="G24">
            <v>39</v>
          </cell>
          <cell r="H24">
            <v>0</v>
          </cell>
          <cell r="I24" t="str">
            <v>N</v>
          </cell>
          <cell r="J24">
            <v>0</v>
          </cell>
          <cell r="K24">
            <v>0.2</v>
          </cell>
        </row>
        <row r="25">
          <cell r="B25">
            <v>17.770833333333332</v>
          </cell>
          <cell r="C25">
            <v>28.3</v>
          </cell>
          <cell r="D25">
            <v>9.6999999999999993</v>
          </cell>
          <cell r="E25">
            <v>64.041666666666671</v>
          </cell>
          <cell r="F25">
            <v>93</v>
          </cell>
          <cell r="G25">
            <v>33</v>
          </cell>
          <cell r="H25">
            <v>0</v>
          </cell>
          <cell r="I25" t="str">
            <v>N</v>
          </cell>
          <cell r="J25">
            <v>0</v>
          </cell>
          <cell r="K25">
            <v>0</v>
          </cell>
        </row>
        <row r="26">
          <cell r="B26">
            <v>21.479166666666668</v>
          </cell>
          <cell r="C26">
            <v>31.5</v>
          </cell>
          <cell r="D26">
            <v>13.2</v>
          </cell>
          <cell r="E26">
            <v>54.541666666666664</v>
          </cell>
          <cell r="F26">
            <v>79</v>
          </cell>
          <cell r="G26">
            <v>29</v>
          </cell>
          <cell r="H26">
            <v>0</v>
          </cell>
          <cell r="I26" t="str">
            <v>N</v>
          </cell>
          <cell r="J26">
            <v>0</v>
          </cell>
          <cell r="K26">
            <v>0</v>
          </cell>
        </row>
        <row r="27">
          <cell r="B27">
            <v>19.004166666666666</v>
          </cell>
          <cell r="C27">
            <v>24.4</v>
          </cell>
          <cell r="D27">
            <v>17.2</v>
          </cell>
          <cell r="E27">
            <v>81.5</v>
          </cell>
          <cell r="F27">
            <v>96</v>
          </cell>
          <cell r="G27">
            <v>52</v>
          </cell>
          <cell r="H27">
            <v>0</v>
          </cell>
          <cell r="I27" t="str">
            <v>N</v>
          </cell>
          <cell r="J27">
            <v>0</v>
          </cell>
          <cell r="K27">
            <v>36</v>
          </cell>
        </row>
        <row r="28">
          <cell r="B28">
            <v>16.24166666666666</v>
          </cell>
          <cell r="C28">
            <v>19.8</v>
          </cell>
          <cell r="D28">
            <v>12.2</v>
          </cell>
          <cell r="E28">
            <v>89.875</v>
          </cell>
          <cell r="F28">
            <v>96</v>
          </cell>
          <cell r="G28">
            <v>80</v>
          </cell>
          <cell r="H28">
            <v>0</v>
          </cell>
          <cell r="I28" t="str">
            <v>S</v>
          </cell>
          <cell r="J28">
            <v>0</v>
          </cell>
          <cell r="K28">
            <v>32.4</v>
          </cell>
        </row>
        <row r="29">
          <cell r="B29">
            <v>11.004166666666668</v>
          </cell>
          <cell r="C29">
            <v>16.100000000000001</v>
          </cell>
          <cell r="D29">
            <v>7.8</v>
          </cell>
          <cell r="E29">
            <v>79.083333333333329</v>
          </cell>
          <cell r="F29">
            <v>95</v>
          </cell>
          <cell r="G29">
            <v>55</v>
          </cell>
          <cell r="H29">
            <v>0</v>
          </cell>
          <cell r="I29" t="str">
            <v>S</v>
          </cell>
          <cell r="J29">
            <v>0</v>
          </cell>
          <cell r="K29">
            <v>0</v>
          </cell>
        </row>
        <row r="30">
          <cell r="B30">
            <v>13.779166666666663</v>
          </cell>
          <cell r="C30">
            <v>17.100000000000001</v>
          </cell>
          <cell r="D30">
            <v>11.9</v>
          </cell>
          <cell r="E30">
            <v>86.583333333333329</v>
          </cell>
          <cell r="F30">
            <v>96</v>
          </cell>
          <cell r="G30">
            <v>74</v>
          </cell>
          <cell r="H30">
            <v>0</v>
          </cell>
          <cell r="I30" t="str">
            <v>L</v>
          </cell>
          <cell r="J30">
            <v>0</v>
          </cell>
          <cell r="K30">
            <v>3.2</v>
          </cell>
        </row>
        <row r="31">
          <cell r="B31">
            <v>15.787500000000003</v>
          </cell>
          <cell r="C31">
            <v>19.899999999999999</v>
          </cell>
          <cell r="D31">
            <v>13.9</v>
          </cell>
          <cell r="E31">
            <v>94.458333333333329</v>
          </cell>
          <cell r="F31">
            <v>97</v>
          </cell>
          <cell r="G31">
            <v>84</v>
          </cell>
          <cell r="H31">
            <v>0</v>
          </cell>
          <cell r="I31" t="str">
            <v>L</v>
          </cell>
          <cell r="J31">
            <v>0</v>
          </cell>
          <cell r="K31">
            <v>3.0000000000000004</v>
          </cell>
        </row>
        <row r="32">
          <cell r="B32">
            <v>18.958333333333332</v>
          </cell>
          <cell r="C32">
            <v>23.1</v>
          </cell>
          <cell r="D32">
            <v>16.899999999999999</v>
          </cell>
          <cell r="E32">
            <v>89.333333333333329</v>
          </cell>
          <cell r="F32">
            <v>97</v>
          </cell>
          <cell r="G32">
            <v>71</v>
          </cell>
          <cell r="H32">
            <v>0</v>
          </cell>
          <cell r="I32" t="str">
            <v>NE</v>
          </cell>
          <cell r="J32">
            <v>0</v>
          </cell>
          <cell r="K32">
            <v>3.6</v>
          </cell>
        </row>
        <row r="33">
          <cell r="B33">
            <v>19.379166666666666</v>
          </cell>
          <cell r="C33">
            <v>26.7</v>
          </cell>
          <cell r="D33">
            <v>14.7</v>
          </cell>
          <cell r="E33">
            <v>80.208333333333329</v>
          </cell>
          <cell r="F33">
            <v>96</v>
          </cell>
          <cell r="G33">
            <v>50</v>
          </cell>
          <cell r="H33">
            <v>0</v>
          </cell>
          <cell r="I33" t="str">
            <v>NE</v>
          </cell>
          <cell r="J33">
            <v>0</v>
          </cell>
          <cell r="K33">
            <v>0</v>
          </cell>
        </row>
        <row r="34">
          <cell r="B34">
            <v>21.104166666666668</v>
          </cell>
          <cell r="C34">
            <v>29.6</v>
          </cell>
          <cell r="D34">
            <v>14.1</v>
          </cell>
          <cell r="E34">
            <v>74.333333333333329</v>
          </cell>
          <cell r="F34">
            <v>96</v>
          </cell>
          <cell r="G34">
            <v>41</v>
          </cell>
          <cell r="H34">
            <v>0</v>
          </cell>
          <cell r="I34" t="str">
            <v>NE</v>
          </cell>
          <cell r="J34">
            <v>0</v>
          </cell>
          <cell r="K34">
            <v>0</v>
          </cell>
        </row>
        <row r="35">
          <cell r="B35">
            <v>22.120833333333334</v>
          </cell>
          <cell r="C35">
            <v>30.7</v>
          </cell>
          <cell r="D35">
            <v>14</v>
          </cell>
          <cell r="E35">
            <v>66.416666666666671</v>
          </cell>
          <cell r="F35">
            <v>95</v>
          </cell>
          <cell r="G35">
            <v>33</v>
          </cell>
          <cell r="H35">
            <v>0</v>
          </cell>
          <cell r="I35" t="str">
            <v>N</v>
          </cell>
          <cell r="J35">
            <v>0</v>
          </cell>
          <cell r="K35">
            <v>0</v>
          </cell>
        </row>
        <row r="36">
          <cell r="I36" t="str">
            <v>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18.349999999999998</v>
          </cell>
          <cell r="C5">
            <v>27.8</v>
          </cell>
          <cell r="D5">
            <v>12.1</v>
          </cell>
          <cell r="E5">
            <v>67.041666666666671</v>
          </cell>
          <cell r="F5">
            <v>77</v>
          </cell>
          <cell r="G5">
            <v>55</v>
          </cell>
          <cell r="H5">
            <v>19.8</v>
          </cell>
          <cell r="I5" t="str">
            <v>L</v>
          </cell>
          <cell r="J5">
            <v>37.080000000000005</v>
          </cell>
          <cell r="K5">
            <v>0</v>
          </cell>
        </row>
        <row r="6">
          <cell r="B6">
            <v>20.512500000000003</v>
          </cell>
          <cell r="C6">
            <v>28.9</v>
          </cell>
          <cell r="D6">
            <v>13.7</v>
          </cell>
          <cell r="E6">
            <v>62.791666666666664</v>
          </cell>
          <cell r="F6">
            <v>68</v>
          </cell>
          <cell r="G6">
            <v>56</v>
          </cell>
          <cell r="H6">
            <v>12.6</v>
          </cell>
          <cell r="I6" t="str">
            <v>N</v>
          </cell>
          <cell r="J6">
            <v>29.52</v>
          </cell>
          <cell r="K6">
            <v>0</v>
          </cell>
        </row>
        <row r="7">
          <cell r="B7">
            <v>21.375</v>
          </cell>
          <cell r="C7">
            <v>30.2</v>
          </cell>
          <cell r="D7">
            <v>14.3</v>
          </cell>
          <cell r="E7">
            <v>60.708333333333336</v>
          </cell>
          <cell r="F7">
            <v>68</v>
          </cell>
          <cell r="G7">
            <v>50</v>
          </cell>
          <cell r="H7">
            <v>9</v>
          </cell>
          <cell r="I7" t="str">
            <v>NO</v>
          </cell>
          <cell r="J7">
            <v>35.64</v>
          </cell>
          <cell r="K7">
            <v>0</v>
          </cell>
        </row>
        <row r="8">
          <cell r="B8">
            <v>21.870833333333337</v>
          </cell>
          <cell r="C8">
            <v>30</v>
          </cell>
          <cell r="D8">
            <v>15.3</v>
          </cell>
          <cell r="E8">
            <v>56.958333333333336</v>
          </cell>
          <cell r="F8">
            <v>62</v>
          </cell>
          <cell r="G8">
            <v>49</v>
          </cell>
          <cell r="H8">
            <v>7.5600000000000005</v>
          </cell>
          <cell r="I8" t="str">
            <v>SE</v>
          </cell>
          <cell r="J8">
            <v>33.119999999999997</v>
          </cell>
          <cell r="K8">
            <v>0</v>
          </cell>
        </row>
        <row r="9">
          <cell r="B9">
            <v>21.937500000000004</v>
          </cell>
          <cell r="C9">
            <v>28.9</v>
          </cell>
          <cell r="D9">
            <v>16.8</v>
          </cell>
          <cell r="E9">
            <v>50.083333333333336</v>
          </cell>
          <cell r="F9">
            <v>58</v>
          </cell>
          <cell r="G9">
            <v>42</v>
          </cell>
          <cell r="H9">
            <v>15.840000000000002</v>
          </cell>
          <cell r="I9" t="str">
            <v>N</v>
          </cell>
          <cell r="J9">
            <v>44.28</v>
          </cell>
          <cell r="K9">
            <v>0</v>
          </cell>
        </row>
        <row r="10">
          <cell r="B10">
            <v>21.166666666666668</v>
          </cell>
          <cell r="C10">
            <v>30.3</v>
          </cell>
          <cell r="D10">
            <v>13.3</v>
          </cell>
          <cell r="E10">
            <v>52.875</v>
          </cell>
          <cell r="F10">
            <v>61</v>
          </cell>
          <cell r="G10">
            <v>48</v>
          </cell>
          <cell r="H10">
            <v>20.88</v>
          </cell>
          <cell r="I10" t="str">
            <v>NO</v>
          </cell>
          <cell r="J10">
            <v>45.36</v>
          </cell>
          <cell r="K10">
            <v>0</v>
          </cell>
        </row>
        <row r="11">
          <cell r="B11">
            <v>20.150000000000002</v>
          </cell>
          <cell r="C11">
            <v>25.5</v>
          </cell>
          <cell r="D11">
            <v>16.899999999999999</v>
          </cell>
          <cell r="E11">
            <v>62.125</v>
          </cell>
          <cell r="F11">
            <v>68</v>
          </cell>
          <cell r="G11">
            <v>58</v>
          </cell>
          <cell r="H11">
            <v>18.36</v>
          </cell>
          <cell r="I11" t="str">
            <v>L</v>
          </cell>
          <cell r="J11">
            <v>29.16</v>
          </cell>
          <cell r="K11">
            <v>0</v>
          </cell>
        </row>
        <row r="12">
          <cell r="B12">
            <v>19.199999999999996</v>
          </cell>
          <cell r="C12">
            <v>23.2</v>
          </cell>
          <cell r="D12">
            <v>16.899999999999999</v>
          </cell>
          <cell r="E12">
            <v>68.208333333333329</v>
          </cell>
          <cell r="F12">
            <v>73</v>
          </cell>
          <cell r="G12">
            <v>61</v>
          </cell>
          <cell r="H12">
            <v>21.240000000000002</v>
          </cell>
          <cell r="I12" t="str">
            <v>L</v>
          </cell>
          <cell r="J12">
            <v>43.56</v>
          </cell>
          <cell r="K12">
            <v>0</v>
          </cell>
        </row>
        <row r="13">
          <cell r="B13">
            <v>20.291666666666668</v>
          </cell>
          <cell r="C13">
            <v>29</v>
          </cell>
          <cell r="D13">
            <v>15.4</v>
          </cell>
          <cell r="E13">
            <v>67.083333333333329</v>
          </cell>
          <cell r="F13">
            <v>75</v>
          </cell>
          <cell r="G13">
            <v>56</v>
          </cell>
          <cell r="H13">
            <v>16.559999999999999</v>
          </cell>
          <cell r="I13" t="str">
            <v>L</v>
          </cell>
          <cell r="J13">
            <v>31.680000000000003</v>
          </cell>
          <cell r="K13">
            <v>0</v>
          </cell>
        </row>
        <row r="14">
          <cell r="B14">
            <v>19.025000000000002</v>
          </cell>
          <cell r="C14">
            <v>25.4</v>
          </cell>
          <cell r="D14">
            <v>15.7</v>
          </cell>
          <cell r="E14">
            <v>69.916666666666671</v>
          </cell>
          <cell r="F14">
            <v>77</v>
          </cell>
          <cell r="G14">
            <v>62</v>
          </cell>
          <cell r="H14">
            <v>2.16</v>
          </cell>
          <cell r="I14" t="str">
            <v>L</v>
          </cell>
          <cell r="J14">
            <v>27.720000000000002</v>
          </cell>
          <cell r="K14">
            <v>0.2</v>
          </cell>
        </row>
        <row r="15">
          <cell r="B15">
            <v>19.387499999999999</v>
          </cell>
          <cell r="C15">
            <v>26</v>
          </cell>
          <cell r="D15">
            <v>15.2</v>
          </cell>
          <cell r="E15">
            <v>69.458333333333329</v>
          </cell>
          <cell r="F15">
            <v>77</v>
          </cell>
          <cell r="G15">
            <v>61</v>
          </cell>
          <cell r="H15">
            <v>21.6</v>
          </cell>
          <cell r="I15" t="str">
            <v>L</v>
          </cell>
          <cell r="J15">
            <v>34.56</v>
          </cell>
          <cell r="K15">
            <v>0</v>
          </cell>
        </row>
        <row r="16">
          <cell r="B16">
            <v>20.349999999999998</v>
          </cell>
          <cell r="C16">
            <v>28</v>
          </cell>
          <cell r="D16">
            <v>14.5</v>
          </cell>
          <cell r="E16">
            <v>63.291666666666664</v>
          </cell>
          <cell r="F16">
            <v>69</v>
          </cell>
          <cell r="G16">
            <v>56</v>
          </cell>
          <cell r="H16">
            <v>20.52</v>
          </cell>
          <cell r="I16" t="str">
            <v>L</v>
          </cell>
          <cell r="J16">
            <v>34.92</v>
          </cell>
          <cell r="K16">
            <v>0</v>
          </cell>
        </row>
        <row r="17">
          <cell r="B17">
            <v>21.204166666666666</v>
          </cell>
          <cell r="C17">
            <v>28.5</v>
          </cell>
          <cell r="D17">
            <v>15.9</v>
          </cell>
          <cell r="E17">
            <v>56.541666666666664</v>
          </cell>
          <cell r="F17">
            <v>61</v>
          </cell>
          <cell r="G17">
            <v>50</v>
          </cell>
          <cell r="H17">
            <v>14.04</v>
          </cell>
          <cell r="I17" t="str">
            <v>L</v>
          </cell>
          <cell r="J17">
            <v>32.76</v>
          </cell>
          <cell r="K17">
            <v>0</v>
          </cell>
        </row>
        <row r="18">
          <cell r="B18">
            <v>21.337499999999995</v>
          </cell>
          <cell r="C18">
            <v>29.1</v>
          </cell>
          <cell r="D18">
            <v>14.5</v>
          </cell>
          <cell r="E18">
            <v>55.416666666666664</v>
          </cell>
          <cell r="F18">
            <v>62</v>
          </cell>
          <cell r="G18">
            <v>48</v>
          </cell>
          <cell r="H18">
            <v>13.32</v>
          </cell>
          <cell r="I18" t="str">
            <v>L</v>
          </cell>
          <cell r="J18">
            <v>30.6</v>
          </cell>
          <cell r="K18">
            <v>0</v>
          </cell>
        </row>
        <row r="19">
          <cell r="B19">
            <v>21.937499999999996</v>
          </cell>
          <cell r="C19">
            <v>30</v>
          </cell>
          <cell r="D19">
            <v>16.2</v>
          </cell>
          <cell r="E19">
            <v>54.083333333333336</v>
          </cell>
          <cell r="F19">
            <v>59</v>
          </cell>
          <cell r="G19">
            <v>49</v>
          </cell>
          <cell r="H19">
            <v>8.64</v>
          </cell>
          <cell r="I19" t="str">
            <v>L</v>
          </cell>
          <cell r="J19">
            <v>33.480000000000004</v>
          </cell>
          <cell r="K19">
            <v>0</v>
          </cell>
        </row>
        <row r="20">
          <cell r="B20">
            <v>22.275000000000002</v>
          </cell>
          <cell r="C20">
            <v>30.2</v>
          </cell>
          <cell r="D20">
            <v>15.2</v>
          </cell>
          <cell r="E20">
            <v>58.708333333333336</v>
          </cell>
          <cell r="F20">
            <v>65</v>
          </cell>
          <cell r="G20">
            <v>52</v>
          </cell>
          <cell r="H20">
            <v>3.6</v>
          </cell>
          <cell r="I20" t="str">
            <v>N</v>
          </cell>
          <cell r="J20">
            <v>31.680000000000003</v>
          </cell>
          <cell r="K20">
            <v>0</v>
          </cell>
        </row>
        <row r="21">
          <cell r="B21">
            <v>22.791666666666668</v>
          </cell>
          <cell r="C21">
            <v>31.3</v>
          </cell>
          <cell r="D21">
            <v>15.9</v>
          </cell>
          <cell r="E21">
            <v>59.125</v>
          </cell>
          <cell r="F21">
            <v>65</v>
          </cell>
          <cell r="G21">
            <v>53</v>
          </cell>
          <cell r="H21">
            <v>15.840000000000002</v>
          </cell>
          <cell r="I21" t="str">
            <v>N</v>
          </cell>
          <cell r="J21">
            <v>36</v>
          </cell>
          <cell r="K21">
            <v>0</v>
          </cell>
        </row>
        <row r="22">
          <cell r="B22">
            <v>20.545833333333338</v>
          </cell>
          <cell r="C22">
            <v>25.3</v>
          </cell>
          <cell r="D22">
            <v>17.2</v>
          </cell>
          <cell r="E22">
            <v>65.75</v>
          </cell>
          <cell r="F22">
            <v>71</v>
          </cell>
          <cell r="G22">
            <v>59</v>
          </cell>
          <cell r="H22">
            <v>24.840000000000003</v>
          </cell>
          <cell r="I22" t="str">
            <v>O</v>
          </cell>
          <cell r="J22">
            <v>63</v>
          </cell>
          <cell r="K22">
            <v>6.8000000000000007</v>
          </cell>
        </row>
        <row r="23">
          <cell r="B23">
            <v>19.091666666666665</v>
          </cell>
          <cell r="C23">
            <v>25.2</v>
          </cell>
          <cell r="D23">
            <v>14</v>
          </cell>
          <cell r="E23">
            <v>61.958333333333336</v>
          </cell>
          <cell r="F23">
            <v>72</v>
          </cell>
          <cell r="G23">
            <v>49</v>
          </cell>
          <cell r="H23">
            <v>20.88</v>
          </cell>
          <cell r="I23" t="str">
            <v>SE</v>
          </cell>
          <cell r="J23">
            <v>33.840000000000003</v>
          </cell>
          <cell r="K23">
            <v>0</v>
          </cell>
        </row>
        <row r="24">
          <cell r="B24">
            <v>19.041666666666668</v>
          </cell>
          <cell r="C24">
            <v>27.8</v>
          </cell>
          <cell r="D24">
            <v>12.5</v>
          </cell>
          <cell r="E24">
            <v>58.75</v>
          </cell>
          <cell r="F24">
            <v>63</v>
          </cell>
          <cell r="G24">
            <v>52</v>
          </cell>
          <cell r="H24">
            <v>18.36</v>
          </cell>
          <cell r="I24" t="str">
            <v>L</v>
          </cell>
          <cell r="J24">
            <v>30.96</v>
          </cell>
          <cell r="K24">
            <v>0</v>
          </cell>
        </row>
        <row r="25">
          <cell r="B25">
            <v>20.591666666666669</v>
          </cell>
          <cell r="C25">
            <v>28</v>
          </cell>
          <cell r="D25">
            <v>14.7</v>
          </cell>
          <cell r="E25">
            <v>57.958333333333336</v>
          </cell>
          <cell r="F25">
            <v>63</v>
          </cell>
          <cell r="G25">
            <v>50</v>
          </cell>
          <cell r="H25">
            <v>18</v>
          </cell>
          <cell r="I25" t="str">
            <v>L</v>
          </cell>
          <cell r="J25">
            <v>32.04</v>
          </cell>
          <cell r="K25">
            <v>0</v>
          </cell>
        </row>
        <row r="26">
          <cell r="B26">
            <v>22.716666666666669</v>
          </cell>
          <cell r="C26">
            <v>30.2</v>
          </cell>
          <cell r="D26">
            <v>17.2</v>
          </cell>
          <cell r="E26">
            <v>54.041666666666664</v>
          </cell>
          <cell r="F26">
            <v>60</v>
          </cell>
          <cell r="G26">
            <v>48</v>
          </cell>
          <cell r="H26">
            <v>15.48</v>
          </cell>
          <cell r="I26" t="str">
            <v>N</v>
          </cell>
          <cell r="J26">
            <v>43.56</v>
          </cell>
          <cell r="K26">
            <v>0</v>
          </cell>
        </row>
        <row r="27">
          <cell r="B27">
            <v>22.583333333333329</v>
          </cell>
          <cell r="C27">
            <v>25.4</v>
          </cell>
          <cell r="D27">
            <v>20.100000000000001</v>
          </cell>
          <cell r="E27">
            <v>60.416666666666664</v>
          </cell>
          <cell r="F27">
            <v>65</v>
          </cell>
          <cell r="G27">
            <v>56</v>
          </cell>
          <cell r="H27">
            <v>21.96</v>
          </cell>
          <cell r="I27" t="str">
            <v>NO</v>
          </cell>
          <cell r="J27">
            <v>68.400000000000006</v>
          </cell>
          <cell r="K27">
            <v>0</v>
          </cell>
        </row>
        <row r="28">
          <cell r="B28">
            <v>18.208333333333332</v>
          </cell>
          <cell r="C28">
            <v>22.2</v>
          </cell>
          <cell r="D28">
            <v>12.5</v>
          </cell>
          <cell r="E28">
            <v>73.291666666666671</v>
          </cell>
          <cell r="F28">
            <v>82</v>
          </cell>
          <cell r="G28">
            <v>64</v>
          </cell>
          <cell r="H28">
            <v>24.48</v>
          </cell>
          <cell r="I28" t="str">
            <v>SO</v>
          </cell>
          <cell r="J28">
            <v>38.880000000000003</v>
          </cell>
          <cell r="K28">
            <v>54.400000000000006</v>
          </cell>
        </row>
        <row r="29">
          <cell r="B29">
            <v>11.375</v>
          </cell>
          <cell r="C29">
            <v>14.4</v>
          </cell>
          <cell r="D29">
            <v>8.9</v>
          </cell>
          <cell r="E29">
            <v>86.375</v>
          </cell>
          <cell r="F29">
            <v>88</v>
          </cell>
          <cell r="G29">
            <v>82</v>
          </cell>
          <cell r="H29">
            <v>14.4</v>
          </cell>
          <cell r="I29" t="str">
            <v>L</v>
          </cell>
          <cell r="J29">
            <v>30.6</v>
          </cell>
          <cell r="K29">
            <v>7.9999999999999991</v>
          </cell>
        </row>
        <row r="30">
          <cell r="B30">
            <v>13.458333333333334</v>
          </cell>
          <cell r="C30">
            <v>15.6</v>
          </cell>
          <cell r="D30">
            <v>11.9</v>
          </cell>
          <cell r="E30">
            <v>91</v>
          </cell>
          <cell r="F30">
            <v>92</v>
          </cell>
          <cell r="G30">
            <v>88</v>
          </cell>
          <cell r="H30">
            <v>0</v>
          </cell>
          <cell r="I30" t="str">
            <v>L</v>
          </cell>
          <cell r="J30">
            <v>4.32</v>
          </cell>
          <cell r="K30">
            <v>20.400000000000002</v>
          </cell>
        </row>
        <row r="31">
          <cell r="B31">
            <v>17.224999999999998</v>
          </cell>
          <cell r="C31">
            <v>20.9</v>
          </cell>
          <cell r="D31">
            <v>15.1</v>
          </cell>
          <cell r="E31">
            <v>90.666666666666671</v>
          </cell>
          <cell r="F31">
            <v>94</v>
          </cell>
          <cell r="G31">
            <v>85</v>
          </cell>
          <cell r="H31">
            <v>0</v>
          </cell>
          <cell r="I31" t="str">
            <v>L</v>
          </cell>
          <cell r="J31">
            <v>11.16</v>
          </cell>
          <cell r="K31">
            <v>24.599999999999994</v>
          </cell>
        </row>
        <row r="32">
          <cell r="B32">
            <v>20.112500000000001</v>
          </cell>
          <cell r="C32">
            <v>25.1</v>
          </cell>
          <cell r="D32">
            <v>16.7</v>
          </cell>
          <cell r="E32">
            <v>83.416666666666671</v>
          </cell>
          <cell r="F32">
            <v>92</v>
          </cell>
          <cell r="G32">
            <v>68</v>
          </cell>
          <cell r="H32">
            <v>15.48</v>
          </cell>
          <cell r="I32" t="str">
            <v>L</v>
          </cell>
          <cell r="J32">
            <v>48.24</v>
          </cell>
          <cell r="K32">
            <v>12.6</v>
          </cell>
        </row>
        <row r="33">
          <cell r="B33">
            <v>20.229166666666664</v>
          </cell>
          <cell r="C33">
            <v>27.1</v>
          </cell>
          <cell r="D33">
            <v>15.2</v>
          </cell>
          <cell r="E33">
            <v>78.875</v>
          </cell>
          <cell r="F33">
            <v>90</v>
          </cell>
          <cell r="G33">
            <v>63</v>
          </cell>
          <cell r="H33">
            <v>23.040000000000003</v>
          </cell>
          <cell r="I33" t="str">
            <v>L</v>
          </cell>
          <cell r="J33">
            <v>37.800000000000004</v>
          </cell>
          <cell r="K33">
            <v>2.8000000000000003</v>
          </cell>
        </row>
        <row r="34">
          <cell r="B34">
            <v>23.179166666666671</v>
          </cell>
          <cell r="C34">
            <v>28.6</v>
          </cell>
          <cell r="D34">
            <v>18.600000000000001</v>
          </cell>
          <cell r="E34">
            <v>67.375</v>
          </cell>
          <cell r="F34">
            <v>74</v>
          </cell>
          <cell r="G34">
            <v>60</v>
          </cell>
          <cell r="H34">
            <v>12.24</v>
          </cell>
          <cell r="I34" t="str">
            <v>L</v>
          </cell>
          <cell r="J34">
            <v>28.8</v>
          </cell>
          <cell r="K34">
            <v>0.8</v>
          </cell>
        </row>
        <row r="35">
          <cell r="B35">
            <v>23.691666666666674</v>
          </cell>
          <cell r="C35">
            <v>28.9</v>
          </cell>
          <cell r="D35">
            <v>19.100000000000001</v>
          </cell>
          <cell r="E35">
            <v>61.541666666666664</v>
          </cell>
          <cell r="F35">
            <v>68</v>
          </cell>
          <cell r="G35">
            <v>53</v>
          </cell>
          <cell r="H35">
            <v>3.9600000000000004</v>
          </cell>
          <cell r="I35" t="str">
            <v>L</v>
          </cell>
          <cell r="J35">
            <v>32.76</v>
          </cell>
          <cell r="K35">
            <v>0</v>
          </cell>
        </row>
        <row r="36">
          <cell r="I36" t="str">
            <v>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13.691304347826087</v>
          </cell>
          <cell r="C5">
            <v>20.7</v>
          </cell>
          <cell r="D5">
            <v>8.1999999999999993</v>
          </cell>
          <cell r="E5">
            <v>71.608695652173907</v>
          </cell>
          <cell r="F5">
            <v>89</v>
          </cell>
          <cell r="G5">
            <v>48</v>
          </cell>
          <cell r="H5">
            <v>16.559999999999999</v>
          </cell>
          <cell r="I5" t="str">
            <v>L</v>
          </cell>
          <cell r="J5">
            <v>27.36</v>
          </cell>
          <cell r="K5">
            <v>0</v>
          </cell>
        </row>
        <row r="6">
          <cell r="B6">
            <v>20.074999999999996</v>
          </cell>
          <cell r="C6">
            <v>26.5</v>
          </cell>
          <cell r="D6">
            <v>16.2</v>
          </cell>
          <cell r="E6">
            <v>64.7</v>
          </cell>
          <cell r="F6">
            <v>73</v>
          </cell>
          <cell r="G6">
            <v>54</v>
          </cell>
          <cell r="H6">
            <v>14.76</v>
          </cell>
          <cell r="I6" t="str">
            <v>NE</v>
          </cell>
          <cell r="J6">
            <v>25.56</v>
          </cell>
          <cell r="K6">
            <v>0</v>
          </cell>
        </row>
        <row r="7">
          <cell r="B7">
            <v>22.785714285714288</v>
          </cell>
          <cell r="C7">
            <v>29.4</v>
          </cell>
          <cell r="D7">
            <v>18.5</v>
          </cell>
          <cell r="E7">
            <v>67.047619047619051</v>
          </cell>
          <cell r="F7">
            <v>82</v>
          </cell>
          <cell r="G7">
            <v>44</v>
          </cell>
          <cell r="H7">
            <v>16.920000000000002</v>
          </cell>
          <cell r="I7" t="str">
            <v>N</v>
          </cell>
          <cell r="J7">
            <v>34.56</v>
          </cell>
          <cell r="K7">
            <v>0</v>
          </cell>
        </row>
        <row r="8">
          <cell r="B8">
            <v>23.168181818181818</v>
          </cell>
          <cell r="C8">
            <v>30.4</v>
          </cell>
          <cell r="D8">
            <v>17.399999999999999</v>
          </cell>
          <cell r="E8">
            <v>65.409090909090907</v>
          </cell>
          <cell r="F8">
            <v>86</v>
          </cell>
          <cell r="G8">
            <v>36</v>
          </cell>
          <cell r="H8">
            <v>18</v>
          </cell>
          <cell r="I8" t="str">
            <v>NE</v>
          </cell>
          <cell r="J8">
            <v>38.519999999999996</v>
          </cell>
          <cell r="K8">
            <v>0</v>
          </cell>
        </row>
        <row r="9">
          <cell r="B9">
            <v>22.429166666666664</v>
          </cell>
          <cell r="C9">
            <v>30</v>
          </cell>
          <cell r="D9">
            <v>16.100000000000001</v>
          </cell>
          <cell r="E9">
            <v>58.833333333333336</v>
          </cell>
          <cell r="F9">
            <v>84</v>
          </cell>
          <cell r="G9">
            <v>26</v>
          </cell>
          <cell r="H9">
            <v>30.240000000000002</v>
          </cell>
          <cell r="I9" t="str">
            <v>N</v>
          </cell>
          <cell r="J9">
            <v>59.04</v>
          </cell>
          <cell r="K9">
            <v>0</v>
          </cell>
        </row>
        <row r="10">
          <cell r="B10">
            <v>18.546153846153842</v>
          </cell>
          <cell r="C10">
            <v>22.4</v>
          </cell>
          <cell r="D10">
            <v>16.5</v>
          </cell>
          <cell r="E10">
            <v>64.84615384615384</v>
          </cell>
          <cell r="F10">
            <v>81</v>
          </cell>
          <cell r="G10">
            <v>50</v>
          </cell>
          <cell r="H10">
            <v>15.120000000000001</v>
          </cell>
          <cell r="I10" t="str">
            <v>NE</v>
          </cell>
          <cell r="J10">
            <v>30.6</v>
          </cell>
          <cell r="K10">
            <v>0.6</v>
          </cell>
        </row>
        <row r="11">
          <cell r="B11">
            <v>15.400000000000002</v>
          </cell>
          <cell r="C11">
            <v>19.399999999999999</v>
          </cell>
          <cell r="D11">
            <v>10.199999999999999</v>
          </cell>
          <cell r="E11">
            <v>74.384615384615387</v>
          </cell>
          <cell r="F11">
            <v>92</v>
          </cell>
          <cell r="G11">
            <v>64</v>
          </cell>
          <cell r="H11">
            <v>19.440000000000001</v>
          </cell>
          <cell r="I11" t="str">
            <v>S</v>
          </cell>
          <cell r="J11">
            <v>30.96</v>
          </cell>
          <cell r="K11">
            <v>0</v>
          </cell>
        </row>
        <row r="12">
          <cell r="B12">
            <v>15.275</v>
          </cell>
          <cell r="C12">
            <v>21.3</v>
          </cell>
          <cell r="D12">
            <v>9.1</v>
          </cell>
          <cell r="E12">
            <v>83.333333333333329</v>
          </cell>
          <cell r="F12">
            <v>93</v>
          </cell>
          <cell r="G12">
            <v>68</v>
          </cell>
          <cell r="H12">
            <v>14.4</v>
          </cell>
          <cell r="I12" t="str">
            <v>S</v>
          </cell>
          <cell r="J12">
            <v>28.08</v>
          </cell>
          <cell r="K12">
            <v>0</v>
          </cell>
        </row>
        <row r="13">
          <cell r="B13">
            <v>17.276470588235295</v>
          </cell>
          <cell r="C13">
            <v>19.8</v>
          </cell>
          <cell r="D13">
            <v>15.1</v>
          </cell>
          <cell r="E13">
            <v>89.82352941176471</v>
          </cell>
          <cell r="F13">
            <v>96</v>
          </cell>
          <cell r="G13">
            <v>71</v>
          </cell>
          <cell r="H13">
            <v>13.32</v>
          </cell>
          <cell r="I13" t="str">
            <v>NE</v>
          </cell>
          <cell r="J13">
            <v>24.840000000000003</v>
          </cell>
          <cell r="K13">
            <v>6.9999999999999991</v>
          </cell>
        </row>
        <row r="14">
          <cell r="B14">
            <v>18.845454545454544</v>
          </cell>
          <cell r="C14">
            <v>20.5</v>
          </cell>
          <cell r="D14">
            <v>15.1</v>
          </cell>
          <cell r="E14">
            <v>77.727272727272734</v>
          </cell>
          <cell r="F14">
            <v>96</v>
          </cell>
          <cell r="G14">
            <v>67</v>
          </cell>
          <cell r="H14">
            <v>11.16</v>
          </cell>
          <cell r="I14" t="str">
            <v>NE</v>
          </cell>
          <cell r="J14">
            <v>18.720000000000002</v>
          </cell>
          <cell r="K14">
            <v>0</v>
          </cell>
        </row>
        <row r="15">
          <cell r="B15">
            <v>17.727272727272723</v>
          </cell>
          <cell r="C15">
            <v>22.5</v>
          </cell>
          <cell r="D15">
            <v>14.5</v>
          </cell>
          <cell r="E15">
            <v>80.909090909090907</v>
          </cell>
          <cell r="F15">
            <v>94</v>
          </cell>
          <cell r="G15">
            <v>59</v>
          </cell>
          <cell r="H15">
            <v>22.68</v>
          </cell>
          <cell r="I15" t="str">
            <v>NE</v>
          </cell>
          <cell r="J15">
            <v>40.680000000000007</v>
          </cell>
          <cell r="K15">
            <v>0.2</v>
          </cell>
        </row>
        <row r="16">
          <cell r="B16">
            <v>18.079166666666669</v>
          </cell>
          <cell r="C16">
            <v>23.9</v>
          </cell>
          <cell r="D16">
            <v>13.8</v>
          </cell>
          <cell r="E16">
            <v>75.25</v>
          </cell>
          <cell r="F16">
            <v>89</v>
          </cell>
          <cell r="G16">
            <v>52</v>
          </cell>
          <cell r="H16">
            <v>22.68</v>
          </cell>
          <cell r="I16" t="str">
            <v>L</v>
          </cell>
          <cell r="J16">
            <v>46.440000000000005</v>
          </cell>
          <cell r="K16">
            <v>0</v>
          </cell>
        </row>
        <row r="17">
          <cell r="B17">
            <v>19.129166666666666</v>
          </cell>
          <cell r="C17">
            <v>25.4</v>
          </cell>
          <cell r="D17">
            <v>14.8</v>
          </cell>
          <cell r="E17">
            <v>72.75</v>
          </cell>
          <cell r="F17">
            <v>88</v>
          </cell>
          <cell r="G17">
            <v>51</v>
          </cell>
          <cell r="H17">
            <v>22.32</v>
          </cell>
          <cell r="I17" t="str">
            <v>NE</v>
          </cell>
          <cell r="J17">
            <v>32.76</v>
          </cell>
          <cell r="K17">
            <v>0</v>
          </cell>
        </row>
        <row r="18">
          <cell r="B18">
            <v>19.970833333333331</v>
          </cell>
          <cell r="C18">
            <v>26.3</v>
          </cell>
          <cell r="D18">
            <v>15.8</v>
          </cell>
          <cell r="E18">
            <v>70.75</v>
          </cell>
          <cell r="F18">
            <v>87</v>
          </cell>
          <cell r="G18">
            <v>44</v>
          </cell>
          <cell r="H18">
            <v>21.240000000000002</v>
          </cell>
          <cell r="I18" t="str">
            <v>NE</v>
          </cell>
          <cell r="J18">
            <v>39.6</v>
          </cell>
          <cell r="K18">
            <v>0</v>
          </cell>
        </row>
        <row r="19">
          <cell r="B19">
            <v>19.970833333333335</v>
          </cell>
          <cell r="C19">
            <v>26.2</v>
          </cell>
          <cell r="D19">
            <v>15.2</v>
          </cell>
          <cell r="E19">
            <v>69.041666666666671</v>
          </cell>
          <cell r="F19">
            <v>87</v>
          </cell>
          <cell r="G19">
            <v>46</v>
          </cell>
          <cell r="H19">
            <v>25.2</v>
          </cell>
          <cell r="I19" t="str">
            <v>L</v>
          </cell>
          <cell r="J19">
            <v>44.28</v>
          </cell>
          <cell r="K19">
            <v>0</v>
          </cell>
        </row>
        <row r="20">
          <cell r="B20">
            <v>21.420833333333334</v>
          </cell>
          <cell r="C20">
            <v>28.2</v>
          </cell>
          <cell r="D20">
            <v>16.5</v>
          </cell>
          <cell r="E20">
            <v>65.916666666666671</v>
          </cell>
          <cell r="F20">
            <v>82</v>
          </cell>
          <cell r="G20">
            <v>44</v>
          </cell>
          <cell r="H20">
            <v>19.079999999999998</v>
          </cell>
          <cell r="I20" t="str">
            <v>L</v>
          </cell>
          <cell r="J20">
            <v>30.240000000000002</v>
          </cell>
          <cell r="K20">
            <v>0</v>
          </cell>
        </row>
        <row r="21">
          <cell r="B21">
            <v>20.395833333333336</v>
          </cell>
          <cell r="C21">
            <v>29.3</v>
          </cell>
          <cell r="D21">
            <v>17.100000000000001</v>
          </cell>
          <cell r="E21">
            <v>74.833333333333329</v>
          </cell>
          <cell r="F21">
            <v>93</v>
          </cell>
          <cell r="G21">
            <v>48</v>
          </cell>
          <cell r="H21">
            <v>16.559999999999999</v>
          </cell>
          <cell r="I21" t="str">
            <v>NE</v>
          </cell>
          <cell r="J21">
            <v>36</v>
          </cell>
          <cell r="K21">
            <v>8.8000000000000007</v>
          </cell>
        </row>
        <row r="22">
          <cell r="B22">
            <v>16.283333333333335</v>
          </cell>
          <cell r="C22">
            <v>19.5</v>
          </cell>
          <cell r="D22">
            <v>11.6</v>
          </cell>
          <cell r="E22">
            <v>78.958333333333329</v>
          </cell>
          <cell r="F22">
            <v>95</v>
          </cell>
          <cell r="G22">
            <v>49</v>
          </cell>
          <cell r="H22">
            <v>24.840000000000003</v>
          </cell>
          <cell r="I22" t="str">
            <v>S</v>
          </cell>
          <cell r="J22">
            <v>60.480000000000004</v>
          </cell>
          <cell r="K22">
            <v>31.6</v>
          </cell>
        </row>
        <row r="23">
          <cell r="B23">
            <v>12.462500000000004</v>
          </cell>
          <cell r="C23">
            <v>19.899999999999999</v>
          </cell>
          <cell r="D23">
            <v>6.9</v>
          </cell>
          <cell r="E23">
            <v>71.625</v>
          </cell>
          <cell r="F23">
            <v>95</v>
          </cell>
          <cell r="G23">
            <v>33</v>
          </cell>
          <cell r="H23">
            <v>14.76</v>
          </cell>
          <cell r="I23" t="str">
            <v>S</v>
          </cell>
          <cell r="J23">
            <v>28.08</v>
          </cell>
          <cell r="K23">
            <v>0.2</v>
          </cell>
        </row>
        <row r="24">
          <cell r="B24">
            <v>14.275</v>
          </cell>
          <cell r="C24">
            <v>22.5</v>
          </cell>
          <cell r="D24">
            <v>7.8</v>
          </cell>
          <cell r="E24">
            <v>66.458333333333329</v>
          </cell>
          <cell r="F24">
            <v>92</v>
          </cell>
          <cell r="G24">
            <v>34</v>
          </cell>
          <cell r="H24">
            <v>16.559999999999999</v>
          </cell>
          <cell r="I24" t="str">
            <v>NE</v>
          </cell>
          <cell r="J24">
            <v>27.720000000000002</v>
          </cell>
          <cell r="K24">
            <v>0</v>
          </cell>
        </row>
        <row r="25">
          <cell r="B25">
            <v>16.516666666666666</v>
          </cell>
          <cell r="C25">
            <v>24.3</v>
          </cell>
          <cell r="D25">
            <v>10.4</v>
          </cell>
          <cell r="E25">
            <v>62.041666666666664</v>
          </cell>
          <cell r="F25">
            <v>82</v>
          </cell>
          <cell r="G25">
            <v>41</v>
          </cell>
          <cell r="H25">
            <v>20.88</v>
          </cell>
          <cell r="I25" t="str">
            <v>NE</v>
          </cell>
          <cell r="J25">
            <v>35.64</v>
          </cell>
          <cell r="K25">
            <v>0</v>
          </cell>
        </row>
        <row r="26">
          <cell r="B26">
            <v>18.670833333333331</v>
          </cell>
          <cell r="C26">
            <v>27</v>
          </cell>
          <cell r="D26">
            <v>12.3</v>
          </cell>
          <cell r="E26">
            <v>62.625</v>
          </cell>
          <cell r="F26">
            <v>82</v>
          </cell>
          <cell r="G26">
            <v>36</v>
          </cell>
          <cell r="H26">
            <v>24.48</v>
          </cell>
          <cell r="I26" t="str">
            <v>NE</v>
          </cell>
          <cell r="J26">
            <v>42.12</v>
          </cell>
          <cell r="K26">
            <v>0</v>
          </cell>
        </row>
        <row r="27">
          <cell r="B27">
            <v>19.358333333333331</v>
          </cell>
          <cell r="C27">
            <v>22.2</v>
          </cell>
          <cell r="D27">
            <v>16.600000000000001</v>
          </cell>
          <cell r="E27">
            <v>76.75</v>
          </cell>
          <cell r="F27">
            <v>91</v>
          </cell>
          <cell r="G27">
            <v>61</v>
          </cell>
          <cell r="H27">
            <v>36.72</v>
          </cell>
          <cell r="I27" t="str">
            <v>N</v>
          </cell>
          <cell r="J27">
            <v>60.12</v>
          </cell>
          <cell r="K27">
            <v>6.6000000000000005</v>
          </cell>
        </row>
        <row r="28">
          <cell r="B28">
            <v>13.724999999999996</v>
          </cell>
          <cell r="C28">
            <v>18.3</v>
          </cell>
          <cell r="D28">
            <v>9.6</v>
          </cell>
          <cell r="E28">
            <v>92.333333333333329</v>
          </cell>
          <cell r="F28">
            <v>95</v>
          </cell>
          <cell r="G28">
            <v>87</v>
          </cell>
          <cell r="H28">
            <v>21.6</v>
          </cell>
          <cell r="I28" t="str">
            <v>SO</v>
          </cell>
          <cell r="J28">
            <v>43.2</v>
          </cell>
          <cell r="K28">
            <v>20.999999999999996</v>
          </cell>
        </row>
        <row r="29">
          <cell r="B29">
            <v>12.716666666666669</v>
          </cell>
          <cell r="C29">
            <v>16.100000000000001</v>
          </cell>
          <cell r="D29">
            <v>7.5</v>
          </cell>
          <cell r="E29">
            <v>67.166666666666671</v>
          </cell>
          <cell r="F29">
            <v>90</v>
          </cell>
          <cell r="G29">
            <v>52</v>
          </cell>
          <cell r="H29">
            <v>10.44</v>
          </cell>
          <cell r="I29" t="str">
            <v>L</v>
          </cell>
          <cell r="J29">
            <v>24.840000000000003</v>
          </cell>
          <cell r="K29">
            <v>0</v>
          </cell>
        </row>
        <row r="30">
          <cell r="B30">
            <v>12.579166666666666</v>
          </cell>
          <cell r="C30">
            <v>19.600000000000001</v>
          </cell>
          <cell r="D30">
            <v>7.2</v>
          </cell>
          <cell r="E30">
            <v>73.833333333333329</v>
          </cell>
          <cell r="F30">
            <v>94</v>
          </cell>
          <cell r="G30">
            <v>40</v>
          </cell>
          <cell r="H30">
            <v>10.44</v>
          </cell>
          <cell r="I30" t="str">
            <v>SE</v>
          </cell>
          <cell r="J30">
            <v>18</v>
          </cell>
          <cell r="K30">
            <v>0</v>
          </cell>
        </row>
        <row r="31">
          <cell r="B31">
            <v>14.325000000000001</v>
          </cell>
          <cell r="C31">
            <v>21.8</v>
          </cell>
          <cell r="D31">
            <v>9</v>
          </cell>
          <cell r="E31">
            <v>75.208333333333329</v>
          </cell>
          <cell r="F31">
            <v>94</v>
          </cell>
          <cell r="G31">
            <v>52</v>
          </cell>
          <cell r="H31">
            <v>13.68</v>
          </cell>
          <cell r="I31" t="str">
            <v>L</v>
          </cell>
          <cell r="J31">
            <v>28.8</v>
          </cell>
          <cell r="K31">
            <v>0.8</v>
          </cell>
        </row>
        <row r="32">
          <cell r="B32">
            <v>16.091666666666665</v>
          </cell>
          <cell r="C32">
            <v>20.2</v>
          </cell>
          <cell r="D32">
            <v>14.6</v>
          </cell>
          <cell r="E32">
            <v>90.958333333333329</v>
          </cell>
          <cell r="F32">
            <v>95</v>
          </cell>
          <cell r="G32">
            <v>77</v>
          </cell>
          <cell r="H32">
            <v>21.240000000000002</v>
          </cell>
          <cell r="I32" t="str">
            <v>L</v>
          </cell>
          <cell r="J32">
            <v>40.32</v>
          </cell>
          <cell r="K32">
            <v>4.6000000000000014</v>
          </cell>
        </row>
        <row r="33">
          <cell r="B33">
            <v>17.837500000000002</v>
          </cell>
          <cell r="C33">
            <v>24.1</v>
          </cell>
          <cell r="D33">
            <v>13.9</v>
          </cell>
          <cell r="E33">
            <v>80.208333333333329</v>
          </cell>
          <cell r="F33">
            <v>93</v>
          </cell>
          <cell r="G33">
            <v>57</v>
          </cell>
          <cell r="H33">
            <v>28.44</v>
          </cell>
          <cell r="I33" t="str">
            <v>NE</v>
          </cell>
          <cell r="J33">
            <v>44.64</v>
          </cell>
          <cell r="K33">
            <v>0</v>
          </cell>
        </row>
        <row r="34">
          <cell r="B34">
            <v>19.933333333333337</v>
          </cell>
          <cell r="C34">
            <v>26.6</v>
          </cell>
          <cell r="D34">
            <v>15.1</v>
          </cell>
          <cell r="E34">
            <v>73.083333333333329</v>
          </cell>
          <cell r="F34">
            <v>87</v>
          </cell>
          <cell r="G34">
            <v>48</v>
          </cell>
          <cell r="H34">
            <v>25.92</v>
          </cell>
          <cell r="I34" t="str">
            <v>NE</v>
          </cell>
          <cell r="J34">
            <v>42.12</v>
          </cell>
          <cell r="K34">
            <v>0</v>
          </cell>
        </row>
        <row r="35">
          <cell r="B35">
            <v>21.395833333333332</v>
          </cell>
          <cell r="C35">
            <v>28.5</v>
          </cell>
          <cell r="D35">
            <v>16.100000000000001</v>
          </cell>
          <cell r="E35">
            <v>69.166666666666671</v>
          </cell>
          <cell r="F35">
            <v>89</v>
          </cell>
          <cell r="G35">
            <v>43</v>
          </cell>
          <cell r="H35">
            <v>21.96</v>
          </cell>
          <cell r="I35" t="str">
            <v>NE</v>
          </cell>
          <cell r="J35">
            <v>38.519999999999996</v>
          </cell>
          <cell r="K35">
            <v>0</v>
          </cell>
        </row>
        <row r="36">
          <cell r="I36" t="str">
            <v>NE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17.895833333333332</v>
          </cell>
          <cell r="C5">
            <v>26.5</v>
          </cell>
          <cell r="D5">
            <v>12</v>
          </cell>
          <cell r="E5">
            <v>68.291666666666671</v>
          </cell>
          <cell r="F5">
            <v>87</v>
          </cell>
          <cell r="G5">
            <v>41</v>
          </cell>
          <cell r="H5">
            <v>14.04</v>
          </cell>
          <cell r="I5" t="str">
            <v>SE</v>
          </cell>
          <cell r="J5">
            <v>28.08</v>
          </cell>
          <cell r="K5">
            <v>0</v>
          </cell>
        </row>
        <row r="6">
          <cell r="B6">
            <v>21.712500000000002</v>
          </cell>
          <cell r="C6">
            <v>29.1</v>
          </cell>
          <cell r="D6">
            <v>14.5</v>
          </cell>
          <cell r="E6">
            <v>64.833333333333329</v>
          </cell>
          <cell r="F6">
            <v>88</v>
          </cell>
          <cell r="G6">
            <v>41</v>
          </cell>
          <cell r="H6">
            <v>14.76</v>
          </cell>
          <cell r="I6" t="str">
            <v>NO</v>
          </cell>
          <cell r="J6">
            <v>33.480000000000004</v>
          </cell>
          <cell r="K6">
            <v>0</v>
          </cell>
        </row>
        <row r="7">
          <cell r="B7">
            <v>23.162499999999998</v>
          </cell>
          <cell r="C7">
            <v>30.2</v>
          </cell>
          <cell r="D7">
            <v>16.8</v>
          </cell>
          <cell r="E7">
            <v>64.458333333333329</v>
          </cell>
          <cell r="F7">
            <v>87</v>
          </cell>
          <cell r="G7">
            <v>38</v>
          </cell>
          <cell r="H7">
            <v>16.2</v>
          </cell>
          <cell r="I7" t="str">
            <v>N</v>
          </cell>
          <cell r="J7">
            <v>31.319999999999997</v>
          </cell>
          <cell r="K7">
            <v>0</v>
          </cell>
        </row>
        <row r="8">
          <cell r="B8">
            <v>23.349999999999998</v>
          </cell>
          <cell r="C8">
            <v>31.5</v>
          </cell>
          <cell r="D8">
            <v>16.8</v>
          </cell>
          <cell r="E8">
            <v>62.916666666666664</v>
          </cell>
          <cell r="F8">
            <v>88</v>
          </cell>
          <cell r="G8">
            <v>29</v>
          </cell>
          <cell r="H8">
            <v>16.2</v>
          </cell>
          <cell r="I8" t="str">
            <v>N</v>
          </cell>
          <cell r="J8">
            <v>34.200000000000003</v>
          </cell>
          <cell r="K8">
            <v>0</v>
          </cell>
        </row>
        <row r="9">
          <cell r="B9">
            <v>24.375</v>
          </cell>
          <cell r="C9">
            <v>30.8</v>
          </cell>
          <cell r="D9">
            <v>18</v>
          </cell>
          <cell r="E9">
            <v>42.708333333333336</v>
          </cell>
          <cell r="F9">
            <v>62</v>
          </cell>
          <cell r="G9">
            <v>24</v>
          </cell>
          <cell r="H9">
            <v>25.2</v>
          </cell>
          <cell r="I9" t="str">
            <v>N</v>
          </cell>
          <cell r="J9">
            <v>45</v>
          </cell>
          <cell r="K9">
            <v>0</v>
          </cell>
        </row>
        <row r="10">
          <cell r="B10">
            <v>20.841666666666665</v>
          </cell>
          <cell r="C10">
            <v>26.6</v>
          </cell>
          <cell r="D10">
            <v>15.6</v>
          </cell>
          <cell r="E10">
            <v>57.458333333333336</v>
          </cell>
          <cell r="F10">
            <v>83</v>
          </cell>
          <cell r="G10">
            <v>41</v>
          </cell>
          <cell r="H10">
            <v>12.96</v>
          </cell>
          <cell r="I10" t="str">
            <v>SE</v>
          </cell>
          <cell r="J10">
            <v>35.28</v>
          </cell>
          <cell r="K10">
            <v>0</v>
          </cell>
        </row>
        <row r="11">
          <cell r="B11">
            <v>15.883333333333333</v>
          </cell>
          <cell r="C11">
            <v>18.3</v>
          </cell>
          <cell r="D11">
            <v>14.2</v>
          </cell>
          <cell r="E11">
            <v>93.291666666666671</v>
          </cell>
          <cell r="F11">
            <v>96</v>
          </cell>
          <cell r="G11">
            <v>81</v>
          </cell>
          <cell r="H11">
            <v>12.24</v>
          </cell>
          <cell r="I11" t="str">
            <v>S</v>
          </cell>
          <cell r="J11">
            <v>24.12</v>
          </cell>
          <cell r="K11">
            <v>12.2</v>
          </cell>
        </row>
        <row r="12">
          <cell r="B12">
            <v>17.466666666666669</v>
          </cell>
          <cell r="C12">
            <v>22.1</v>
          </cell>
          <cell r="D12">
            <v>15.2</v>
          </cell>
          <cell r="E12">
            <v>91</v>
          </cell>
          <cell r="F12">
            <v>96</v>
          </cell>
          <cell r="G12">
            <v>76</v>
          </cell>
          <cell r="H12">
            <v>15.48</v>
          </cell>
          <cell r="I12" t="str">
            <v>SE</v>
          </cell>
          <cell r="J12">
            <v>28.08</v>
          </cell>
          <cell r="K12">
            <v>6.2</v>
          </cell>
        </row>
        <row r="13">
          <cell r="B13">
            <v>18.158333333333331</v>
          </cell>
          <cell r="C13">
            <v>22.4</v>
          </cell>
          <cell r="D13">
            <v>16.5</v>
          </cell>
          <cell r="E13">
            <v>92.25</v>
          </cell>
          <cell r="F13">
            <v>97</v>
          </cell>
          <cell r="G13">
            <v>73</v>
          </cell>
          <cell r="H13">
            <v>11.520000000000001</v>
          </cell>
          <cell r="I13" t="str">
            <v>SE</v>
          </cell>
          <cell r="J13">
            <v>26.28</v>
          </cell>
          <cell r="K13">
            <v>1.6</v>
          </cell>
        </row>
        <row r="14">
          <cell r="B14">
            <v>17.770833333333332</v>
          </cell>
          <cell r="C14">
            <v>23</v>
          </cell>
          <cell r="D14">
            <v>15.2</v>
          </cell>
          <cell r="E14">
            <v>86.541666666666671</v>
          </cell>
          <cell r="F14">
            <v>96</v>
          </cell>
          <cell r="G14">
            <v>63</v>
          </cell>
          <cell r="H14">
            <v>10.08</v>
          </cell>
          <cell r="I14" t="str">
            <v>SE</v>
          </cell>
          <cell r="J14">
            <v>21.240000000000002</v>
          </cell>
          <cell r="K14">
            <v>0.2</v>
          </cell>
        </row>
        <row r="15">
          <cell r="B15">
            <v>18.62083333333333</v>
          </cell>
          <cell r="C15">
            <v>25.7</v>
          </cell>
          <cell r="D15">
            <v>13.8</v>
          </cell>
          <cell r="E15">
            <v>81.291666666666671</v>
          </cell>
          <cell r="F15">
            <v>95</v>
          </cell>
          <cell r="G15">
            <v>52</v>
          </cell>
          <cell r="H15">
            <v>14.4</v>
          </cell>
          <cell r="I15" t="str">
            <v>SE</v>
          </cell>
          <cell r="J15">
            <v>31.319999999999997</v>
          </cell>
          <cell r="K15">
            <v>0.2</v>
          </cell>
        </row>
        <row r="16">
          <cell r="B16">
            <v>19.704166666666662</v>
          </cell>
          <cell r="C16">
            <v>27.7</v>
          </cell>
          <cell r="D16">
            <v>14.1</v>
          </cell>
          <cell r="E16">
            <v>70.458333333333329</v>
          </cell>
          <cell r="F16">
            <v>91</v>
          </cell>
          <cell r="G16">
            <v>41</v>
          </cell>
          <cell r="H16">
            <v>15.120000000000001</v>
          </cell>
          <cell r="I16" t="str">
            <v>SE</v>
          </cell>
          <cell r="J16">
            <v>34.200000000000003</v>
          </cell>
          <cell r="K16">
            <v>0</v>
          </cell>
        </row>
        <row r="17">
          <cell r="B17">
            <v>21.654166666666665</v>
          </cell>
          <cell r="C17">
            <v>29.1</v>
          </cell>
          <cell r="D17">
            <v>16.7</v>
          </cell>
          <cell r="E17">
            <v>56.916666666666664</v>
          </cell>
          <cell r="F17">
            <v>78</v>
          </cell>
          <cell r="G17">
            <v>33</v>
          </cell>
          <cell r="H17">
            <v>19.8</v>
          </cell>
          <cell r="I17" t="str">
            <v>L</v>
          </cell>
          <cell r="J17">
            <v>38.519999999999996</v>
          </cell>
          <cell r="K17">
            <v>0</v>
          </cell>
        </row>
        <row r="18">
          <cell r="B18">
            <v>22.112500000000001</v>
          </cell>
          <cell r="C18">
            <v>29.5</v>
          </cell>
          <cell r="D18">
            <v>17.100000000000001</v>
          </cell>
          <cell r="E18">
            <v>55.375</v>
          </cell>
          <cell r="F18">
            <v>75</v>
          </cell>
          <cell r="G18">
            <v>29</v>
          </cell>
          <cell r="H18">
            <v>23.040000000000003</v>
          </cell>
          <cell r="I18" t="str">
            <v>L</v>
          </cell>
          <cell r="J18">
            <v>40.680000000000007</v>
          </cell>
          <cell r="K18">
            <v>0</v>
          </cell>
        </row>
        <row r="19">
          <cell r="B19">
            <v>23.020833333333332</v>
          </cell>
          <cell r="C19">
            <v>30.5</v>
          </cell>
          <cell r="D19">
            <v>17.2</v>
          </cell>
          <cell r="E19">
            <v>49.916666666666664</v>
          </cell>
          <cell r="F19">
            <v>66</v>
          </cell>
          <cell r="G19">
            <v>28</v>
          </cell>
          <cell r="H19">
            <v>16.2</v>
          </cell>
          <cell r="I19" t="str">
            <v>NE</v>
          </cell>
          <cell r="J19">
            <v>36.72</v>
          </cell>
          <cell r="K19">
            <v>0</v>
          </cell>
        </row>
        <row r="20">
          <cell r="B20">
            <v>23.612500000000001</v>
          </cell>
          <cell r="C20">
            <v>31.1</v>
          </cell>
          <cell r="D20">
            <v>15.8</v>
          </cell>
          <cell r="E20">
            <v>57.583333333333336</v>
          </cell>
          <cell r="F20">
            <v>83</v>
          </cell>
          <cell r="G20">
            <v>34</v>
          </cell>
          <cell r="H20">
            <v>12.96</v>
          </cell>
          <cell r="I20" t="str">
            <v>NO</v>
          </cell>
          <cell r="J20">
            <v>25.2</v>
          </cell>
          <cell r="K20">
            <v>0</v>
          </cell>
        </row>
        <row r="21">
          <cell r="B21">
            <v>24.191666666666663</v>
          </cell>
          <cell r="C21">
            <v>31.4</v>
          </cell>
          <cell r="D21">
            <v>17.899999999999999</v>
          </cell>
          <cell r="E21">
            <v>59.708333333333336</v>
          </cell>
          <cell r="F21">
            <v>81</v>
          </cell>
          <cell r="G21">
            <v>36</v>
          </cell>
          <cell r="H21">
            <v>14.76</v>
          </cell>
          <cell r="I21" t="str">
            <v>NE</v>
          </cell>
          <cell r="J21">
            <v>36</v>
          </cell>
          <cell r="K21">
            <v>0</v>
          </cell>
        </row>
        <row r="22">
          <cell r="B22">
            <v>19.787499999999998</v>
          </cell>
          <cell r="C22">
            <v>24.8</v>
          </cell>
          <cell r="D22">
            <v>16.8</v>
          </cell>
          <cell r="E22">
            <v>80.333333333333329</v>
          </cell>
          <cell r="F22">
            <v>95</v>
          </cell>
          <cell r="G22">
            <v>58</v>
          </cell>
          <cell r="H22">
            <v>16.2</v>
          </cell>
          <cell r="I22" t="str">
            <v>S</v>
          </cell>
          <cell r="J22">
            <v>59.760000000000005</v>
          </cell>
          <cell r="K22">
            <v>14.799999999999997</v>
          </cell>
        </row>
        <row r="23">
          <cell r="B23">
            <v>14.566666666666668</v>
          </cell>
          <cell r="C23">
            <v>23.3</v>
          </cell>
          <cell r="D23">
            <v>7.4</v>
          </cell>
          <cell r="E23">
            <v>70.041666666666671</v>
          </cell>
          <cell r="F23">
            <v>95</v>
          </cell>
          <cell r="G23">
            <v>32</v>
          </cell>
          <cell r="H23">
            <v>15.120000000000001</v>
          </cell>
          <cell r="I23" t="str">
            <v>SE</v>
          </cell>
          <cell r="J23">
            <v>36.72</v>
          </cell>
          <cell r="K23">
            <v>0</v>
          </cell>
        </row>
        <row r="24">
          <cell r="B24">
            <v>15.64583333333333</v>
          </cell>
          <cell r="C24">
            <v>26.2</v>
          </cell>
          <cell r="D24">
            <v>6.6</v>
          </cell>
          <cell r="E24">
            <v>66.458333333333329</v>
          </cell>
          <cell r="F24">
            <v>92</v>
          </cell>
          <cell r="G24">
            <v>40</v>
          </cell>
          <cell r="H24">
            <v>12.24</v>
          </cell>
          <cell r="I24" t="str">
            <v>SE</v>
          </cell>
          <cell r="J24">
            <v>28.8</v>
          </cell>
          <cell r="K24">
            <v>0</v>
          </cell>
        </row>
        <row r="25">
          <cell r="B25">
            <v>20.466666666666665</v>
          </cell>
          <cell r="C25">
            <v>29.5</v>
          </cell>
          <cell r="D25">
            <v>13.9</v>
          </cell>
          <cell r="E25">
            <v>51.916666666666664</v>
          </cell>
          <cell r="F25">
            <v>83</v>
          </cell>
          <cell r="G25">
            <v>25</v>
          </cell>
          <cell r="H25">
            <v>18.36</v>
          </cell>
          <cell r="I25" t="str">
            <v>NE</v>
          </cell>
          <cell r="J25">
            <v>34.56</v>
          </cell>
          <cell r="K25">
            <v>0</v>
          </cell>
        </row>
        <row r="26">
          <cell r="B26">
            <v>23.741666666666664</v>
          </cell>
          <cell r="C26">
            <v>30.6</v>
          </cell>
          <cell r="D26">
            <v>17.899999999999999</v>
          </cell>
          <cell r="E26">
            <v>43.75</v>
          </cell>
          <cell r="F26">
            <v>62</v>
          </cell>
          <cell r="G26">
            <v>28</v>
          </cell>
          <cell r="H26">
            <v>19.440000000000001</v>
          </cell>
          <cell r="I26" t="str">
            <v>NE</v>
          </cell>
          <cell r="J26">
            <v>43.2</v>
          </cell>
          <cell r="K26">
            <v>0</v>
          </cell>
        </row>
        <row r="27">
          <cell r="B27">
            <v>19.870833333333337</v>
          </cell>
          <cell r="C27">
            <v>24.4</v>
          </cell>
          <cell r="D27">
            <v>17.5</v>
          </cell>
          <cell r="E27">
            <v>77.291666666666671</v>
          </cell>
          <cell r="F27">
            <v>95</v>
          </cell>
          <cell r="G27">
            <v>52</v>
          </cell>
          <cell r="H27">
            <v>18.36</v>
          </cell>
          <cell r="I27" t="str">
            <v>NE</v>
          </cell>
          <cell r="J27">
            <v>43.2</v>
          </cell>
          <cell r="K27">
            <v>21.400000000000002</v>
          </cell>
        </row>
        <row r="28">
          <cell r="B28">
            <v>15.695833333333335</v>
          </cell>
          <cell r="C28">
            <v>19.600000000000001</v>
          </cell>
          <cell r="D28">
            <v>12</v>
          </cell>
          <cell r="E28">
            <v>89.333333333333329</v>
          </cell>
          <cell r="F28">
            <v>95</v>
          </cell>
          <cell r="G28">
            <v>81</v>
          </cell>
          <cell r="H28">
            <v>18.720000000000002</v>
          </cell>
          <cell r="I28" t="str">
            <v>SO</v>
          </cell>
          <cell r="J28">
            <v>48.96</v>
          </cell>
          <cell r="K28">
            <v>49.400000000000006</v>
          </cell>
        </row>
        <row r="29">
          <cell r="B29">
            <v>11.012499999999998</v>
          </cell>
          <cell r="C29">
            <v>17.3</v>
          </cell>
          <cell r="D29">
            <v>4.0999999999999996</v>
          </cell>
          <cell r="E29">
            <v>79.791666666666671</v>
          </cell>
          <cell r="F29">
            <v>97</v>
          </cell>
          <cell r="G29">
            <v>54</v>
          </cell>
          <cell r="H29">
            <v>12.6</v>
          </cell>
          <cell r="I29" t="str">
            <v>SE</v>
          </cell>
          <cell r="J29">
            <v>29.880000000000003</v>
          </cell>
          <cell r="K29">
            <v>0</v>
          </cell>
        </row>
        <row r="30">
          <cell r="B30">
            <v>13.408333333333337</v>
          </cell>
          <cell r="C30">
            <v>15.2</v>
          </cell>
          <cell r="D30">
            <v>12.1</v>
          </cell>
          <cell r="E30">
            <v>90.291666666666671</v>
          </cell>
          <cell r="F30">
            <v>95</v>
          </cell>
          <cell r="G30">
            <v>78</v>
          </cell>
          <cell r="H30">
            <v>9.3600000000000012</v>
          </cell>
          <cell r="I30" t="str">
            <v>SE</v>
          </cell>
          <cell r="J30">
            <v>20.88</v>
          </cell>
          <cell r="K30">
            <v>7.2</v>
          </cell>
        </row>
        <row r="31">
          <cell r="B31">
            <v>15.837499999999999</v>
          </cell>
          <cell r="C31">
            <v>20.8</v>
          </cell>
          <cell r="D31">
            <v>13.6</v>
          </cell>
          <cell r="E31">
            <v>91.625</v>
          </cell>
          <cell r="F31">
            <v>96</v>
          </cell>
          <cell r="G31">
            <v>76</v>
          </cell>
          <cell r="H31">
            <v>9.3600000000000012</v>
          </cell>
          <cell r="I31" t="str">
            <v>SE</v>
          </cell>
          <cell r="J31">
            <v>25.2</v>
          </cell>
          <cell r="K31">
            <v>3.6000000000000005</v>
          </cell>
        </row>
        <row r="32">
          <cell r="B32">
            <v>18.962500000000002</v>
          </cell>
          <cell r="C32">
            <v>24.3</v>
          </cell>
          <cell r="D32">
            <v>16.8</v>
          </cell>
          <cell r="E32">
            <v>86.666666666666671</v>
          </cell>
          <cell r="F32">
            <v>96</v>
          </cell>
          <cell r="G32">
            <v>58</v>
          </cell>
          <cell r="H32">
            <v>11.879999999999999</v>
          </cell>
          <cell r="I32" t="str">
            <v>L</v>
          </cell>
          <cell r="J32">
            <v>29.52</v>
          </cell>
          <cell r="K32">
            <v>7.6000000000000014</v>
          </cell>
        </row>
        <row r="33">
          <cell r="B33">
            <v>19.954166666666669</v>
          </cell>
          <cell r="C33">
            <v>27</v>
          </cell>
          <cell r="D33">
            <v>15.9</v>
          </cell>
          <cell r="E33">
            <v>75.666666666666671</v>
          </cell>
          <cell r="F33">
            <v>91</v>
          </cell>
          <cell r="G33">
            <v>47</v>
          </cell>
          <cell r="H33">
            <v>18</v>
          </cell>
          <cell r="I33" t="str">
            <v>L</v>
          </cell>
          <cell r="J33">
            <v>34.56</v>
          </cell>
          <cell r="K33">
            <v>0</v>
          </cell>
        </row>
        <row r="34">
          <cell r="B34">
            <v>22.616666666666664</v>
          </cell>
          <cell r="C34">
            <v>30.6</v>
          </cell>
          <cell r="D34">
            <v>17.5</v>
          </cell>
          <cell r="E34">
            <v>64.166666666666671</v>
          </cell>
          <cell r="F34">
            <v>83</v>
          </cell>
          <cell r="G34">
            <v>34</v>
          </cell>
          <cell r="H34">
            <v>15.120000000000001</v>
          </cell>
          <cell r="I34" t="str">
            <v>L</v>
          </cell>
          <cell r="J34">
            <v>36</v>
          </cell>
          <cell r="K34">
            <v>0</v>
          </cell>
        </row>
        <row r="35">
          <cell r="B35">
            <v>24</v>
          </cell>
          <cell r="C35">
            <v>30.8</v>
          </cell>
          <cell r="D35">
            <v>17.3</v>
          </cell>
          <cell r="E35">
            <v>54.75</v>
          </cell>
          <cell r="F35">
            <v>76</v>
          </cell>
          <cell r="G35">
            <v>28</v>
          </cell>
          <cell r="H35">
            <v>14.4</v>
          </cell>
          <cell r="I35" t="str">
            <v>NE</v>
          </cell>
          <cell r="J35">
            <v>29.52</v>
          </cell>
          <cell r="K35">
            <v>0</v>
          </cell>
        </row>
        <row r="36">
          <cell r="I36" t="str">
            <v>SE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20.712499999999999</v>
          </cell>
          <cell r="C5">
            <v>30.3</v>
          </cell>
          <cell r="D5">
            <v>13.5</v>
          </cell>
          <cell r="E5">
            <v>66.666666666666671</v>
          </cell>
          <cell r="F5">
            <v>91</v>
          </cell>
          <cell r="G5">
            <v>32</v>
          </cell>
          <cell r="H5">
            <v>16.920000000000002</v>
          </cell>
          <cell r="I5" t="str">
            <v>L</v>
          </cell>
          <cell r="J5">
            <v>29.52</v>
          </cell>
          <cell r="K5">
            <v>0</v>
          </cell>
        </row>
        <row r="6">
          <cell r="B6">
            <v>23.150000000000002</v>
          </cell>
          <cell r="C6">
            <v>31.4</v>
          </cell>
          <cell r="D6">
            <v>16.3</v>
          </cell>
          <cell r="E6">
            <v>59.791666666666664</v>
          </cell>
          <cell r="F6">
            <v>86</v>
          </cell>
          <cell r="G6">
            <v>30</v>
          </cell>
          <cell r="H6">
            <v>17.64</v>
          </cell>
          <cell r="I6" t="str">
            <v>L</v>
          </cell>
          <cell r="J6">
            <v>55.800000000000004</v>
          </cell>
          <cell r="K6">
            <v>0</v>
          </cell>
        </row>
        <row r="7">
          <cell r="B7">
            <v>23.745833333333326</v>
          </cell>
          <cell r="C7">
            <v>32.9</v>
          </cell>
          <cell r="D7">
            <v>16.399999999999999</v>
          </cell>
          <cell r="E7">
            <v>59.083333333333336</v>
          </cell>
          <cell r="F7">
            <v>88</v>
          </cell>
          <cell r="G7">
            <v>22</v>
          </cell>
          <cell r="H7">
            <v>17.28</v>
          </cell>
          <cell r="I7" t="str">
            <v>L</v>
          </cell>
          <cell r="J7">
            <v>34.200000000000003</v>
          </cell>
          <cell r="K7">
            <v>0</v>
          </cell>
        </row>
        <row r="8">
          <cell r="B8">
            <v>24.304166666666664</v>
          </cell>
          <cell r="C8">
            <v>32.200000000000003</v>
          </cell>
          <cell r="D8">
            <v>16.7</v>
          </cell>
          <cell r="E8">
            <v>51.291666666666664</v>
          </cell>
          <cell r="F8">
            <v>78</v>
          </cell>
          <cell r="G8">
            <v>24</v>
          </cell>
          <cell r="H8">
            <v>20.52</v>
          </cell>
          <cell r="I8" t="str">
            <v>L</v>
          </cell>
          <cell r="J8">
            <v>34.92</v>
          </cell>
          <cell r="K8">
            <v>0</v>
          </cell>
        </row>
        <row r="9">
          <cell r="B9">
            <v>23.129166666666666</v>
          </cell>
          <cell r="C9">
            <v>31</v>
          </cell>
          <cell r="D9">
            <v>16.2</v>
          </cell>
          <cell r="E9">
            <v>44.333333333333336</v>
          </cell>
          <cell r="F9">
            <v>67</v>
          </cell>
          <cell r="G9">
            <v>20</v>
          </cell>
          <cell r="H9">
            <v>23.759999999999998</v>
          </cell>
          <cell r="I9" t="str">
            <v>L</v>
          </cell>
          <cell r="J9">
            <v>37.800000000000004</v>
          </cell>
          <cell r="K9">
            <v>0</v>
          </cell>
        </row>
        <row r="10">
          <cell r="B10">
            <v>23.637499999999999</v>
          </cell>
          <cell r="C10">
            <v>32.200000000000003</v>
          </cell>
          <cell r="D10">
            <v>17.100000000000001</v>
          </cell>
          <cell r="E10">
            <v>47.291666666666664</v>
          </cell>
          <cell r="F10">
            <v>64</v>
          </cell>
          <cell r="G10">
            <v>27</v>
          </cell>
          <cell r="H10">
            <v>25.56</v>
          </cell>
          <cell r="I10" t="str">
            <v>L</v>
          </cell>
          <cell r="J10">
            <v>52.2</v>
          </cell>
          <cell r="K10">
            <v>0</v>
          </cell>
        </row>
        <row r="11">
          <cell r="B11">
            <v>21.583333333333332</v>
          </cell>
          <cell r="C11">
            <v>29.5</v>
          </cell>
          <cell r="D11">
            <v>15.4</v>
          </cell>
          <cell r="E11">
            <v>73.958333333333329</v>
          </cell>
          <cell r="F11">
            <v>97</v>
          </cell>
          <cell r="G11">
            <v>43</v>
          </cell>
          <cell r="H11">
            <v>17.28</v>
          </cell>
          <cell r="I11" t="str">
            <v>SO</v>
          </cell>
          <cell r="J11">
            <v>35.28</v>
          </cell>
          <cell r="K11">
            <v>0</v>
          </cell>
        </row>
        <row r="12">
          <cell r="B12">
            <v>20.675000000000001</v>
          </cell>
          <cell r="C12">
            <v>27.2</v>
          </cell>
          <cell r="D12">
            <v>15.7</v>
          </cell>
          <cell r="E12">
            <v>77.958333333333329</v>
          </cell>
          <cell r="F12">
            <v>98</v>
          </cell>
          <cell r="G12">
            <v>49</v>
          </cell>
          <cell r="H12">
            <v>24.12</v>
          </cell>
          <cell r="I12" t="str">
            <v>SE</v>
          </cell>
          <cell r="J12">
            <v>38.159999999999997</v>
          </cell>
          <cell r="K12">
            <v>0</v>
          </cell>
        </row>
        <row r="13">
          <cell r="B13">
            <v>19.791666666666668</v>
          </cell>
          <cell r="C13">
            <v>27.3</v>
          </cell>
          <cell r="D13">
            <v>13.9</v>
          </cell>
          <cell r="E13">
            <v>81.541666666666671</v>
          </cell>
          <cell r="F13">
            <v>98</v>
          </cell>
          <cell r="G13">
            <v>54</v>
          </cell>
          <cell r="H13">
            <v>20.88</v>
          </cell>
          <cell r="I13" t="str">
            <v>SO</v>
          </cell>
          <cell r="J13">
            <v>30.96</v>
          </cell>
          <cell r="K13">
            <v>0.2</v>
          </cell>
        </row>
        <row r="14">
          <cell r="B14">
            <v>20.583333333333332</v>
          </cell>
          <cell r="C14">
            <v>27.4</v>
          </cell>
          <cell r="D14">
            <v>16.8</v>
          </cell>
          <cell r="E14">
            <v>78.291666666666671</v>
          </cell>
          <cell r="F14">
            <v>97</v>
          </cell>
          <cell r="G14">
            <v>46</v>
          </cell>
          <cell r="H14">
            <v>12.24</v>
          </cell>
          <cell r="I14" t="str">
            <v>S</v>
          </cell>
          <cell r="J14">
            <v>22.68</v>
          </cell>
          <cell r="K14">
            <v>0</v>
          </cell>
        </row>
        <row r="15">
          <cell r="B15">
            <v>21.229166666666668</v>
          </cell>
          <cell r="C15">
            <v>28.6</v>
          </cell>
          <cell r="D15">
            <v>14.8</v>
          </cell>
          <cell r="E15">
            <v>74.625</v>
          </cell>
          <cell r="F15">
            <v>98</v>
          </cell>
          <cell r="G15">
            <v>41</v>
          </cell>
          <cell r="H15">
            <v>16.920000000000002</v>
          </cell>
          <cell r="I15" t="str">
            <v>SE</v>
          </cell>
          <cell r="J15">
            <v>28.44</v>
          </cell>
          <cell r="K15">
            <v>0</v>
          </cell>
        </row>
        <row r="16">
          <cell r="B16">
            <v>23.970833333333335</v>
          </cell>
          <cell r="C16">
            <v>31.9</v>
          </cell>
          <cell r="D16">
            <v>17.3</v>
          </cell>
          <cell r="E16">
            <v>55.541666666666664</v>
          </cell>
          <cell r="F16">
            <v>80</v>
          </cell>
          <cell r="G16">
            <v>28</v>
          </cell>
          <cell r="H16">
            <v>18.36</v>
          </cell>
          <cell r="I16" t="str">
            <v>SE</v>
          </cell>
          <cell r="J16">
            <v>29.16</v>
          </cell>
          <cell r="K16">
            <v>0</v>
          </cell>
        </row>
        <row r="17">
          <cell r="B17">
            <v>24.791666666666668</v>
          </cell>
          <cell r="C17">
            <v>32.4</v>
          </cell>
          <cell r="D17">
            <v>18.7</v>
          </cell>
          <cell r="E17">
            <v>45.25</v>
          </cell>
          <cell r="F17">
            <v>69</v>
          </cell>
          <cell r="G17">
            <v>22</v>
          </cell>
          <cell r="H17">
            <v>17.64</v>
          </cell>
          <cell r="I17" t="str">
            <v>SE</v>
          </cell>
          <cell r="J17">
            <v>30.240000000000002</v>
          </cell>
          <cell r="K17">
            <v>0</v>
          </cell>
        </row>
        <row r="18">
          <cell r="B18">
            <v>23.929166666666664</v>
          </cell>
          <cell r="C18">
            <v>32.1</v>
          </cell>
          <cell r="D18">
            <v>16.399999999999999</v>
          </cell>
          <cell r="E18">
            <v>43.583333333333336</v>
          </cell>
          <cell r="F18">
            <v>69</v>
          </cell>
          <cell r="G18">
            <v>19</v>
          </cell>
          <cell r="H18">
            <v>20.52</v>
          </cell>
          <cell r="I18" t="str">
            <v>L</v>
          </cell>
          <cell r="J18">
            <v>45</v>
          </cell>
          <cell r="K18">
            <v>0</v>
          </cell>
        </row>
        <row r="19">
          <cell r="B19">
            <v>23.424999999999997</v>
          </cell>
          <cell r="C19">
            <v>31.8</v>
          </cell>
          <cell r="D19">
            <v>16.5</v>
          </cell>
          <cell r="E19">
            <v>49.041666666666664</v>
          </cell>
          <cell r="F19">
            <v>70</v>
          </cell>
          <cell r="G19">
            <v>28</v>
          </cell>
          <cell r="H19">
            <v>21.6</v>
          </cell>
          <cell r="I19" t="str">
            <v>L</v>
          </cell>
          <cell r="J19">
            <v>36.72</v>
          </cell>
          <cell r="K19">
            <v>0</v>
          </cell>
        </row>
        <row r="20">
          <cell r="B20">
            <v>24.3</v>
          </cell>
          <cell r="C20">
            <v>32.6</v>
          </cell>
          <cell r="D20">
            <v>17.399999999999999</v>
          </cell>
          <cell r="E20">
            <v>52.75</v>
          </cell>
          <cell r="F20">
            <v>75</v>
          </cell>
          <cell r="G20">
            <v>29</v>
          </cell>
          <cell r="H20">
            <v>19.079999999999998</v>
          </cell>
          <cell r="I20" t="str">
            <v>L</v>
          </cell>
          <cell r="J20">
            <v>47.16</v>
          </cell>
          <cell r="K20">
            <v>0</v>
          </cell>
        </row>
        <row r="21">
          <cell r="B21">
            <v>24.933333333333337</v>
          </cell>
          <cell r="C21">
            <v>32.5</v>
          </cell>
          <cell r="D21">
            <v>18.100000000000001</v>
          </cell>
          <cell r="E21">
            <v>51.416666666666664</v>
          </cell>
          <cell r="F21">
            <v>75</v>
          </cell>
          <cell r="G21">
            <v>27</v>
          </cell>
          <cell r="H21">
            <v>21.6</v>
          </cell>
          <cell r="I21" t="str">
            <v>L</v>
          </cell>
          <cell r="J21">
            <v>43.56</v>
          </cell>
          <cell r="K21">
            <v>0</v>
          </cell>
        </row>
        <row r="22">
          <cell r="B22">
            <v>22.216666666666669</v>
          </cell>
          <cell r="C22">
            <v>27.7</v>
          </cell>
          <cell r="D22">
            <v>18.399999999999999</v>
          </cell>
          <cell r="E22">
            <v>64.625</v>
          </cell>
          <cell r="F22">
            <v>83</v>
          </cell>
          <cell r="G22">
            <v>46</v>
          </cell>
          <cell r="H22">
            <v>22.32</v>
          </cell>
          <cell r="I22" t="str">
            <v>SO</v>
          </cell>
          <cell r="J22">
            <v>41.4</v>
          </cell>
          <cell r="K22">
            <v>0</v>
          </cell>
        </row>
        <row r="23">
          <cell r="B23">
            <v>20.683333333333334</v>
          </cell>
          <cell r="C23">
            <v>26.7</v>
          </cell>
          <cell r="D23">
            <v>17.899999999999999</v>
          </cell>
          <cell r="E23">
            <v>80.416666666666671</v>
          </cell>
          <cell r="F23">
            <v>96</v>
          </cell>
          <cell r="G23">
            <v>52</v>
          </cell>
          <cell r="H23">
            <v>23.400000000000002</v>
          </cell>
          <cell r="I23" t="str">
            <v>S</v>
          </cell>
          <cell r="J23">
            <v>38.519999999999996</v>
          </cell>
          <cell r="K23">
            <v>0</v>
          </cell>
        </row>
        <row r="24">
          <cell r="B24">
            <v>21.966666666666669</v>
          </cell>
          <cell r="C24">
            <v>31.2</v>
          </cell>
          <cell r="D24">
            <v>14.9</v>
          </cell>
          <cell r="E24">
            <v>64.833333333333329</v>
          </cell>
          <cell r="F24">
            <v>92</v>
          </cell>
          <cell r="G24">
            <v>27</v>
          </cell>
          <cell r="H24">
            <v>18</v>
          </cell>
          <cell r="I24" t="str">
            <v>S</v>
          </cell>
          <cell r="J24">
            <v>30.240000000000002</v>
          </cell>
          <cell r="K24">
            <v>0</v>
          </cell>
        </row>
        <row r="25">
          <cell r="B25">
            <v>24</v>
          </cell>
          <cell r="C25">
            <v>32</v>
          </cell>
          <cell r="D25">
            <v>15</v>
          </cell>
          <cell r="E25">
            <v>43.875</v>
          </cell>
          <cell r="F25">
            <v>79</v>
          </cell>
          <cell r="G25">
            <v>18</v>
          </cell>
          <cell r="H25">
            <v>21.96</v>
          </cell>
          <cell r="I25" t="str">
            <v>SE</v>
          </cell>
          <cell r="J25">
            <v>34.200000000000003</v>
          </cell>
          <cell r="K25">
            <v>0</v>
          </cell>
        </row>
        <row r="26">
          <cell r="B26">
            <v>24.495833333333337</v>
          </cell>
          <cell r="C26">
            <v>32.799999999999997</v>
          </cell>
          <cell r="D26">
            <v>18.3</v>
          </cell>
          <cell r="E26">
            <v>43.25</v>
          </cell>
          <cell r="F26">
            <v>77</v>
          </cell>
          <cell r="G26">
            <v>26</v>
          </cell>
          <cell r="H26">
            <v>25.56</v>
          </cell>
          <cell r="I26" t="str">
            <v>L</v>
          </cell>
          <cell r="J26">
            <v>47.519999999999996</v>
          </cell>
          <cell r="K26">
            <v>3.6</v>
          </cell>
        </row>
        <row r="27">
          <cell r="B27">
            <v>21.633333333333329</v>
          </cell>
          <cell r="C27">
            <v>25.5</v>
          </cell>
          <cell r="D27">
            <v>17.8</v>
          </cell>
          <cell r="E27">
            <v>76</v>
          </cell>
          <cell r="F27">
            <v>97</v>
          </cell>
          <cell r="G27">
            <v>59</v>
          </cell>
          <cell r="H27">
            <v>19.8</v>
          </cell>
          <cell r="I27" t="str">
            <v>NE</v>
          </cell>
          <cell r="J27">
            <v>42.480000000000004</v>
          </cell>
          <cell r="K27">
            <v>10.4</v>
          </cell>
        </row>
        <row r="28">
          <cell r="B28">
            <v>16.704166666666669</v>
          </cell>
          <cell r="C28">
            <v>21.2</v>
          </cell>
          <cell r="D28">
            <v>11.9</v>
          </cell>
          <cell r="E28">
            <v>94.25</v>
          </cell>
          <cell r="F28">
            <v>98</v>
          </cell>
          <cell r="G28">
            <v>81</v>
          </cell>
          <cell r="H28">
            <v>30.6</v>
          </cell>
          <cell r="I28" t="str">
            <v>SO</v>
          </cell>
          <cell r="J28">
            <v>47.519999999999996</v>
          </cell>
          <cell r="K28">
            <v>51.800000000000004</v>
          </cell>
        </row>
        <row r="29">
          <cell r="B29">
            <v>13.0625</v>
          </cell>
          <cell r="C29">
            <v>15.4</v>
          </cell>
          <cell r="D29">
            <v>11.9</v>
          </cell>
          <cell r="E29">
            <v>97.25</v>
          </cell>
          <cell r="F29">
            <v>98</v>
          </cell>
          <cell r="G29">
            <v>95</v>
          </cell>
          <cell r="H29">
            <v>15.120000000000001</v>
          </cell>
          <cell r="I29" t="str">
            <v>SO</v>
          </cell>
          <cell r="J29">
            <v>31.680000000000003</v>
          </cell>
          <cell r="K29">
            <v>20.599999999999998</v>
          </cell>
        </row>
        <row r="30">
          <cell r="B30">
            <v>15.266666666666666</v>
          </cell>
          <cell r="C30">
            <v>18.3</v>
          </cell>
          <cell r="D30">
            <v>13.4</v>
          </cell>
          <cell r="E30">
            <v>96.75</v>
          </cell>
          <cell r="F30">
            <v>98</v>
          </cell>
          <cell r="G30">
            <v>89</v>
          </cell>
          <cell r="H30">
            <v>19.8</v>
          </cell>
          <cell r="I30" t="str">
            <v>SE</v>
          </cell>
          <cell r="J30">
            <v>41.4</v>
          </cell>
          <cell r="K30">
            <v>38.199999999999996</v>
          </cell>
        </row>
        <row r="31">
          <cell r="B31">
            <v>18.4375</v>
          </cell>
          <cell r="C31">
            <v>23.4</v>
          </cell>
          <cell r="D31">
            <v>15.7</v>
          </cell>
          <cell r="E31">
            <v>91.375</v>
          </cell>
          <cell r="F31">
            <v>98</v>
          </cell>
          <cell r="G31">
            <v>68</v>
          </cell>
          <cell r="H31">
            <v>12.96</v>
          </cell>
          <cell r="I31" t="str">
            <v>L</v>
          </cell>
          <cell r="J31">
            <v>24.48</v>
          </cell>
          <cell r="K31">
            <v>14.2</v>
          </cell>
        </row>
        <row r="32">
          <cell r="B32">
            <v>21.008333333333336</v>
          </cell>
          <cell r="C32">
            <v>27.3</v>
          </cell>
          <cell r="D32">
            <v>17.2</v>
          </cell>
          <cell r="E32">
            <v>81.833333333333329</v>
          </cell>
          <cell r="F32">
            <v>98</v>
          </cell>
          <cell r="G32">
            <v>48</v>
          </cell>
          <cell r="H32">
            <v>16.2</v>
          </cell>
          <cell r="I32" t="str">
            <v>SE</v>
          </cell>
          <cell r="J32">
            <v>27.720000000000002</v>
          </cell>
          <cell r="K32">
            <v>0.8</v>
          </cell>
        </row>
        <row r="33">
          <cell r="B33">
            <v>23.095833333333331</v>
          </cell>
          <cell r="C33">
            <v>30.2</v>
          </cell>
          <cell r="D33">
            <v>16.8</v>
          </cell>
          <cell r="E33">
            <v>63.458333333333336</v>
          </cell>
          <cell r="F33">
            <v>87</v>
          </cell>
          <cell r="G33">
            <v>33</v>
          </cell>
          <cell r="H33">
            <v>20.16</v>
          </cell>
          <cell r="I33" t="str">
            <v>SE</v>
          </cell>
          <cell r="J33">
            <v>31.680000000000003</v>
          </cell>
          <cell r="K33">
            <v>0</v>
          </cell>
        </row>
        <row r="34">
          <cell r="B34">
            <v>24.279166666666672</v>
          </cell>
          <cell r="C34">
            <v>32.799999999999997</v>
          </cell>
          <cell r="D34">
            <v>18.100000000000001</v>
          </cell>
          <cell r="E34">
            <v>59.041666666666664</v>
          </cell>
          <cell r="F34">
            <v>83</v>
          </cell>
          <cell r="G34">
            <v>23</v>
          </cell>
          <cell r="H34">
            <v>18.36</v>
          </cell>
          <cell r="I34" t="str">
            <v>SE</v>
          </cell>
          <cell r="J34">
            <v>28.8</v>
          </cell>
          <cell r="K34">
            <v>0.2</v>
          </cell>
        </row>
        <row r="35">
          <cell r="B35">
            <v>24.716666666666665</v>
          </cell>
          <cell r="C35">
            <v>32.9</v>
          </cell>
          <cell r="D35">
            <v>16.899999999999999</v>
          </cell>
          <cell r="E35">
            <v>52.541666666666664</v>
          </cell>
          <cell r="F35">
            <v>81</v>
          </cell>
          <cell r="G35">
            <v>25</v>
          </cell>
          <cell r="H35">
            <v>20.16</v>
          </cell>
          <cell r="I35" t="str">
            <v>L</v>
          </cell>
          <cell r="J35">
            <v>32.4</v>
          </cell>
          <cell r="K35">
            <v>0</v>
          </cell>
        </row>
        <row r="36">
          <cell r="I36" t="str">
            <v>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18.908333333333335</v>
          </cell>
          <cell r="C5">
            <v>29.3</v>
          </cell>
          <cell r="D5">
            <v>12.7</v>
          </cell>
          <cell r="E5">
            <v>60.875</v>
          </cell>
          <cell r="F5">
            <v>80</v>
          </cell>
          <cell r="G5">
            <v>33</v>
          </cell>
          <cell r="H5">
            <v>7.2</v>
          </cell>
          <cell r="I5" t="str">
            <v>S</v>
          </cell>
          <cell r="J5">
            <v>19.440000000000001</v>
          </cell>
          <cell r="K5">
            <v>0</v>
          </cell>
        </row>
        <row r="6">
          <cell r="B6">
            <v>21.937499999999996</v>
          </cell>
          <cell r="C6">
            <v>31.9</v>
          </cell>
          <cell r="D6">
            <v>14.6</v>
          </cell>
          <cell r="E6">
            <v>62.875</v>
          </cell>
          <cell r="F6">
            <v>89</v>
          </cell>
          <cell r="G6">
            <v>31</v>
          </cell>
          <cell r="H6">
            <v>12.6</v>
          </cell>
          <cell r="I6" t="str">
            <v>NE</v>
          </cell>
          <cell r="J6">
            <v>30.96</v>
          </cell>
          <cell r="K6">
            <v>0</v>
          </cell>
        </row>
        <row r="7">
          <cell r="B7">
            <v>24.258333333333336</v>
          </cell>
          <cell r="C7">
            <v>34</v>
          </cell>
          <cell r="D7">
            <v>17.399999999999999</v>
          </cell>
          <cell r="E7">
            <v>58.5</v>
          </cell>
          <cell r="F7">
            <v>87</v>
          </cell>
          <cell r="G7">
            <v>25</v>
          </cell>
          <cell r="H7">
            <v>11.879999999999999</v>
          </cell>
          <cell r="I7" t="str">
            <v>NO</v>
          </cell>
          <cell r="J7">
            <v>28.08</v>
          </cell>
          <cell r="K7">
            <v>0</v>
          </cell>
        </row>
        <row r="8">
          <cell r="B8">
            <v>24.25</v>
          </cell>
          <cell r="C8">
            <v>33.799999999999997</v>
          </cell>
          <cell r="D8">
            <v>16.899999999999999</v>
          </cell>
          <cell r="E8">
            <v>58.041666666666664</v>
          </cell>
          <cell r="F8">
            <v>92</v>
          </cell>
          <cell r="G8">
            <v>23</v>
          </cell>
          <cell r="H8">
            <v>14.04</v>
          </cell>
          <cell r="I8" t="str">
            <v>NE</v>
          </cell>
          <cell r="J8">
            <v>26.64</v>
          </cell>
          <cell r="K8">
            <v>0</v>
          </cell>
        </row>
        <row r="9">
          <cell r="B9">
            <v>23.829166666666669</v>
          </cell>
          <cell r="C9">
            <v>32</v>
          </cell>
          <cell r="D9">
            <v>17.100000000000001</v>
          </cell>
          <cell r="E9">
            <v>54.875</v>
          </cell>
          <cell r="F9">
            <v>85</v>
          </cell>
          <cell r="G9">
            <v>24</v>
          </cell>
          <cell r="H9">
            <v>16.2</v>
          </cell>
          <cell r="I9" t="str">
            <v>N</v>
          </cell>
          <cell r="J9">
            <v>39.96</v>
          </cell>
          <cell r="K9">
            <v>0</v>
          </cell>
        </row>
        <row r="10">
          <cell r="B10">
            <v>22.862500000000001</v>
          </cell>
          <cell r="C10">
            <v>32.9</v>
          </cell>
          <cell r="D10">
            <v>15.4</v>
          </cell>
          <cell r="E10">
            <v>55.875</v>
          </cell>
          <cell r="F10">
            <v>90</v>
          </cell>
          <cell r="G10">
            <v>21</v>
          </cell>
          <cell r="H10">
            <v>11.520000000000001</v>
          </cell>
          <cell r="I10" t="str">
            <v>N</v>
          </cell>
          <cell r="J10">
            <v>24.48</v>
          </cell>
          <cell r="K10">
            <v>0</v>
          </cell>
        </row>
        <row r="11">
          <cell r="B11">
            <v>20.8</v>
          </cell>
          <cell r="C11">
            <v>25.7</v>
          </cell>
          <cell r="D11">
            <v>18.399999999999999</v>
          </cell>
          <cell r="E11">
            <v>71.875</v>
          </cell>
          <cell r="F11">
            <v>84</v>
          </cell>
          <cell r="G11">
            <v>38</v>
          </cell>
          <cell r="H11">
            <v>16.559999999999999</v>
          </cell>
          <cell r="I11" t="str">
            <v>S</v>
          </cell>
          <cell r="J11">
            <v>32.76</v>
          </cell>
          <cell r="K11">
            <v>0</v>
          </cell>
        </row>
        <row r="12">
          <cell r="B12">
            <v>19.974999999999998</v>
          </cell>
          <cell r="C12">
            <v>23</v>
          </cell>
          <cell r="D12">
            <v>17.899999999999999</v>
          </cell>
          <cell r="E12">
            <v>82.416666666666671</v>
          </cell>
          <cell r="F12">
            <v>92</v>
          </cell>
          <cell r="G12">
            <v>68</v>
          </cell>
          <cell r="H12">
            <v>12.6</v>
          </cell>
          <cell r="I12" t="str">
            <v>S</v>
          </cell>
          <cell r="J12">
            <v>29.880000000000003</v>
          </cell>
          <cell r="K12">
            <v>0.2</v>
          </cell>
        </row>
        <row r="13">
          <cell r="B13">
            <v>20.508333333333329</v>
          </cell>
          <cell r="C13">
            <v>28.7</v>
          </cell>
          <cell r="D13">
            <v>17.399999999999999</v>
          </cell>
          <cell r="E13">
            <v>78.791666666666671</v>
          </cell>
          <cell r="F13">
            <v>93</v>
          </cell>
          <cell r="G13">
            <v>39</v>
          </cell>
          <cell r="H13">
            <v>21.96</v>
          </cell>
          <cell r="I13" t="str">
            <v>S</v>
          </cell>
          <cell r="J13">
            <v>46.800000000000004</v>
          </cell>
          <cell r="K13">
            <v>0.2</v>
          </cell>
        </row>
        <row r="14">
          <cell r="B14">
            <v>17.820833333333336</v>
          </cell>
          <cell r="C14">
            <v>22.7</v>
          </cell>
          <cell r="D14">
            <v>16.2</v>
          </cell>
          <cell r="E14">
            <v>89.333333333333329</v>
          </cell>
          <cell r="F14">
            <v>96</v>
          </cell>
          <cell r="G14">
            <v>70</v>
          </cell>
          <cell r="H14">
            <v>10.44</v>
          </cell>
          <cell r="I14" t="str">
            <v>S</v>
          </cell>
          <cell r="J14">
            <v>25.56</v>
          </cell>
          <cell r="K14">
            <v>3.4000000000000004</v>
          </cell>
        </row>
        <row r="15">
          <cell r="B15">
            <v>19.733333333333331</v>
          </cell>
          <cell r="C15">
            <v>28.6</v>
          </cell>
          <cell r="D15">
            <v>13.6</v>
          </cell>
          <cell r="E15">
            <v>73.208333333333329</v>
          </cell>
          <cell r="F15">
            <v>94</v>
          </cell>
          <cell r="G15">
            <v>37</v>
          </cell>
          <cell r="H15">
            <v>7.9200000000000008</v>
          </cell>
          <cell r="I15" t="str">
            <v>SE</v>
          </cell>
          <cell r="J15">
            <v>24.12</v>
          </cell>
          <cell r="K15">
            <v>0</v>
          </cell>
        </row>
        <row r="16">
          <cell r="B16">
            <v>20.004166666666674</v>
          </cell>
          <cell r="C16">
            <v>29.8</v>
          </cell>
          <cell r="D16">
            <v>13.3</v>
          </cell>
          <cell r="E16">
            <v>66.958333333333329</v>
          </cell>
          <cell r="F16">
            <v>92</v>
          </cell>
          <cell r="G16">
            <v>30</v>
          </cell>
          <cell r="H16">
            <v>5.04</v>
          </cell>
          <cell r="I16" t="str">
            <v>S</v>
          </cell>
          <cell r="J16">
            <v>19.8</v>
          </cell>
          <cell r="K16">
            <v>0</v>
          </cell>
        </row>
        <row r="17">
          <cell r="B17">
            <v>20.679166666666667</v>
          </cell>
          <cell r="C17">
            <v>30.4</v>
          </cell>
          <cell r="D17">
            <v>13.6</v>
          </cell>
          <cell r="E17">
            <v>61.958333333333336</v>
          </cell>
          <cell r="F17">
            <v>90</v>
          </cell>
          <cell r="G17">
            <v>29</v>
          </cell>
          <cell r="H17">
            <v>6.48</v>
          </cell>
          <cell r="I17" t="str">
            <v>S</v>
          </cell>
          <cell r="J17">
            <v>16.920000000000002</v>
          </cell>
          <cell r="K17">
            <v>0</v>
          </cell>
        </row>
        <row r="18">
          <cell r="B18">
            <v>20.933333333333334</v>
          </cell>
          <cell r="C18">
            <v>30.7</v>
          </cell>
          <cell r="D18">
            <v>13.6</v>
          </cell>
          <cell r="E18">
            <v>60.166666666666664</v>
          </cell>
          <cell r="F18">
            <v>86</v>
          </cell>
          <cell r="G18">
            <v>26</v>
          </cell>
          <cell r="H18">
            <v>12.24</v>
          </cell>
          <cell r="I18" t="str">
            <v>NE</v>
          </cell>
          <cell r="J18">
            <v>27</v>
          </cell>
          <cell r="K18">
            <v>0</v>
          </cell>
        </row>
        <row r="19">
          <cell r="B19">
            <v>22.262500000000003</v>
          </cell>
          <cell r="C19">
            <v>30.3</v>
          </cell>
          <cell r="D19">
            <v>14.6</v>
          </cell>
          <cell r="E19">
            <v>53.958333333333336</v>
          </cell>
          <cell r="F19">
            <v>83</v>
          </cell>
          <cell r="G19">
            <v>28</v>
          </cell>
          <cell r="H19">
            <v>14.4</v>
          </cell>
          <cell r="I19" t="str">
            <v>NE</v>
          </cell>
          <cell r="J19">
            <v>32.4</v>
          </cell>
          <cell r="K19">
            <v>0</v>
          </cell>
        </row>
        <row r="20">
          <cell r="B20">
            <v>22.916666666666668</v>
          </cell>
          <cell r="C20">
            <v>32.700000000000003</v>
          </cell>
          <cell r="D20">
            <v>16.2</v>
          </cell>
          <cell r="E20">
            <v>55.916666666666664</v>
          </cell>
          <cell r="F20">
            <v>80</v>
          </cell>
          <cell r="G20">
            <v>27</v>
          </cell>
          <cell r="H20">
            <v>11.16</v>
          </cell>
          <cell r="I20" t="str">
            <v>NE</v>
          </cell>
          <cell r="J20">
            <v>24.840000000000003</v>
          </cell>
          <cell r="K20">
            <v>0</v>
          </cell>
        </row>
        <row r="21">
          <cell r="B21">
            <v>25.075000000000003</v>
          </cell>
          <cell r="C21">
            <v>34</v>
          </cell>
          <cell r="D21">
            <v>17.399999999999999</v>
          </cell>
          <cell r="E21">
            <v>53.208333333333336</v>
          </cell>
          <cell r="F21">
            <v>84</v>
          </cell>
          <cell r="G21">
            <v>25</v>
          </cell>
          <cell r="H21">
            <v>12.96</v>
          </cell>
          <cell r="I21" t="str">
            <v>N</v>
          </cell>
          <cell r="J21">
            <v>28.44</v>
          </cell>
          <cell r="K21">
            <v>0</v>
          </cell>
        </row>
        <row r="22">
          <cell r="B22">
            <v>21.162500000000005</v>
          </cell>
          <cell r="C22">
            <v>26</v>
          </cell>
          <cell r="D22">
            <v>16.600000000000001</v>
          </cell>
          <cell r="E22">
            <v>71.333333333333329</v>
          </cell>
          <cell r="F22">
            <v>95</v>
          </cell>
          <cell r="G22">
            <v>44</v>
          </cell>
          <cell r="H22">
            <v>21.6</v>
          </cell>
          <cell r="I22" t="str">
            <v>S</v>
          </cell>
          <cell r="J22">
            <v>51.84</v>
          </cell>
          <cell r="K22">
            <v>9</v>
          </cell>
        </row>
        <row r="23">
          <cell r="B23">
            <v>18.962499999999999</v>
          </cell>
          <cell r="C23">
            <v>26.2</v>
          </cell>
          <cell r="D23">
            <v>13.3</v>
          </cell>
          <cell r="E23">
            <v>65.291666666666671</v>
          </cell>
          <cell r="F23">
            <v>87</v>
          </cell>
          <cell r="G23">
            <v>32</v>
          </cell>
          <cell r="H23">
            <v>14.04</v>
          </cell>
          <cell r="I23" t="str">
            <v>S</v>
          </cell>
          <cell r="J23">
            <v>29.880000000000003</v>
          </cell>
          <cell r="K23">
            <v>0</v>
          </cell>
        </row>
        <row r="24">
          <cell r="B24">
            <v>17.583333333333332</v>
          </cell>
          <cell r="C24">
            <v>27.5</v>
          </cell>
          <cell r="D24">
            <v>10</v>
          </cell>
          <cell r="E24">
            <v>60.458333333333336</v>
          </cell>
          <cell r="F24">
            <v>85</v>
          </cell>
          <cell r="G24">
            <v>26</v>
          </cell>
          <cell r="H24">
            <v>5.04</v>
          </cell>
          <cell r="I24" t="str">
            <v>SO</v>
          </cell>
          <cell r="J24">
            <v>20.16</v>
          </cell>
          <cell r="K24">
            <v>0</v>
          </cell>
        </row>
        <row r="25">
          <cell r="B25">
            <v>18.745833333333334</v>
          </cell>
          <cell r="C25">
            <v>31.1</v>
          </cell>
          <cell r="D25">
            <v>10.3</v>
          </cell>
          <cell r="E25">
            <v>57.208333333333336</v>
          </cell>
          <cell r="F25">
            <v>86</v>
          </cell>
          <cell r="G25">
            <v>20</v>
          </cell>
          <cell r="H25">
            <v>6.48</v>
          </cell>
          <cell r="I25" t="str">
            <v>L</v>
          </cell>
          <cell r="J25">
            <v>20.88</v>
          </cell>
          <cell r="K25">
            <v>0</v>
          </cell>
        </row>
        <row r="26">
          <cell r="B26">
            <v>22.145833333333332</v>
          </cell>
          <cell r="C26">
            <v>32.4</v>
          </cell>
          <cell r="D26">
            <v>14.1</v>
          </cell>
          <cell r="E26">
            <v>49.583333333333336</v>
          </cell>
          <cell r="F26">
            <v>74</v>
          </cell>
          <cell r="G26">
            <v>27</v>
          </cell>
          <cell r="H26">
            <v>14.4</v>
          </cell>
          <cell r="I26" t="str">
            <v>NE</v>
          </cell>
          <cell r="J26">
            <v>36</v>
          </cell>
          <cell r="K26">
            <v>0</v>
          </cell>
        </row>
        <row r="27">
          <cell r="B27">
            <v>24.258333333333336</v>
          </cell>
          <cell r="C27">
            <v>31.6</v>
          </cell>
          <cell r="D27">
            <v>19.600000000000001</v>
          </cell>
          <cell r="E27">
            <v>56.416666666666664</v>
          </cell>
          <cell r="F27">
            <v>94</v>
          </cell>
          <cell r="G27">
            <v>31</v>
          </cell>
          <cell r="H27">
            <v>25.92</v>
          </cell>
          <cell r="I27" t="str">
            <v>NE</v>
          </cell>
          <cell r="J27">
            <v>56.16</v>
          </cell>
          <cell r="K27">
            <v>10</v>
          </cell>
        </row>
        <row r="28">
          <cell r="B28">
            <v>19.199999999999996</v>
          </cell>
          <cell r="C28">
            <v>21.6</v>
          </cell>
          <cell r="D28">
            <v>14.8</v>
          </cell>
          <cell r="E28">
            <v>88.565217391304344</v>
          </cell>
          <cell r="F28">
            <v>94</v>
          </cell>
          <cell r="G28">
            <v>77</v>
          </cell>
          <cell r="H28">
            <v>14.76</v>
          </cell>
          <cell r="I28" t="str">
            <v>NO</v>
          </cell>
          <cell r="J28">
            <v>39.6</v>
          </cell>
          <cell r="K28">
            <v>24.4</v>
          </cell>
        </row>
        <row r="29">
          <cell r="B29">
            <v>13.629166666666665</v>
          </cell>
          <cell r="C29">
            <v>16.7</v>
          </cell>
          <cell r="D29">
            <v>11.9</v>
          </cell>
          <cell r="E29">
            <v>79.75</v>
          </cell>
          <cell r="F29">
            <v>91</v>
          </cell>
          <cell r="G29">
            <v>62</v>
          </cell>
          <cell r="H29">
            <v>10.08</v>
          </cell>
          <cell r="I29" t="str">
            <v>SO</v>
          </cell>
          <cell r="J29">
            <v>30.6</v>
          </cell>
          <cell r="K29">
            <v>0.2</v>
          </cell>
        </row>
        <row r="30">
          <cell r="B30">
            <v>14.266666666666667</v>
          </cell>
          <cell r="C30">
            <v>18</v>
          </cell>
          <cell r="D30">
            <v>12</v>
          </cell>
          <cell r="E30">
            <v>92.875</v>
          </cell>
          <cell r="F30">
            <v>96</v>
          </cell>
          <cell r="G30">
            <v>82</v>
          </cell>
          <cell r="H30">
            <v>6.48</v>
          </cell>
          <cell r="I30" t="str">
            <v>SE</v>
          </cell>
          <cell r="J30">
            <v>16.559999999999999</v>
          </cell>
          <cell r="K30">
            <v>22.2</v>
          </cell>
        </row>
        <row r="31">
          <cell r="B31">
            <v>18.462499999999995</v>
          </cell>
          <cell r="C31">
            <v>21.6</v>
          </cell>
          <cell r="D31">
            <v>16.3</v>
          </cell>
          <cell r="E31">
            <v>91.708333333333329</v>
          </cell>
          <cell r="F31">
            <v>97</v>
          </cell>
          <cell r="G31">
            <v>80</v>
          </cell>
          <cell r="H31">
            <v>10.44</v>
          </cell>
          <cell r="I31" t="str">
            <v>NE</v>
          </cell>
          <cell r="J31">
            <v>23.040000000000003</v>
          </cell>
          <cell r="K31">
            <v>18.399999999999999</v>
          </cell>
        </row>
        <row r="32">
          <cell r="B32">
            <v>18.8</v>
          </cell>
          <cell r="C32">
            <v>22.2</v>
          </cell>
          <cell r="D32">
            <v>16.2</v>
          </cell>
          <cell r="E32">
            <v>85.458333333333329</v>
          </cell>
          <cell r="F32">
            <v>95</v>
          </cell>
          <cell r="G32">
            <v>70</v>
          </cell>
          <cell r="H32">
            <v>8.64</v>
          </cell>
          <cell r="I32" t="str">
            <v>SE</v>
          </cell>
          <cell r="J32">
            <v>23.400000000000002</v>
          </cell>
          <cell r="K32">
            <v>0</v>
          </cell>
        </row>
        <row r="33">
          <cell r="B33">
            <v>20.012499999999999</v>
          </cell>
          <cell r="C33">
            <v>28.8</v>
          </cell>
          <cell r="D33">
            <v>14</v>
          </cell>
          <cell r="E33">
            <v>75.125</v>
          </cell>
          <cell r="F33">
            <v>94</v>
          </cell>
          <cell r="G33">
            <v>40</v>
          </cell>
          <cell r="H33">
            <v>8.2799999999999994</v>
          </cell>
          <cell r="I33" t="str">
            <v>SE</v>
          </cell>
          <cell r="J33">
            <v>27.720000000000002</v>
          </cell>
          <cell r="K33">
            <v>0</v>
          </cell>
        </row>
        <row r="34">
          <cell r="B34">
            <v>21.141666666666669</v>
          </cell>
          <cell r="C34">
            <v>29.9</v>
          </cell>
          <cell r="D34">
            <v>14.9</v>
          </cell>
          <cell r="E34">
            <v>70.041666666666671</v>
          </cell>
          <cell r="F34">
            <v>92</v>
          </cell>
          <cell r="G34">
            <v>35</v>
          </cell>
          <cell r="H34">
            <v>12.96</v>
          </cell>
          <cell r="I34" t="str">
            <v>S</v>
          </cell>
          <cell r="J34">
            <v>28.44</v>
          </cell>
          <cell r="K34">
            <v>0</v>
          </cell>
        </row>
        <row r="35">
          <cell r="B35">
            <v>21.741666666666671</v>
          </cell>
          <cell r="C35">
            <v>30.6</v>
          </cell>
          <cell r="D35">
            <v>15.8</v>
          </cell>
          <cell r="E35">
            <v>65.833333333333329</v>
          </cell>
          <cell r="F35">
            <v>92</v>
          </cell>
          <cell r="G35">
            <v>31</v>
          </cell>
          <cell r="H35">
            <v>11.16</v>
          </cell>
          <cell r="I35" t="str">
            <v>NE</v>
          </cell>
          <cell r="J35">
            <v>23.759999999999998</v>
          </cell>
          <cell r="K35">
            <v>0</v>
          </cell>
        </row>
        <row r="36">
          <cell r="I36" t="str">
            <v>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C8" t="str">
            <v>*</v>
          </cell>
          <cell r="K8" t="str">
            <v>*</v>
          </cell>
        </row>
        <row r="9">
          <cell r="K9" t="str">
            <v>*</v>
          </cell>
        </row>
        <row r="10">
          <cell r="K10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17.537499999999998</v>
          </cell>
          <cell r="C5">
            <v>25.5</v>
          </cell>
          <cell r="D5">
            <v>12.4</v>
          </cell>
          <cell r="E5">
            <v>68.166666666666671</v>
          </cell>
          <cell r="F5">
            <v>95</v>
          </cell>
          <cell r="G5">
            <v>38</v>
          </cell>
          <cell r="H5">
            <v>14.76</v>
          </cell>
          <cell r="I5" t="str">
            <v>SE</v>
          </cell>
          <cell r="J5">
            <v>24.840000000000003</v>
          </cell>
          <cell r="K5">
            <v>0</v>
          </cell>
        </row>
        <row r="6">
          <cell r="B6">
            <v>21.274999999999995</v>
          </cell>
          <cell r="C6">
            <v>30.2</v>
          </cell>
          <cell r="D6">
            <v>15.2</v>
          </cell>
          <cell r="E6">
            <v>60.125</v>
          </cell>
          <cell r="F6">
            <v>82</v>
          </cell>
          <cell r="G6">
            <v>33</v>
          </cell>
          <cell r="H6">
            <v>18.36</v>
          </cell>
          <cell r="I6" t="str">
            <v>L</v>
          </cell>
          <cell r="J6">
            <v>28.8</v>
          </cell>
          <cell r="K6">
            <v>0</v>
          </cell>
        </row>
        <row r="7">
          <cell r="B7">
            <v>23.945833333333329</v>
          </cell>
          <cell r="C7">
            <v>31.8</v>
          </cell>
          <cell r="D7">
            <v>17.3</v>
          </cell>
          <cell r="E7">
            <v>54.625</v>
          </cell>
          <cell r="F7">
            <v>80</v>
          </cell>
          <cell r="G7">
            <v>30</v>
          </cell>
          <cell r="H7">
            <v>12.96</v>
          </cell>
          <cell r="I7" t="str">
            <v>L</v>
          </cell>
          <cell r="J7">
            <v>26.28</v>
          </cell>
          <cell r="K7">
            <v>0</v>
          </cell>
        </row>
        <row r="8">
          <cell r="B8">
            <v>24.875000000000004</v>
          </cell>
          <cell r="C8">
            <v>32.799999999999997</v>
          </cell>
          <cell r="D8">
            <v>16.8</v>
          </cell>
          <cell r="E8">
            <v>49.208333333333336</v>
          </cell>
          <cell r="F8">
            <v>86</v>
          </cell>
          <cell r="G8">
            <v>23</v>
          </cell>
          <cell r="H8">
            <v>15.48</v>
          </cell>
          <cell r="I8" t="str">
            <v>L</v>
          </cell>
          <cell r="J8">
            <v>30.96</v>
          </cell>
          <cell r="K8">
            <v>0</v>
          </cell>
        </row>
        <row r="9">
          <cell r="B9">
            <v>24.491666666666664</v>
          </cell>
          <cell r="C9">
            <v>31.7</v>
          </cell>
          <cell r="D9">
            <v>18</v>
          </cell>
          <cell r="E9">
            <v>41.75</v>
          </cell>
          <cell r="F9">
            <v>68</v>
          </cell>
          <cell r="G9">
            <v>21</v>
          </cell>
          <cell r="H9">
            <v>24.12</v>
          </cell>
          <cell r="I9" t="str">
            <v>NE</v>
          </cell>
          <cell r="J9">
            <v>43.56</v>
          </cell>
          <cell r="K9">
            <v>0</v>
          </cell>
        </row>
        <row r="10">
          <cell r="B10">
            <v>22.875</v>
          </cell>
          <cell r="C10">
            <v>31.1</v>
          </cell>
          <cell r="D10">
            <v>17.100000000000001</v>
          </cell>
          <cell r="E10">
            <v>47.041666666666664</v>
          </cell>
          <cell r="F10">
            <v>69</v>
          </cell>
          <cell r="G10">
            <v>22</v>
          </cell>
          <cell r="H10">
            <v>28.8</v>
          </cell>
          <cell r="I10" t="str">
            <v>NE</v>
          </cell>
          <cell r="J10">
            <v>58.32</v>
          </cell>
          <cell r="K10">
            <v>0</v>
          </cell>
        </row>
        <row r="11">
          <cell r="B11">
            <v>19.608333333333338</v>
          </cell>
          <cell r="C11">
            <v>24.6</v>
          </cell>
          <cell r="D11">
            <v>16.8</v>
          </cell>
          <cell r="E11">
            <v>84.416666666666671</v>
          </cell>
          <cell r="F11">
            <v>98</v>
          </cell>
          <cell r="G11">
            <v>57</v>
          </cell>
          <cell r="H11">
            <v>17.64</v>
          </cell>
          <cell r="I11" t="str">
            <v>S</v>
          </cell>
          <cell r="J11">
            <v>34.200000000000003</v>
          </cell>
          <cell r="K11">
            <v>1</v>
          </cell>
        </row>
        <row r="12">
          <cell r="B12">
            <v>18.908333333333335</v>
          </cell>
          <cell r="C12">
            <v>21.4</v>
          </cell>
          <cell r="D12">
            <v>17.7</v>
          </cell>
          <cell r="E12">
            <v>94.166666666666671</v>
          </cell>
          <cell r="F12">
            <v>99</v>
          </cell>
          <cell r="G12">
            <v>79</v>
          </cell>
          <cell r="H12">
            <v>16.920000000000002</v>
          </cell>
          <cell r="I12" t="str">
            <v>SE</v>
          </cell>
          <cell r="J12">
            <v>25.2</v>
          </cell>
          <cell r="K12">
            <v>8.6</v>
          </cell>
        </row>
        <row r="13">
          <cell r="B13">
            <v>17.479166666666668</v>
          </cell>
          <cell r="C13">
            <v>19.8</v>
          </cell>
          <cell r="D13">
            <v>16</v>
          </cell>
          <cell r="E13">
            <v>95.125</v>
          </cell>
          <cell r="F13">
            <v>99</v>
          </cell>
          <cell r="G13">
            <v>83</v>
          </cell>
          <cell r="H13">
            <v>25.2</v>
          </cell>
          <cell r="I13" t="str">
            <v>L</v>
          </cell>
          <cell r="J13">
            <v>36</v>
          </cell>
          <cell r="K13">
            <v>7.2</v>
          </cell>
        </row>
        <row r="14">
          <cell r="B14">
            <v>17.354166666666668</v>
          </cell>
          <cell r="C14">
            <v>21.2</v>
          </cell>
          <cell r="D14">
            <v>15.4</v>
          </cell>
          <cell r="E14">
            <v>91.041666666666671</v>
          </cell>
          <cell r="F14">
            <v>99</v>
          </cell>
          <cell r="G14">
            <v>67</v>
          </cell>
          <cell r="H14">
            <v>12.96</v>
          </cell>
          <cell r="I14" t="str">
            <v>SE</v>
          </cell>
          <cell r="J14">
            <v>19.8</v>
          </cell>
          <cell r="K14">
            <v>1.4</v>
          </cell>
        </row>
        <row r="15">
          <cell r="B15">
            <v>18.362499999999997</v>
          </cell>
          <cell r="C15">
            <v>23.6</v>
          </cell>
          <cell r="D15">
            <v>14.1</v>
          </cell>
          <cell r="E15">
            <v>79.125</v>
          </cell>
          <cell r="F15">
            <v>95</v>
          </cell>
          <cell r="G15">
            <v>51</v>
          </cell>
          <cell r="H15">
            <v>23.400000000000002</v>
          </cell>
          <cell r="I15" t="str">
            <v>L</v>
          </cell>
          <cell r="J15">
            <v>37.440000000000005</v>
          </cell>
          <cell r="K15">
            <v>0</v>
          </cell>
        </row>
        <row r="16">
          <cell r="B16">
            <v>18.775000000000002</v>
          </cell>
          <cell r="C16">
            <v>25.3</v>
          </cell>
          <cell r="D16">
            <v>14.3</v>
          </cell>
          <cell r="E16">
            <v>75.5</v>
          </cell>
          <cell r="F16">
            <v>95</v>
          </cell>
          <cell r="G16">
            <v>41</v>
          </cell>
          <cell r="H16">
            <v>24.48</v>
          </cell>
          <cell r="I16" t="str">
            <v>L</v>
          </cell>
          <cell r="J16">
            <v>37.080000000000005</v>
          </cell>
          <cell r="K16">
            <v>0</v>
          </cell>
        </row>
        <row r="17">
          <cell r="B17">
            <v>19.837499999999999</v>
          </cell>
          <cell r="C17">
            <v>25.9</v>
          </cell>
          <cell r="D17">
            <v>15.2</v>
          </cell>
          <cell r="E17">
            <v>73</v>
          </cell>
          <cell r="F17">
            <v>95</v>
          </cell>
          <cell r="G17">
            <v>42</v>
          </cell>
          <cell r="H17">
            <v>24.48</v>
          </cell>
          <cell r="I17" t="str">
            <v>L</v>
          </cell>
          <cell r="J17">
            <v>35.28</v>
          </cell>
          <cell r="K17">
            <v>0</v>
          </cell>
        </row>
        <row r="18">
          <cell r="B18">
            <v>20.170833333333334</v>
          </cell>
          <cell r="C18">
            <v>26.6</v>
          </cell>
          <cell r="D18">
            <v>14.9</v>
          </cell>
          <cell r="E18">
            <v>69.708333333333329</v>
          </cell>
          <cell r="F18">
            <v>93</v>
          </cell>
          <cell r="G18">
            <v>41</v>
          </cell>
          <cell r="H18">
            <v>20.52</v>
          </cell>
          <cell r="I18" t="str">
            <v>SE</v>
          </cell>
          <cell r="J18">
            <v>34.200000000000003</v>
          </cell>
          <cell r="K18">
            <v>0</v>
          </cell>
        </row>
        <row r="19">
          <cell r="B19">
            <v>20.929166666666664</v>
          </cell>
          <cell r="C19">
            <v>28.1</v>
          </cell>
          <cell r="D19">
            <v>15.9</v>
          </cell>
          <cell r="E19">
            <v>63.083333333333336</v>
          </cell>
          <cell r="F19">
            <v>88</v>
          </cell>
          <cell r="G19">
            <v>33</v>
          </cell>
          <cell r="H19">
            <v>24.12</v>
          </cell>
          <cell r="I19" t="str">
            <v>L</v>
          </cell>
          <cell r="J19">
            <v>36.36</v>
          </cell>
          <cell r="K19">
            <v>0</v>
          </cell>
        </row>
        <row r="20">
          <cell r="B20">
            <v>22.716666666666665</v>
          </cell>
          <cell r="C20">
            <v>30.5</v>
          </cell>
          <cell r="D20">
            <v>17.5</v>
          </cell>
          <cell r="E20">
            <v>55</v>
          </cell>
          <cell r="F20">
            <v>77</v>
          </cell>
          <cell r="G20">
            <v>30</v>
          </cell>
          <cell r="H20">
            <v>19.8</v>
          </cell>
          <cell r="I20" t="str">
            <v>L</v>
          </cell>
          <cell r="J20">
            <v>30.96</v>
          </cell>
          <cell r="K20">
            <v>0</v>
          </cell>
        </row>
        <row r="21">
          <cell r="B21">
            <v>24.570833333333336</v>
          </cell>
          <cell r="C21">
            <v>32.299999999999997</v>
          </cell>
          <cell r="D21">
            <v>18.7</v>
          </cell>
          <cell r="E21">
            <v>52.458333333333336</v>
          </cell>
          <cell r="F21">
            <v>78</v>
          </cell>
          <cell r="G21">
            <v>25</v>
          </cell>
          <cell r="H21">
            <v>18.36</v>
          </cell>
          <cell r="I21" t="str">
            <v>L</v>
          </cell>
          <cell r="J21">
            <v>32.76</v>
          </cell>
          <cell r="K21">
            <v>0</v>
          </cell>
        </row>
        <row r="22">
          <cell r="B22">
            <v>19.758333333333336</v>
          </cell>
          <cell r="C22">
            <v>26.2</v>
          </cell>
          <cell r="D22">
            <v>16.3</v>
          </cell>
          <cell r="E22">
            <v>78.666666666666671</v>
          </cell>
          <cell r="F22">
            <v>99</v>
          </cell>
          <cell r="G22">
            <v>43</v>
          </cell>
          <cell r="H22">
            <v>40.680000000000007</v>
          </cell>
          <cell r="I22" t="str">
            <v>SO</v>
          </cell>
          <cell r="J22">
            <v>72.360000000000014</v>
          </cell>
          <cell r="K22">
            <v>10.6</v>
          </cell>
        </row>
        <row r="23">
          <cell r="B23">
            <v>15.524999999999999</v>
          </cell>
          <cell r="C23">
            <v>21.7</v>
          </cell>
          <cell r="D23">
            <v>10.4</v>
          </cell>
          <cell r="E23">
            <v>69.208333333333329</v>
          </cell>
          <cell r="F23">
            <v>93</v>
          </cell>
          <cell r="G23">
            <v>30</v>
          </cell>
          <cell r="H23">
            <v>18.36</v>
          </cell>
          <cell r="I23" t="str">
            <v>S</v>
          </cell>
          <cell r="J23">
            <v>29.880000000000003</v>
          </cell>
          <cell r="K23">
            <v>0</v>
          </cell>
        </row>
        <row r="24">
          <cell r="B24">
            <v>16.570833333333336</v>
          </cell>
          <cell r="C24">
            <v>23.2</v>
          </cell>
          <cell r="D24">
            <v>11.9</v>
          </cell>
          <cell r="E24">
            <v>60.958333333333336</v>
          </cell>
          <cell r="F24">
            <v>86</v>
          </cell>
          <cell r="G24">
            <v>24</v>
          </cell>
          <cell r="H24">
            <v>16.920000000000002</v>
          </cell>
          <cell r="I24" t="str">
            <v>L</v>
          </cell>
          <cell r="J24">
            <v>29.880000000000003</v>
          </cell>
          <cell r="K24">
            <v>0</v>
          </cell>
        </row>
        <row r="25">
          <cell r="B25">
            <v>18.091666666666665</v>
          </cell>
          <cell r="C25">
            <v>25.9</v>
          </cell>
          <cell r="D25">
            <v>11.2</v>
          </cell>
          <cell r="E25">
            <v>58.333333333333336</v>
          </cell>
          <cell r="F25">
            <v>85</v>
          </cell>
          <cell r="G25">
            <v>26</v>
          </cell>
          <cell r="H25">
            <v>23.040000000000003</v>
          </cell>
          <cell r="I25" t="str">
            <v>L</v>
          </cell>
          <cell r="J25">
            <v>33.480000000000004</v>
          </cell>
          <cell r="K25">
            <v>0</v>
          </cell>
        </row>
        <row r="26">
          <cell r="B26">
            <v>21.5</v>
          </cell>
          <cell r="C26">
            <v>31.4</v>
          </cell>
          <cell r="D26">
            <v>14.4</v>
          </cell>
          <cell r="E26">
            <v>54.083333333333336</v>
          </cell>
          <cell r="F26">
            <v>85</v>
          </cell>
          <cell r="G26">
            <v>25</v>
          </cell>
          <cell r="H26">
            <v>21.6</v>
          </cell>
          <cell r="I26" t="str">
            <v>L</v>
          </cell>
          <cell r="J26">
            <v>34.200000000000003</v>
          </cell>
          <cell r="K26">
            <v>0</v>
          </cell>
        </row>
        <row r="27">
          <cell r="B27">
            <v>21.808333333333337</v>
          </cell>
          <cell r="C27">
            <v>26.5</v>
          </cell>
          <cell r="D27">
            <v>18.100000000000001</v>
          </cell>
          <cell r="E27">
            <v>61.666666666666664</v>
          </cell>
          <cell r="F27">
            <v>95</v>
          </cell>
          <cell r="G27">
            <v>40</v>
          </cell>
          <cell r="H27">
            <v>17.64</v>
          </cell>
          <cell r="I27" t="str">
            <v>L</v>
          </cell>
          <cell r="J27">
            <v>42.480000000000004</v>
          </cell>
          <cell r="K27">
            <v>1.4</v>
          </cell>
        </row>
        <row r="28">
          <cell r="B28">
            <v>17.024999999999999</v>
          </cell>
          <cell r="C28">
            <v>19.600000000000001</v>
          </cell>
          <cell r="D28">
            <v>13.1</v>
          </cell>
          <cell r="E28">
            <v>95.333333333333329</v>
          </cell>
          <cell r="F28">
            <v>99</v>
          </cell>
          <cell r="G28">
            <v>86</v>
          </cell>
          <cell r="H28">
            <v>24.12</v>
          </cell>
          <cell r="I28" t="str">
            <v>SO</v>
          </cell>
          <cell r="J28">
            <v>53.64</v>
          </cell>
          <cell r="K28">
            <v>44.000000000000007</v>
          </cell>
        </row>
        <row r="29">
          <cell r="B29">
            <v>12.329166666666666</v>
          </cell>
          <cell r="C29">
            <v>16.8</v>
          </cell>
          <cell r="D29">
            <v>10.4</v>
          </cell>
          <cell r="E29">
            <v>78.916666666666671</v>
          </cell>
          <cell r="F29">
            <v>94</v>
          </cell>
          <cell r="G29">
            <v>53</v>
          </cell>
          <cell r="H29">
            <v>20.52</v>
          </cell>
          <cell r="I29" t="str">
            <v>SO</v>
          </cell>
          <cell r="J29">
            <v>38.880000000000003</v>
          </cell>
          <cell r="K29">
            <v>0</v>
          </cell>
        </row>
        <row r="30">
          <cell r="B30">
            <v>13.962499999999999</v>
          </cell>
          <cell r="C30">
            <v>17.2</v>
          </cell>
          <cell r="D30">
            <v>11.3</v>
          </cell>
          <cell r="E30">
            <v>88.291666666666671</v>
          </cell>
          <cell r="F30">
            <v>98</v>
          </cell>
          <cell r="G30">
            <v>75</v>
          </cell>
          <cell r="H30">
            <v>10.8</v>
          </cell>
          <cell r="I30" t="str">
            <v>NE</v>
          </cell>
          <cell r="J30">
            <v>18</v>
          </cell>
          <cell r="K30">
            <v>6.3999999999999995</v>
          </cell>
        </row>
        <row r="31">
          <cell r="B31">
            <v>16.991666666666664</v>
          </cell>
          <cell r="C31">
            <v>20.2</v>
          </cell>
          <cell r="D31">
            <v>14.7</v>
          </cell>
          <cell r="E31">
            <v>95.75</v>
          </cell>
          <cell r="F31">
            <v>99</v>
          </cell>
          <cell r="G31">
            <v>81</v>
          </cell>
          <cell r="H31">
            <v>18.36</v>
          </cell>
          <cell r="I31" t="str">
            <v>L</v>
          </cell>
          <cell r="J31">
            <v>28.44</v>
          </cell>
          <cell r="K31">
            <v>6.6000000000000005</v>
          </cell>
        </row>
        <row r="32">
          <cell r="B32">
            <v>18.008333333333326</v>
          </cell>
          <cell r="C32">
            <v>21.5</v>
          </cell>
          <cell r="D32">
            <v>15.9</v>
          </cell>
          <cell r="E32">
            <v>86.416666666666671</v>
          </cell>
          <cell r="F32">
            <v>97</v>
          </cell>
          <cell r="G32">
            <v>70</v>
          </cell>
          <cell r="H32">
            <v>23.040000000000003</v>
          </cell>
          <cell r="I32" t="str">
            <v>L</v>
          </cell>
          <cell r="J32">
            <v>37.080000000000005</v>
          </cell>
          <cell r="K32">
            <v>0</v>
          </cell>
        </row>
        <row r="33">
          <cell r="B33">
            <v>19.087499999999999</v>
          </cell>
          <cell r="C33">
            <v>25.6</v>
          </cell>
          <cell r="D33">
            <v>13.6</v>
          </cell>
          <cell r="E33">
            <v>77.708333333333329</v>
          </cell>
          <cell r="F33">
            <v>96</v>
          </cell>
          <cell r="G33">
            <v>52</v>
          </cell>
          <cell r="H33">
            <v>27.720000000000002</v>
          </cell>
          <cell r="I33" t="str">
            <v>L</v>
          </cell>
          <cell r="J33">
            <v>45.72</v>
          </cell>
          <cell r="K33">
            <v>0</v>
          </cell>
        </row>
        <row r="34">
          <cell r="B34">
            <v>20.404166666666665</v>
          </cell>
          <cell r="C34">
            <v>27.5</v>
          </cell>
          <cell r="D34">
            <v>15</v>
          </cell>
          <cell r="E34">
            <v>71.958333333333329</v>
          </cell>
          <cell r="F34">
            <v>92</v>
          </cell>
          <cell r="G34">
            <v>43</v>
          </cell>
          <cell r="H34">
            <v>23.040000000000003</v>
          </cell>
          <cell r="I34" t="str">
            <v>L</v>
          </cell>
          <cell r="J34">
            <v>36</v>
          </cell>
          <cell r="K34">
            <v>0</v>
          </cell>
        </row>
        <row r="35">
          <cell r="B35">
            <v>22.020833333333329</v>
          </cell>
          <cell r="C35">
            <v>29.6</v>
          </cell>
          <cell r="D35">
            <v>16.2</v>
          </cell>
          <cell r="E35">
            <v>62.333333333333336</v>
          </cell>
          <cell r="F35">
            <v>88</v>
          </cell>
          <cell r="G35">
            <v>30</v>
          </cell>
          <cell r="H35">
            <v>19.079999999999998</v>
          </cell>
          <cell r="I35" t="str">
            <v>L</v>
          </cell>
          <cell r="J35">
            <v>31.680000000000003</v>
          </cell>
          <cell r="K35">
            <v>0</v>
          </cell>
        </row>
        <row r="36">
          <cell r="I36" t="str">
            <v>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16.283333333333335</v>
          </cell>
          <cell r="C5">
            <v>26.3</v>
          </cell>
          <cell r="D5">
            <v>10.4</v>
          </cell>
          <cell r="E5">
            <v>65.555555555555557</v>
          </cell>
          <cell r="F5">
            <v>100</v>
          </cell>
          <cell r="G5">
            <v>50</v>
          </cell>
          <cell r="H5">
            <v>7.9200000000000008</v>
          </cell>
          <cell r="I5" t="str">
            <v>NE</v>
          </cell>
          <cell r="J5">
            <v>19.440000000000001</v>
          </cell>
          <cell r="K5">
            <v>0</v>
          </cell>
        </row>
        <row r="6">
          <cell r="B6">
            <v>21.762499999999999</v>
          </cell>
          <cell r="C6">
            <v>29.5</v>
          </cell>
          <cell r="D6">
            <v>16.600000000000001</v>
          </cell>
          <cell r="E6">
            <v>72.666666666666671</v>
          </cell>
          <cell r="F6">
            <v>100</v>
          </cell>
          <cell r="G6">
            <v>54</v>
          </cell>
          <cell r="H6">
            <v>11.16</v>
          </cell>
          <cell r="I6" t="str">
            <v>N</v>
          </cell>
          <cell r="J6">
            <v>34.92</v>
          </cell>
          <cell r="K6">
            <v>0</v>
          </cell>
        </row>
        <row r="7">
          <cell r="B7">
            <v>23.358333333333334</v>
          </cell>
          <cell r="C7">
            <v>31.2</v>
          </cell>
          <cell r="D7">
            <v>17.399999999999999</v>
          </cell>
          <cell r="E7">
            <v>62</v>
          </cell>
          <cell r="F7">
            <v>100</v>
          </cell>
          <cell r="G7">
            <v>43</v>
          </cell>
          <cell r="H7">
            <v>21.96</v>
          </cell>
          <cell r="I7" t="str">
            <v>NE</v>
          </cell>
          <cell r="J7">
            <v>41.4</v>
          </cell>
          <cell r="K7">
            <v>0</v>
          </cell>
        </row>
        <row r="8">
          <cell r="B8">
            <v>23.795833333333334</v>
          </cell>
          <cell r="C8">
            <v>31.8</v>
          </cell>
          <cell r="D8">
            <v>17.899999999999999</v>
          </cell>
          <cell r="E8">
            <v>59.384615384615387</v>
          </cell>
          <cell r="F8">
            <v>100</v>
          </cell>
          <cell r="G8">
            <v>38</v>
          </cell>
          <cell r="H8">
            <v>10.8</v>
          </cell>
          <cell r="I8" t="str">
            <v>NE</v>
          </cell>
          <cell r="J8">
            <v>28.8</v>
          </cell>
          <cell r="K8">
            <v>0</v>
          </cell>
        </row>
        <row r="9">
          <cell r="B9">
            <v>22.904166666666665</v>
          </cell>
          <cell r="C9">
            <v>29.8</v>
          </cell>
          <cell r="D9">
            <v>17.7</v>
          </cell>
          <cell r="E9">
            <v>65.5</v>
          </cell>
          <cell r="F9">
            <v>97</v>
          </cell>
          <cell r="G9">
            <v>36</v>
          </cell>
          <cell r="H9">
            <v>16.920000000000002</v>
          </cell>
          <cell r="I9" t="str">
            <v>NE</v>
          </cell>
          <cell r="J9">
            <v>43.56</v>
          </cell>
          <cell r="K9">
            <v>0</v>
          </cell>
        </row>
        <row r="10">
          <cell r="B10">
            <v>18.079166666666669</v>
          </cell>
          <cell r="C10">
            <v>20.399999999999999</v>
          </cell>
          <cell r="D10">
            <v>14.5</v>
          </cell>
          <cell r="E10">
            <v>80.555555555555557</v>
          </cell>
          <cell r="F10">
            <v>100</v>
          </cell>
          <cell r="G10">
            <v>74</v>
          </cell>
          <cell r="H10">
            <v>19.440000000000001</v>
          </cell>
          <cell r="I10" t="str">
            <v>NE</v>
          </cell>
          <cell r="J10">
            <v>38.519999999999996</v>
          </cell>
          <cell r="K10">
            <v>13.399999999999999</v>
          </cell>
        </row>
        <row r="11">
          <cell r="B11">
            <v>14.291666666666666</v>
          </cell>
          <cell r="C11">
            <v>18.899999999999999</v>
          </cell>
          <cell r="D11">
            <v>12.3</v>
          </cell>
          <cell r="E11">
            <v>94.666666666666671</v>
          </cell>
          <cell r="F11">
            <v>100</v>
          </cell>
          <cell r="G11">
            <v>84</v>
          </cell>
          <cell r="H11">
            <v>12.24</v>
          </cell>
          <cell r="I11" t="str">
            <v>S</v>
          </cell>
          <cell r="J11">
            <v>26.28</v>
          </cell>
          <cell r="K11">
            <v>2</v>
          </cell>
        </row>
        <row r="12">
          <cell r="B12">
            <v>15.204166666666671</v>
          </cell>
          <cell r="C12">
            <v>19.2</v>
          </cell>
          <cell r="D12">
            <v>12.3</v>
          </cell>
          <cell r="E12" t="str">
            <v>*</v>
          </cell>
          <cell r="F12" t="str">
            <v>*</v>
          </cell>
          <cell r="G12" t="str">
            <v>*</v>
          </cell>
          <cell r="H12">
            <v>6.48</v>
          </cell>
          <cell r="I12" t="str">
            <v>SO</v>
          </cell>
          <cell r="J12">
            <v>14.04</v>
          </cell>
          <cell r="K12">
            <v>19.8</v>
          </cell>
        </row>
        <row r="13">
          <cell r="B13">
            <v>17.520833333333336</v>
          </cell>
          <cell r="C13">
            <v>20.9</v>
          </cell>
          <cell r="D13">
            <v>15.8</v>
          </cell>
          <cell r="H13">
            <v>9.7200000000000006</v>
          </cell>
          <cell r="I13" t="str">
            <v>SO</v>
          </cell>
          <cell r="J13">
            <v>16.559999999999999</v>
          </cell>
          <cell r="K13">
            <v>1.2</v>
          </cell>
        </row>
        <row r="14">
          <cell r="B14">
            <v>18.058333333333334</v>
          </cell>
          <cell r="C14">
            <v>21.1</v>
          </cell>
          <cell r="D14">
            <v>15.9</v>
          </cell>
          <cell r="E14">
            <v>100</v>
          </cell>
          <cell r="F14" t="str">
            <v>*</v>
          </cell>
          <cell r="G14" t="str">
            <v>*</v>
          </cell>
          <cell r="H14">
            <v>7.2</v>
          </cell>
          <cell r="I14" t="str">
            <v>SO</v>
          </cell>
          <cell r="J14">
            <v>18</v>
          </cell>
          <cell r="K14">
            <v>2.6</v>
          </cell>
        </row>
        <row r="15">
          <cell r="B15">
            <v>18.649999999999999</v>
          </cell>
          <cell r="C15">
            <v>25.2</v>
          </cell>
          <cell r="D15">
            <v>14.5</v>
          </cell>
          <cell r="E15">
            <v>95</v>
          </cell>
          <cell r="F15">
            <v>96</v>
          </cell>
          <cell r="G15">
            <v>63</v>
          </cell>
          <cell r="H15">
            <v>7.2</v>
          </cell>
          <cell r="I15" t="str">
            <v>NE</v>
          </cell>
          <cell r="J15">
            <v>19.079999999999998</v>
          </cell>
          <cell r="K15">
            <v>0.2</v>
          </cell>
        </row>
        <row r="16">
          <cell r="B16">
            <v>20.358333333333338</v>
          </cell>
          <cell r="C16">
            <v>27.8</v>
          </cell>
          <cell r="D16">
            <v>14</v>
          </cell>
          <cell r="E16">
            <v>100</v>
          </cell>
          <cell r="F16">
            <v>100</v>
          </cell>
          <cell r="G16">
            <v>49</v>
          </cell>
          <cell r="H16">
            <v>10.44</v>
          </cell>
          <cell r="I16" t="str">
            <v>NE</v>
          </cell>
          <cell r="J16">
            <v>25.2</v>
          </cell>
          <cell r="K16">
            <v>0</v>
          </cell>
        </row>
        <row r="17">
          <cell r="B17">
            <v>20.879166666666666</v>
          </cell>
          <cell r="C17">
            <v>29.3</v>
          </cell>
          <cell r="D17">
            <v>14</v>
          </cell>
          <cell r="E17">
            <v>88</v>
          </cell>
          <cell r="F17">
            <v>100</v>
          </cell>
          <cell r="G17">
            <v>42</v>
          </cell>
          <cell r="H17">
            <v>10.8</v>
          </cell>
          <cell r="I17" t="str">
            <v>NE</v>
          </cell>
          <cell r="J17">
            <v>24.12</v>
          </cell>
          <cell r="K17">
            <v>0</v>
          </cell>
        </row>
        <row r="18">
          <cell r="B18">
            <v>21.620833333333337</v>
          </cell>
          <cell r="C18">
            <v>30</v>
          </cell>
          <cell r="D18">
            <v>14.8</v>
          </cell>
          <cell r="E18">
            <v>100</v>
          </cell>
          <cell r="F18">
            <v>100</v>
          </cell>
          <cell r="G18">
            <v>38</v>
          </cell>
          <cell r="H18">
            <v>12.24</v>
          </cell>
          <cell r="I18" t="str">
            <v>NE</v>
          </cell>
          <cell r="J18">
            <v>29.880000000000003</v>
          </cell>
          <cell r="K18">
            <v>0</v>
          </cell>
        </row>
        <row r="19">
          <cell r="B19">
            <v>21.587500000000006</v>
          </cell>
          <cell r="C19">
            <v>30.5</v>
          </cell>
          <cell r="D19">
            <v>14.5</v>
          </cell>
          <cell r="E19">
            <v>100</v>
          </cell>
          <cell r="F19">
            <v>100</v>
          </cell>
          <cell r="G19">
            <v>35</v>
          </cell>
          <cell r="H19">
            <v>11.520000000000001</v>
          </cell>
          <cell r="I19" t="str">
            <v>NE</v>
          </cell>
          <cell r="J19">
            <v>30.6</v>
          </cell>
          <cell r="K19">
            <v>0</v>
          </cell>
        </row>
        <row r="20">
          <cell r="B20">
            <v>23.287500000000005</v>
          </cell>
          <cell r="C20">
            <v>31.8</v>
          </cell>
          <cell r="D20">
            <v>17.5</v>
          </cell>
          <cell r="E20">
            <v>100</v>
          </cell>
          <cell r="F20">
            <v>100</v>
          </cell>
          <cell r="G20">
            <v>40</v>
          </cell>
          <cell r="H20">
            <v>8.64</v>
          </cell>
          <cell r="I20" t="str">
            <v>NE</v>
          </cell>
          <cell r="J20">
            <v>23.759999999999998</v>
          </cell>
          <cell r="K20">
            <v>0</v>
          </cell>
        </row>
        <row r="21">
          <cell r="B21">
            <v>23.783333333333335</v>
          </cell>
          <cell r="C21">
            <v>32.299999999999997</v>
          </cell>
          <cell r="D21">
            <v>18.899999999999999</v>
          </cell>
          <cell r="E21">
            <v>100</v>
          </cell>
          <cell r="F21">
            <v>100</v>
          </cell>
          <cell r="G21">
            <v>48</v>
          </cell>
          <cell r="H21">
            <v>10.44</v>
          </cell>
          <cell r="I21" t="str">
            <v>NE</v>
          </cell>
          <cell r="J21">
            <v>27.36</v>
          </cell>
          <cell r="K21">
            <v>0.2</v>
          </cell>
        </row>
        <row r="22">
          <cell r="B22">
            <v>19.554166666666671</v>
          </cell>
          <cell r="C22">
            <v>25.1</v>
          </cell>
          <cell r="D22">
            <v>15.2</v>
          </cell>
          <cell r="E22">
            <v>100</v>
          </cell>
          <cell r="F22">
            <v>100</v>
          </cell>
          <cell r="G22">
            <v>43</v>
          </cell>
          <cell r="H22">
            <v>20.52</v>
          </cell>
          <cell r="I22" t="str">
            <v>S</v>
          </cell>
          <cell r="J22">
            <v>46.800000000000004</v>
          </cell>
          <cell r="K22">
            <v>3.6</v>
          </cell>
        </row>
        <row r="23">
          <cell r="B23">
            <v>13.66666666666667</v>
          </cell>
          <cell r="C23">
            <v>24.7</v>
          </cell>
          <cell r="D23">
            <v>6</v>
          </cell>
          <cell r="E23">
            <v>90</v>
          </cell>
          <cell r="F23">
            <v>100</v>
          </cell>
          <cell r="G23">
            <v>28</v>
          </cell>
          <cell r="H23">
            <v>6.84</v>
          </cell>
          <cell r="I23" t="str">
            <v>SO</v>
          </cell>
          <cell r="J23">
            <v>15.120000000000001</v>
          </cell>
          <cell r="K23">
            <v>0.2</v>
          </cell>
        </row>
        <row r="24">
          <cell r="B24">
            <v>14.108333333333333</v>
          </cell>
          <cell r="C24">
            <v>26.8</v>
          </cell>
          <cell r="D24">
            <v>4.9000000000000004</v>
          </cell>
          <cell r="E24">
            <v>90</v>
          </cell>
          <cell r="F24">
            <v>100</v>
          </cell>
          <cell r="G24">
            <v>41</v>
          </cell>
          <cell r="H24">
            <v>7.5600000000000005</v>
          </cell>
          <cell r="I24" t="str">
            <v>NE</v>
          </cell>
          <cell r="J24">
            <v>21.6</v>
          </cell>
          <cell r="K24">
            <v>0.2</v>
          </cell>
        </row>
        <row r="25">
          <cell r="B25">
            <v>18.858333333333331</v>
          </cell>
          <cell r="C25">
            <v>29.6</v>
          </cell>
          <cell r="D25">
            <v>10.5</v>
          </cell>
          <cell r="E25">
            <v>95</v>
          </cell>
          <cell r="F25">
            <v>100</v>
          </cell>
          <cell r="G25">
            <v>34</v>
          </cell>
          <cell r="H25">
            <v>11.520000000000001</v>
          </cell>
          <cell r="I25" t="str">
            <v>NE</v>
          </cell>
          <cell r="J25">
            <v>28.08</v>
          </cell>
          <cell r="K25">
            <v>0.2</v>
          </cell>
        </row>
        <row r="26">
          <cell r="B26">
            <v>21.983333333333338</v>
          </cell>
          <cell r="C26">
            <v>30.7</v>
          </cell>
          <cell r="D26">
            <v>14.8</v>
          </cell>
          <cell r="E26">
            <v>100</v>
          </cell>
          <cell r="F26">
            <v>100</v>
          </cell>
          <cell r="G26">
            <v>32</v>
          </cell>
          <cell r="H26">
            <v>15.120000000000001</v>
          </cell>
          <cell r="I26" t="str">
            <v>N</v>
          </cell>
          <cell r="J26">
            <v>41.04</v>
          </cell>
          <cell r="K26">
            <v>0</v>
          </cell>
        </row>
        <row r="27">
          <cell r="B27">
            <v>21.162499999999998</v>
          </cell>
          <cell r="C27">
            <v>24.8</v>
          </cell>
          <cell r="D27">
            <v>19.100000000000001</v>
          </cell>
          <cell r="E27">
            <v>98</v>
          </cell>
          <cell r="F27">
            <v>100</v>
          </cell>
          <cell r="G27">
            <v>63</v>
          </cell>
          <cell r="H27">
            <v>25.56</v>
          </cell>
          <cell r="I27" t="str">
            <v>NE</v>
          </cell>
          <cell r="J27">
            <v>48.96</v>
          </cell>
          <cell r="K27">
            <v>23.4</v>
          </cell>
        </row>
        <row r="28">
          <cell r="B28">
            <v>13.670833333333333</v>
          </cell>
          <cell r="C28">
            <v>20.9</v>
          </cell>
          <cell r="D28">
            <v>11.3</v>
          </cell>
          <cell r="E28">
            <v>95</v>
          </cell>
          <cell r="F28">
            <v>95</v>
          </cell>
          <cell r="G28">
            <v>79</v>
          </cell>
          <cell r="H28">
            <v>21.6</v>
          </cell>
          <cell r="I28" t="str">
            <v>SO</v>
          </cell>
          <cell r="J28">
            <v>40.32</v>
          </cell>
          <cell r="K28">
            <v>41.400000000000006</v>
          </cell>
        </row>
        <row r="29">
          <cell r="B29">
            <v>10.708333333333334</v>
          </cell>
          <cell r="C29">
            <v>18.600000000000001</v>
          </cell>
          <cell r="D29">
            <v>4.3</v>
          </cell>
          <cell r="E29">
            <v>99</v>
          </cell>
          <cell r="F29">
            <v>100</v>
          </cell>
          <cell r="G29">
            <v>47</v>
          </cell>
          <cell r="H29">
            <v>9.3600000000000012</v>
          </cell>
          <cell r="I29" t="str">
            <v>S</v>
          </cell>
          <cell r="J29">
            <v>18.720000000000002</v>
          </cell>
          <cell r="K29">
            <v>0</v>
          </cell>
        </row>
        <row r="30">
          <cell r="B30">
            <v>14.033333333333331</v>
          </cell>
          <cell r="C30">
            <v>17.2</v>
          </cell>
          <cell r="D30">
            <v>11.8</v>
          </cell>
          <cell r="E30">
            <v>100</v>
          </cell>
          <cell r="F30">
            <v>100</v>
          </cell>
          <cell r="G30">
            <v>74</v>
          </cell>
          <cell r="H30">
            <v>8.2799999999999994</v>
          </cell>
          <cell r="I30" t="str">
            <v>S</v>
          </cell>
          <cell r="J30">
            <v>15.120000000000001</v>
          </cell>
          <cell r="K30">
            <v>0.2</v>
          </cell>
        </row>
        <row r="31">
          <cell r="B31">
            <v>15.545833333333334</v>
          </cell>
          <cell r="C31">
            <v>21.7</v>
          </cell>
          <cell r="D31">
            <v>9.9</v>
          </cell>
          <cell r="E31">
            <v>89</v>
          </cell>
          <cell r="F31">
            <v>89</v>
          </cell>
          <cell r="G31">
            <v>64</v>
          </cell>
          <cell r="H31">
            <v>5.04</v>
          </cell>
          <cell r="I31" t="str">
            <v>SO</v>
          </cell>
          <cell r="J31">
            <v>13.32</v>
          </cell>
          <cell r="K31">
            <v>0.2</v>
          </cell>
        </row>
        <row r="32">
          <cell r="B32">
            <v>20.112500000000001</v>
          </cell>
          <cell r="C32">
            <v>27.5</v>
          </cell>
          <cell r="D32">
            <v>15.3</v>
          </cell>
          <cell r="E32">
            <v>98</v>
          </cell>
          <cell r="F32">
            <v>100</v>
          </cell>
          <cell r="G32">
            <v>51</v>
          </cell>
          <cell r="H32">
            <v>9.3600000000000012</v>
          </cell>
          <cell r="I32" t="str">
            <v>NE</v>
          </cell>
          <cell r="J32">
            <v>24.48</v>
          </cell>
          <cell r="K32">
            <v>0.2</v>
          </cell>
        </row>
        <row r="33">
          <cell r="B33">
            <v>21.687500000000004</v>
          </cell>
          <cell r="C33">
            <v>28.1</v>
          </cell>
          <cell r="D33">
            <v>17.100000000000001</v>
          </cell>
          <cell r="E33">
            <v>100</v>
          </cell>
          <cell r="F33">
            <v>100</v>
          </cell>
          <cell r="G33">
            <v>50</v>
          </cell>
          <cell r="H33">
            <v>13.68</v>
          </cell>
          <cell r="I33" t="str">
            <v>NE</v>
          </cell>
          <cell r="J33">
            <v>30.96</v>
          </cell>
          <cell r="K33">
            <v>0</v>
          </cell>
        </row>
        <row r="34">
          <cell r="B34">
            <v>22.233333333333334</v>
          </cell>
          <cell r="C34">
            <v>30.7</v>
          </cell>
          <cell r="D34">
            <v>14.9</v>
          </cell>
          <cell r="E34">
            <v>100</v>
          </cell>
          <cell r="F34">
            <v>100</v>
          </cell>
          <cell r="G34">
            <v>43</v>
          </cell>
          <cell r="H34">
            <v>12.24</v>
          </cell>
          <cell r="I34" t="str">
            <v>NE</v>
          </cell>
          <cell r="J34">
            <v>30.6</v>
          </cell>
          <cell r="K34">
            <v>0</v>
          </cell>
        </row>
        <row r="35">
          <cell r="B35">
            <v>23.091666666666669</v>
          </cell>
          <cell r="C35">
            <v>31.1</v>
          </cell>
          <cell r="D35">
            <v>16.899999999999999</v>
          </cell>
          <cell r="E35">
            <v>100</v>
          </cell>
          <cell r="F35">
            <v>100</v>
          </cell>
          <cell r="G35">
            <v>42</v>
          </cell>
          <cell r="H35">
            <v>11.16</v>
          </cell>
          <cell r="I35" t="str">
            <v>NE</v>
          </cell>
          <cell r="J35">
            <v>27.720000000000002</v>
          </cell>
          <cell r="K35">
            <v>0</v>
          </cell>
        </row>
        <row r="36">
          <cell r="I36" t="str">
            <v>NE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18.716666666666665</v>
          </cell>
          <cell r="C5">
            <v>27.1</v>
          </cell>
          <cell r="D5">
            <v>12.6</v>
          </cell>
          <cell r="E5">
            <v>62.666666666666664</v>
          </cell>
          <cell r="F5">
            <v>85</v>
          </cell>
          <cell r="G5">
            <v>40</v>
          </cell>
          <cell r="H5">
            <v>18</v>
          </cell>
          <cell r="I5" t="str">
            <v>L</v>
          </cell>
          <cell r="J5">
            <v>30.96</v>
          </cell>
          <cell r="K5">
            <v>0</v>
          </cell>
        </row>
        <row r="6">
          <cell r="B6">
            <v>22.345833333333331</v>
          </cell>
          <cell r="C6">
            <v>29.3</v>
          </cell>
          <cell r="D6">
            <v>16.399999999999999</v>
          </cell>
          <cell r="E6">
            <v>60.041666666666664</v>
          </cell>
          <cell r="F6">
            <v>80</v>
          </cell>
          <cell r="G6">
            <v>36</v>
          </cell>
          <cell r="H6">
            <v>17.28</v>
          </cell>
          <cell r="I6" t="str">
            <v>L</v>
          </cell>
          <cell r="J6">
            <v>41.04</v>
          </cell>
          <cell r="K6">
            <v>0</v>
          </cell>
        </row>
        <row r="7">
          <cell r="B7">
            <v>22.729166666666671</v>
          </cell>
          <cell r="C7">
            <v>30.2</v>
          </cell>
          <cell r="D7">
            <v>15</v>
          </cell>
          <cell r="E7">
            <v>61.958333333333336</v>
          </cell>
          <cell r="F7">
            <v>89</v>
          </cell>
          <cell r="G7">
            <v>33</v>
          </cell>
          <cell r="H7">
            <v>18.36</v>
          </cell>
          <cell r="I7" t="str">
            <v>L</v>
          </cell>
          <cell r="J7">
            <v>38.519999999999996</v>
          </cell>
          <cell r="K7">
            <v>0</v>
          </cell>
        </row>
        <row r="8">
          <cell r="B8">
            <v>22.670833333333331</v>
          </cell>
          <cell r="C8">
            <v>31.4</v>
          </cell>
          <cell r="D8">
            <v>15.4</v>
          </cell>
          <cell r="E8">
            <v>58.375</v>
          </cell>
          <cell r="F8">
            <v>85</v>
          </cell>
          <cell r="G8">
            <v>28</v>
          </cell>
          <cell r="H8">
            <v>15.840000000000002</v>
          </cell>
          <cell r="I8" t="str">
            <v>L</v>
          </cell>
          <cell r="J8">
            <v>34.200000000000003</v>
          </cell>
          <cell r="K8">
            <v>0</v>
          </cell>
        </row>
        <row r="9">
          <cell r="B9">
            <v>24.0625</v>
          </cell>
          <cell r="C9">
            <v>29.6</v>
          </cell>
          <cell r="D9">
            <v>19.899999999999999</v>
          </cell>
          <cell r="E9">
            <v>40.958333333333336</v>
          </cell>
          <cell r="F9">
            <v>57</v>
          </cell>
          <cell r="G9">
            <v>25</v>
          </cell>
          <cell r="H9">
            <v>21.240000000000002</v>
          </cell>
          <cell r="I9" t="str">
            <v>L</v>
          </cell>
          <cell r="J9">
            <v>39.6</v>
          </cell>
          <cell r="K9">
            <v>0</v>
          </cell>
        </row>
        <row r="10">
          <cell r="B10">
            <v>21.9375</v>
          </cell>
          <cell r="C10">
            <v>29.3</v>
          </cell>
          <cell r="D10">
            <v>14.3</v>
          </cell>
          <cell r="E10">
            <v>49.291666666666664</v>
          </cell>
          <cell r="F10">
            <v>73</v>
          </cell>
          <cell r="G10">
            <v>32</v>
          </cell>
          <cell r="H10">
            <v>20.16</v>
          </cell>
          <cell r="I10" t="str">
            <v>L</v>
          </cell>
          <cell r="J10">
            <v>39.96</v>
          </cell>
          <cell r="K10">
            <v>0</v>
          </cell>
        </row>
        <row r="11">
          <cell r="B11">
            <v>17.966666666666665</v>
          </cell>
          <cell r="C11">
            <v>21.4</v>
          </cell>
          <cell r="D11">
            <v>16.3</v>
          </cell>
          <cell r="E11">
            <v>87.958333333333329</v>
          </cell>
          <cell r="F11">
            <v>95</v>
          </cell>
          <cell r="G11">
            <v>66</v>
          </cell>
          <cell r="H11">
            <v>15.48</v>
          </cell>
          <cell r="I11" t="str">
            <v>L</v>
          </cell>
          <cell r="J11">
            <v>24.48</v>
          </cell>
          <cell r="K11">
            <v>3</v>
          </cell>
        </row>
        <row r="12">
          <cell r="B12">
            <v>18.383333333333333</v>
          </cell>
          <cell r="C12">
            <v>22.6</v>
          </cell>
          <cell r="D12">
            <v>16.100000000000001</v>
          </cell>
          <cell r="E12">
            <v>84.958333333333329</v>
          </cell>
          <cell r="F12">
            <v>95</v>
          </cell>
          <cell r="G12">
            <v>62</v>
          </cell>
          <cell r="H12">
            <v>23.040000000000003</v>
          </cell>
          <cell r="I12" t="str">
            <v>L</v>
          </cell>
          <cell r="J12">
            <v>35.28</v>
          </cell>
          <cell r="K12">
            <v>1.6</v>
          </cell>
        </row>
        <row r="13">
          <cell r="B13">
            <v>19.770833333333332</v>
          </cell>
          <cell r="C13">
            <v>25.2</v>
          </cell>
          <cell r="D13">
            <v>16.7</v>
          </cell>
          <cell r="E13">
            <v>77.5</v>
          </cell>
          <cell r="F13">
            <v>92</v>
          </cell>
          <cell r="G13">
            <v>57</v>
          </cell>
          <cell r="H13">
            <v>18</v>
          </cell>
          <cell r="I13" t="str">
            <v>L</v>
          </cell>
          <cell r="J13">
            <v>32.4</v>
          </cell>
          <cell r="K13">
            <v>0.2</v>
          </cell>
        </row>
        <row r="14">
          <cell r="B14">
            <v>18.779166666666669</v>
          </cell>
          <cell r="C14">
            <v>24.7</v>
          </cell>
          <cell r="D14">
            <v>16.100000000000001</v>
          </cell>
          <cell r="E14">
            <v>78.666666666666671</v>
          </cell>
          <cell r="F14">
            <v>91</v>
          </cell>
          <cell r="G14">
            <v>54</v>
          </cell>
          <cell r="H14">
            <v>17.64</v>
          </cell>
          <cell r="I14" t="str">
            <v>L</v>
          </cell>
          <cell r="J14">
            <v>35.64</v>
          </cell>
          <cell r="K14">
            <v>0.4</v>
          </cell>
        </row>
        <row r="15">
          <cell r="B15">
            <v>19.787500000000001</v>
          </cell>
          <cell r="C15">
            <v>25.9</v>
          </cell>
          <cell r="D15">
            <v>15.9</v>
          </cell>
          <cell r="E15">
            <v>73.666666666666671</v>
          </cell>
          <cell r="F15">
            <v>89</v>
          </cell>
          <cell r="G15">
            <v>48</v>
          </cell>
          <cell r="H15">
            <v>24.12</v>
          </cell>
          <cell r="I15" t="str">
            <v>L</v>
          </cell>
          <cell r="J15">
            <v>38.519999999999996</v>
          </cell>
          <cell r="K15">
            <v>0</v>
          </cell>
        </row>
        <row r="16">
          <cell r="B16">
            <v>21.429166666666664</v>
          </cell>
          <cell r="C16">
            <v>28.1</v>
          </cell>
          <cell r="D16">
            <v>16.7</v>
          </cell>
          <cell r="E16">
            <v>60.25</v>
          </cell>
          <cell r="F16">
            <v>76</v>
          </cell>
          <cell r="G16">
            <v>39</v>
          </cell>
          <cell r="H16">
            <v>32.76</v>
          </cell>
          <cell r="I16" t="str">
            <v>L</v>
          </cell>
          <cell r="J16">
            <v>53.64</v>
          </cell>
          <cell r="K16">
            <v>0</v>
          </cell>
        </row>
        <row r="17">
          <cell r="B17">
            <v>22.6875</v>
          </cell>
          <cell r="C17">
            <v>29.6</v>
          </cell>
          <cell r="D17">
            <v>18.399999999999999</v>
          </cell>
          <cell r="E17">
            <v>48.625</v>
          </cell>
          <cell r="F17">
            <v>63</v>
          </cell>
          <cell r="G17">
            <v>30</v>
          </cell>
          <cell r="H17">
            <v>28.8</v>
          </cell>
          <cell r="I17" t="str">
            <v>L</v>
          </cell>
          <cell r="J17">
            <v>49.32</v>
          </cell>
          <cell r="K17">
            <v>0</v>
          </cell>
        </row>
        <row r="18">
          <cell r="B18">
            <v>22.704166666666669</v>
          </cell>
          <cell r="C18">
            <v>30</v>
          </cell>
          <cell r="D18">
            <v>18</v>
          </cell>
          <cell r="E18">
            <v>48.583333333333336</v>
          </cell>
          <cell r="F18">
            <v>69</v>
          </cell>
          <cell r="G18">
            <v>25</v>
          </cell>
          <cell r="H18">
            <v>23.400000000000002</v>
          </cell>
          <cell r="I18" t="str">
            <v>L</v>
          </cell>
          <cell r="J18">
            <v>37.440000000000005</v>
          </cell>
          <cell r="K18">
            <v>0</v>
          </cell>
        </row>
        <row r="19">
          <cell r="B19">
            <v>23.170833333333334</v>
          </cell>
          <cell r="C19">
            <v>30.3</v>
          </cell>
          <cell r="D19">
            <v>17.3</v>
          </cell>
          <cell r="E19">
            <v>46.291666666666664</v>
          </cell>
          <cell r="F19">
            <v>64</v>
          </cell>
          <cell r="G19">
            <v>29</v>
          </cell>
          <cell r="H19">
            <v>24.48</v>
          </cell>
          <cell r="I19" t="str">
            <v>L</v>
          </cell>
          <cell r="J19">
            <v>38.519999999999996</v>
          </cell>
          <cell r="K19">
            <v>0</v>
          </cell>
        </row>
        <row r="20">
          <cell r="B20">
            <v>23.758333333333336</v>
          </cell>
          <cell r="C20">
            <v>30.5</v>
          </cell>
          <cell r="D20">
            <v>17.5</v>
          </cell>
          <cell r="E20">
            <v>53.291666666666664</v>
          </cell>
          <cell r="F20">
            <v>74</v>
          </cell>
          <cell r="G20">
            <v>34</v>
          </cell>
          <cell r="H20">
            <v>13.68</v>
          </cell>
          <cell r="I20" t="str">
            <v>L</v>
          </cell>
          <cell r="J20">
            <v>33.840000000000003</v>
          </cell>
          <cell r="K20">
            <v>0</v>
          </cell>
        </row>
        <row r="21">
          <cell r="B21">
            <v>24.287500000000005</v>
          </cell>
          <cell r="C21">
            <v>31</v>
          </cell>
          <cell r="D21">
            <v>17.3</v>
          </cell>
          <cell r="E21">
            <v>53.708333333333336</v>
          </cell>
          <cell r="F21">
            <v>80</v>
          </cell>
          <cell r="G21">
            <v>32</v>
          </cell>
          <cell r="H21">
            <v>17.28</v>
          </cell>
          <cell r="I21" t="str">
            <v>L</v>
          </cell>
          <cell r="J21">
            <v>41.04</v>
          </cell>
          <cell r="K21">
            <v>0</v>
          </cell>
        </row>
        <row r="22">
          <cell r="B22">
            <v>20.295833333333331</v>
          </cell>
          <cell r="C22">
            <v>24.5</v>
          </cell>
          <cell r="D22">
            <v>17</v>
          </cell>
          <cell r="E22">
            <v>76.625</v>
          </cell>
          <cell r="F22">
            <v>95</v>
          </cell>
          <cell r="G22">
            <v>57</v>
          </cell>
          <cell r="H22">
            <v>19.079999999999998</v>
          </cell>
          <cell r="I22" t="str">
            <v>L</v>
          </cell>
          <cell r="J22">
            <v>87.48</v>
          </cell>
          <cell r="K22">
            <v>14.4</v>
          </cell>
        </row>
        <row r="23">
          <cell r="B23">
            <v>16.937500000000004</v>
          </cell>
          <cell r="C23">
            <v>24.3</v>
          </cell>
          <cell r="D23">
            <v>10.9</v>
          </cell>
          <cell r="E23">
            <v>60.333333333333336</v>
          </cell>
          <cell r="F23">
            <v>82</v>
          </cell>
          <cell r="G23">
            <v>32</v>
          </cell>
          <cell r="H23">
            <v>26.64</v>
          </cell>
          <cell r="I23" t="str">
            <v>L</v>
          </cell>
          <cell r="J23">
            <v>39.96</v>
          </cell>
          <cell r="K23">
            <v>0</v>
          </cell>
        </row>
        <row r="24">
          <cell r="B24">
            <v>18.020833333333329</v>
          </cell>
          <cell r="C24">
            <v>27.3</v>
          </cell>
          <cell r="D24">
            <v>10.4</v>
          </cell>
          <cell r="E24">
            <v>55.541666666666664</v>
          </cell>
          <cell r="F24">
            <v>76</v>
          </cell>
          <cell r="G24">
            <v>35</v>
          </cell>
          <cell r="H24">
            <v>20.88</v>
          </cell>
          <cell r="I24" t="str">
            <v>L</v>
          </cell>
          <cell r="J24">
            <v>34.92</v>
          </cell>
          <cell r="K24">
            <v>0</v>
          </cell>
        </row>
        <row r="25">
          <cell r="B25">
            <v>21.362500000000001</v>
          </cell>
          <cell r="C25">
            <v>29.6</v>
          </cell>
          <cell r="D25">
            <v>15.1</v>
          </cell>
          <cell r="E25">
            <v>46.25</v>
          </cell>
          <cell r="F25">
            <v>79</v>
          </cell>
          <cell r="G25">
            <v>21</v>
          </cell>
          <cell r="H25">
            <v>25.92</v>
          </cell>
          <cell r="I25" t="str">
            <v>L</v>
          </cell>
          <cell r="J25">
            <v>40.680000000000007</v>
          </cell>
          <cell r="K25">
            <v>0</v>
          </cell>
        </row>
        <row r="26">
          <cell r="B26">
            <v>24.087499999999995</v>
          </cell>
          <cell r="C26">
            <v>30.9</v>
          </cell>
          <cell r="D26">
            <v>18.2</v>
          </cell>
          <cell r="E26">
            <v>39.291666666666664</v>
          </cell>
          <cell r="F26">
            <v>55</v>
          </cell>
          <cell r="G26">
            <v>26</v>
          </cell>
          <cell r="H26">
            <v>23.040000000000003</v>
          </cell>
          <cell r="I26" t="str">
            <v>L</v>
          </cell>
          <cell r="J26">
            <v>42.480000000000004</v>
          </cell>
          <cell r="K26">
            <v>0</v>
          </cell>
        </row>
        <row r="27">
          <cell r="B27">
            <v>20.94166666666667</v>
          </cell>
          <cell r="C27">
            <v>23.8</v>
          </cell>
          <cell r="D27">
            <v>17.399999999999999</v>
          </cell>
          <cell r="E27">
            <v>69.916666666666671</v>
          </cell>
          <cell r="F27">
            <v>95</v>
          </cell>
          <cell r="G27">
            <v>51</v>
          </cell>
          <cell r="H27">
            <v>18.720000000000002</v>
          </cell>
          <cell r="I27" t="str">
            <v>L</v>
          </cell>
          <cell r="J27">
            <v>46.800000000000004</v>
          </cell>
          <cell r="K27">
            <v>20.400000000000002</v>
          </cell>
        </row>
        <row r="28">
          <cell r="B28">
            <v>15.533333333333331</v>
          </cell>
          <cell r="C28">
            <v>22.1</v>
          </cell>
          <cell r="D28">
            <v>11.5</v>
          </cell>
          <cell r="E28">
            <v>91.666666666666671</v>
          </cell>
          <cell r="F28">
            <v>96</v>
          </cell>
          <cell r="G28">
            <v>63</v>
          </cell>
          <cell r="H28">
            <v>17.64</v>
          </cell>
          <cell r="I28" t="str">
            <v>L</v>
          </cell>
          <cell r="J28">
            <v>35.64</v>
          </cell>
          <cell r="K28">
            <v>51.20000000000001</v>
          </cell>
        </row>
        <row r="29">
          <cell r="B29">
            <v>11.712499999999999</v>
          </cell>
          <cell r="C29">
            <v>17.899999999999999</v>
          </cell>
          <cell r="D29">
            <v>7.7</v>
          </cell>
          <cell r="E29">
            <v>81.25</v>
          </cell>
          <cell r="F29">
            <v>95</v>
          </cell>
          <cell r="G29">
            <v>52</v>
          </cell>
          <cell r="H29">
            <v>19.8</v>
          </cell>
          <cell r="I29" t="str">
            <v>L</v>
          </cell>
          <cell r="J29">
            <v>32.4</v>
          </cell>
          <cell r="K29">
            <v>0.60000000000000009</v>
          </cell>
        </row>
        <row r="30">
          <cell r="B30">
            <v>13.483333333333334</v>
          </cell>
          <cell r="C30">
            <v>15.6</v>
          </cell>
          <cell r="D30">
            <v>12.1</v>
          </cell>
          <cell r="E30">
            <v>91.458333333333329</v>
          </cell>
          <cell r="F30">
            <v>95</v>
          </cell>
          <cell r="G30">
            <v>86</v>
          </cell>
          <cell r="H30">
            <v>14.4</v>
          </cell>
          <cell r="I30" t="str">
            <v>L</v>
          </cell>
          <cell r="J30">
            <v>23.759999999999998</v>
          </cell>
          <cell r="K30">
            <v>12.199999999999998</v>
          </cell>
        </row>
        <row r="31">
          <cell r="B31">
            <v>16.854166666666668</v>
          </cell>
          <cell r="C31">
            <v>22.7</v>
          </cell>
          <cell r="D31">
            <v>14.1</v>
          </cell>
          <cell r="E31">
            <v>88.25</v>
          </cell>
          <cell r="F31">
            <v>95</v>
          </cell>
          <cell r="G31">
            <v>67</v>
          </cell>
          <cell r="H31">
            <v>12.24</v>
          </cell>
          <cell r="I31" t="str">
            <v>L</v>
          </cell>
          <cell r="J31">
            <v>25.56</v>
          </cell>
          <cell r="K31">
            <v>4.6000000000000005</v>
          </cell>
        </row>
        <row r="32">
          <cell r="B32">
            <v>18.962499999999999</v>
          </cell>
          <cell r="C32">
            <v>23.3</v>
          </cell>
          <cell r="D32">
            <v>17</v>
          </cell>
          <cell r="E32">
            <v>85.125</v>
          </cell>
          <cell r="F32">
            <v>96</v>
          </cell>
          <cell r="G32">
            <v>63</v>
          </cell>
          <cell r="H32">
            <v>21.96</v>
          </cell>
          <cell r="I32" t="str">
            <v>L</v>
          </cell>
          <cell r="J32">
            <v>36.72</v>
          </cell>
          <cell r="K32">
            <v>10.599999999999998</v>
          </cell>
        </row>
        <row r="33">
          <cell r="B33">
            <v>19.929166666666671</v>
          </cell>
          <cell r="C33">
            <v>27.1</v>
          </cell>
          <cell r="D33">
            <v>16</v>
          </cell>
          <cell r="E33">
            <v>74.5</v>
          </cell>
          <cell r="F33">
            <v>90</v>
          </cell>
          <cell r="G33">
            <v>47</v>
          </cell>
          <cell r="H33">
            <v>33.840000000000003</v>
          </cell>
          <cell r="I33" t="str">
            <v>L</v>
          </cell>
          <cell r="J33">
            <v>54</v>
          </cell>
          <cell r="K33">
            <v>0</v>
          </cell>
        </row>
        <row r="34">
          <cell r="B34">
            <v>23.262500000000003</v>
          </cell>
          <cell r="C34">
            <v>30.3</v>
          </cell>
          <cell r="D34">
            <v>18.5</v>
          </cell>
          <cell r="E34">
            <v>59</v>
          </cell>
          <cell r="F34">
            <v>79</v>
          </cell>
          <cell r="G34">
            <v>32</v>
          </cell>
          <cell r="H34">
            <v>30.6</v>
          </cell>
          <cell r="I34" t="str">
            <v>L</v>
          </cell>
          <cell r="J34">
            <v>47.519999999999996</v>
          </cell>
          <cell r="K34">
            <v>0</v>
          </cell>
        </row>
        <row r="35">
          <cell r="B35">
            <v>24.200000000000003</v>
          </cell>
          <cell r="C35">
            <v>30.7</v>
          </cell>
          <cell r="D35">
            <v>19.100000000000001</v>
          </cell>
          <cell r="E35">
            <v>49.916666666666664</v>
          </cell>
          <cell r="F35">
            <v>70</v>
          </cell>
          <cell r="G35">
            <v>28</v>
          </cell>
          <cell r="H35">
            <v>22.32</v>
          </cell>
          <cell r="I35" t="str">
            <v>L</v>
          </cell>
          <cell r="J35">
            <v>36.36</v>
          </cell>
          <cell r="K35">
            <v>0</v>
          </cell>
        </row>
        <row r="36">
          <cell r="I36" t="str">
            <v>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20.637499999999999</v>
          </cell>
          <cell r="C5">
            <v>30</v>
          </cell>
          <cell r="D5">
            <v>13.2</v>
          </cell>
          <cell r="E5">
            <v>58.291666666666664</v>
          </cell>
          <cell r="F5">
            <v>83</v>
          </cell>
          <cell r="G5">
            <v>32</v>
          </cell>
          <cell r="H5">
            <v>7.2</v>
          </cell>
          <cell r="I5" t="str">
            <v>L</v>
          </cell>
          <cell r="J5">
            <v>16.559999999999999</v>
          </cell>
          <cell r="K5">
            <v>0</v>
          </cell>
        </row>
        <row r="6">
          <cell r="B6">
            <v>21.629166666666666</v>
          </cell>
          <cell r="C6">
            <v>31.6</v>
          </cell>
          <cell r="D6">
            <v>13</v>
          </cell>
          <cell r="E6">
            <v>62.958333333333336</v>
          </cell>
          <cell r="F6">
            <v>91</v>
          </cell>
          <cell r="G6">
            <v>28</v>
          </cell>
          <cell r="H6">
            <v>5.7600000000000007</v>
          </cell>
          <cell r="I6" t="str">
            <v>O</v>
          </cell>
          <cell r="J6">
            <v>20.52</v>
          </cell>
          <cell r="K6">
            <v>0</v>
          </cell>
        </row>
        <row r="7">
          <cell r="B7">
            <v>22.579166666666666</v>
          </cell>
          <cell r="C7">
            <v>32.299999999999997</v>
          </cell>
          <cell r="D7">
            <v>14</v>
          </cell>
          <cell r="E7">
            <v>59.25</v>
          </cell>
          <cell r="F7">
            <v>89</v>
          </cell>
          <cell r="G7">
            <v>25</v>
          </cell>
          <cell r="H7">
            <v>10.8</v>
          </cell>
          <cell r="I7" t="str">
            <v>O</v>
          </cell>
          <cell r="J7">
            <v>25.56</v>
          </cell>
          <cell r="K7">
            <v>0</v>
          </cell>
        </row>
        <row r="8">
          <cell r="B8">
            <v>22.254166666666666</v>
          </cell>
          <cell r="C8">
            <v>32.700000000000003</v>
          </cell>
          <cell r="D8">
            <v>13.4</v>
          </cell>
          <cell r="E8">
            <v>54.916666666666664</v>
          </cell>
          <cell r="F8">
            <v>88</v>
          </cell>
          <cell r="G8">
            <v>20</v>
          </cell>
          <cell r="H8">
            <v>16.559999999999999</v>
          </cell>
          <cell r="I8" t="str">
            <v>O</v>
          </cell>
          <cell r="J8">
            <v>33.119999999999997</v>
          </cell>
          <cell r="K8">
            <v>0</v>
          </cell>
        </row>
        <row r="9">
          <cell r="B9">
            <v>22.529166666666669</v>
          </cell>
          <cell r="C9">
            <v>30.8</v>
          </cell>
          <cell r="D9">
            <v>15.3</v>
          </cell>
          <cell r="E9">
            <v>46.375</v>
          </cell>
          <cell r="F9">
            <v>72</v>
          </cell>
          <cell r="G9">
            <v>23</v>
          </cell>
          <cell r="H9">
            <v>21.96</v>
          </cell>
          <cell r="I9" t="str">
            <v>NE</v>
          </cell>
          <cell r="J9">
            <v>41.04</v>
          </cell>
          <cell r="K9">
            <v>0</v>
          </cell>
        </row>
        <row r="10">
          <cell r="B10">
            <v>21.304166666666664</v>
          </cell>
          <cell r="C10">
            <v>31.9</v>
          </cell>
          <cell r="D10">
            <v>11.8</v>
          </cell>
          <cell r="E10">
            <v>51.75</v>
          </cell>
          <cell r="F10">
            <v>82</v>
          </cell>
          <cell r="G10">
            <v>21</v>
          </cell>
          <cell r="H10">
            <v>9.7200000000000006</v>
          </cell>
          <cell r="I10" t="str">
            <v>SO</v>
          </cell>
          <cell r="J10">
            <v>25.56</v>
          </cell>
          <cell r="K10">
            <v>0</v>
          </cell>
        </row>
        <row r="11">
          <cell r="B11">
            <v>21.587499999999995</v>
          </cell>
          <cell r="C11">
            <v>27.9</v>
          </cell>
          <cell r="D11">
            <v>15.3</v>
          </cell>
          <cell r="E11">
            <v>60.25</v>
          </cell>
          <cell r="F11">
            <v>85</v>
          </cell>
          <cell r="G11">
            <v>38</v>
          </cell>
          <cell r="H11">
            <v>3.6</v>
          </cell>
          <cell r="I11" t="str">
            <v>O</v>
          </cell>
          <cell r="J11">
            <v>10.8</v>
          </cell>
          <cell r="K11">
            <v>0</v>
          </cell>
        </row>
        <row r="12">
          <cell r="B12">
            <v>21.412499999999998</v>
          </cell>
          <cell r="C12">
            <v>27.3</v>
          </cell>
          <cell r="D12">
            <v>16.600000000000001</v>
          </cell>
          <cell r="E12">
            <v>65.083333333333329</v>
          </cell>
          <cell r="F12">
            <v>87</v>
          </cell>
          <cell r="G12">
            <v>36</v>
          </cell>
          <cell r="H12">
            <v>12.24</v>
          </cell>
          <cell r="I12" t="str">
            <v>SE</v>
          </cell>
          <cell r="J12">
            <v>25.56</v>
          </cell>
          <cell r="K12">
            <v>0</v>
          </cell>
        </row>
        <row r="13">
          <cell r="B13">
            <v>22.733333333333334</v>
          </cell>
          <cell r="C13">
            <v>31</v>
          </cell>
          <cell r="D13">
            <v>16.3</v>
          </cell>
          <cell r="E13">
            <v>60.541666666666664</v>
          </cell>
          <cell r="F13">
            <v>91</v>
          </cell>
          <cell r="G13">
            <v>25</v>
          </cell>
          <cell r="H13">
            <v>14.04</v>
          </cell>
          <cell r="I13" t="str">
            <v>L</v>
          </cell>
          <cell r="J13">
            <v>29.16</v>
          </cell>
          <cell r="K13">
            <v>0</v>
          </cell>
        </row>
        <row r="14">
          <cell r="B14">
            <v>20.070833333333336</v>
          </cell>
          <cell r="C14">
            <v>25</v>
          </cell>
          <cell r="D14">
            <v>16.899999999999999</v>
          </cell>
          <cell r="E14">
            <v>74</v>
          </cell>
          <cell r="F14">
            <v>90</v>
          </cell>
          <cell r="G14">
            <v>53</v>
          </cell>
          <cell r="H14">
            <v>5.04</v>
          </cell>
          <cell r="I14" t="str">
            <v>SE</v>
          </cell>
          <cell r="J14">
            <v>23.400000000000002</v>
          </cell>
          <cell r="K14">
            <v>0</v>
          </cell>
        </row>
        <row r="15">
          <cell r="B15">
            <v>20.083333333333332</v>
          </cell>
          <cell r="C15">
            <v>27.5</v>
          </cell>
          <cell r="D15">
            <v>14.8</v>
          </cell>
          <cell r="E15">
            <v>71.291666666666671</v>
          </cell>
          <cell r="F15">
            <v>95</v>
          </cell>
          <cell r="G15">
            <v>36</v>
          </cell>
          <cell r="H15">
            <v>11.520000000000001</v>
          </cell>
          <cell r="I15" t="str">
            <v>L</v>
          </cell>
          <cell r="J15">
            <v>25.2</v>
          </cell>
          <cell r="K15">
            <v>0</v>
          </cell>
        </row>
        <row r="16">
          <cell r="B16">
            <v>20.429166666666671</v>
          </cell>
          <cell r="C16">
            <v>29.2</v>
          </cell>
          <cell r="D16">
            <v>13.8</v>
          </cell>
          <cell r="E16">
            <v>60.916666666666664</v>
          </cell>
          <cell r="F16">
            <v>90</v>
          </cell>
          <cell r="G16">
            <v>25</v>
          </cell>
          <cell r="H16">
            <v>14.4</v>
          </cell>
          <cell r="I16" t="str">
            <v>L</v>
          </cell>
          <cell r="J16">
            <v>27.36</v>
          </cell>
          <cell r="K16">
            <v>0</v>
          </cell>
        </row>
        <row r="17">
          <cell r="B17">
            <v>21.495833333333334</v>
          </cell>
          <cell r="C17">
            <v>30.1</v>
          </cell>
          <cell r="D17">
            <v>14</v>
          </cell>
          <cell r="E17">
            <v>50.25</v>
          </cell>
          <cell r="F17">
            <v>76</v>
          </cell>
          <cell r="G17">
            <v>22</v>
          </cell>
          <cell r="H17">
            <v>12.24</v>
          </cell>
          <cell r="I17" t="str">
            <v>L</v>
          </cell>
          <cell r="J17">
            <v>21.96</v>
          </cell>
          <cell r="K17">
            <v>0</v>
          </cell>
        </row>
        <row r="18">
          <cell r="B18">
            <v>22.112500000000001</v>
          </cell>
          <cell r="C18">
            <v>29.5</v>
          </cell>
          <cell r="D18">
            <v>17.100000000000001</v>
          </cell>
          <cell r="E18">
            <v>55.375</v>
          </cell>
          <cell r="F18">
            <v>75</v>
          </cell>
          <cell r="G18">
            <v>29</v>
          </cell>
          <cell r="H18">
            <v>23.040000000000003</v>
          </cell>
          <cell r="I18" t="str">
            <v>L</v>
          </cell>
          <cell r="J18">
            <v>40.680000000000007</v>
          </cell>
          <cell r="K18">
            <v>0</v>
          </cell>
        </row>
        <row r="19">
          <cell r="B19">
            <v>21.433333333333334</v>
          </cell>
          <cell r="C19">
            <v>30.8</v>
          </cell>
          <cell r="D19">
            <v>12.8</v>
          </cell>
          <cell r="E19">
            <v>52.333333333333336</v>
          </cell>
          <cell r="F19">
            <v>81</v>
          </cell>
          <cell r="G19">
            <v>26</v>
          </cell>
          <cell r="H19">
            <v>10.8</v>
          </cell>
          <cell r="I19" t="str">
            <v>SO</v>
          </cell>
          <cell r="J19">
            <v>27.36</v>
          </cell>
          <cell r="K19">
            <v>0</v>
          </cell>
        </row>
        <row r="20">
          <cell r="B20">
            <v>22.366666666666671</v>
          </cell>
          <cell r="C20">
            <v>31.8</v>
          </cell>
          <cell r="D20">
            <v>13.6</v>
          </cell>
          <cell r="E20">
            <v>52.541666666666664</v>
          </cell>
          <cell r="F20">
            <v>82</v>
          </cell>
          <cell r="G20">
            <v>26</v>
          </cell>
          <cell r="H20">
            <v>10.44</v>
          </cell>
          <cell r="I20" t="str">
            <v>SO</v>
          </cell>
          <cell r="J20">
            <v>20.88</v>
          </cell>
          <cell r="K20">
            <v>0</v>
          </cell>
        </row>
        <row r="21">
          <cell r="B21">
            <v>23.616666666666664</v>
          </cell>
          <cell r="C21">
            <v>33.1</v>
          </cell>
          <cell r="D21">
            <v>15</v>
          </cell>
          <cell r="E21">
            <v>50.666666666666664</v>
          </cell>
          <cell r="F21">
            <v>80</v>
          </cell>
          <cell r="G21">
            <v>22</v>
          </cell>
          <cell r="H21">
            <v>10.8</v>
          </cell>
          <cell r="I21" t="str">
            <v>SO</v>
          </cell>
          <cell r="J21">
            <v>26.28</v>
          </cell>
          <cell r="K21">
            <v>0</v>
          </cell>
        </row>
        <row r="22">
          <cell r="B22">
            <v>20.191666666666666</v>
          </cell>
          <cell r="C22">
            <v>25.6</v>
          </cell>
          <cell r="D22">
            <v>14.8</v>
          </cell>
          <cell r="E22">
            <v>66.5</v>
          </cell>
          <cell r="F22">
            <v>81</v>
          </cell>
          <cell r="G22">
            <v>47</v>
          </cell>
          <cell r="H22">
            <v>6.48</v>
          </cell>
          <cell r="I22" t="str">
            <v>SE</v>
          </cell>
          <cell r="J22">
            <v>30.240000000000002</v>
          </cell>
          <cell r="K22">
            <v>0.4</v>
          </cell>
        </row>
        <row r="23">
          <cell r="B23">
            <v>20.829166666666666</v>
          </cell>
          <cell r="C23">
            <v>26.8</v>
          </cell>
          <cell r="D23">
            <v>16.899999999999999</v>
          </cell>
          <cell r="E23">
            <v>66.791666666666671</v>
          </cell>
          <cell r="F23">
            <v>85</v>
          </cell>
          <cell r="G23">
            <v>42</v>
          </cell>
          <cell r="H23">
            <v>4.6800000000000006</v>
          </cell>
          <cell r="I23" t="str">
            <v>SE</v>
          </cell>
          <cell r="J23">
            <v>41.04</v>
          </cell>
          <cell r="K23">
            <v>0</v>
          </cell>
        </row>
        <row r="24">
          <cell r="B24">
            <v>19.108333333333331</v>
          </cell>
          <cell r="C24">
            <v>28.1</v>
          </cell>
          <cell r="D24">
            <v>10</v>
          </cell>
          <cell r="E24">
            <v>57.916666666666664</v>
          </cell>
          <cell r="F24">
            <v>88</v>
          </cell>
          <cell r="G24">
            <v>26</v>
          </cell>
          <cell r="H24">
            <v>14.4</v>
          </cell>
          <cell r="I24" t="str">
            <v>L</v>
          </cell>
          <cell r="J24">
            <v>25.56</v>
          </cell>
          <cell r="K24">
            <v>0</v>
          </cell>
        </row>
        <row r="25">
          <cell r="B25">
            <v>20.270833333333329</v>
          </cell>
          <cell r="C25">
            <v>30.5</v>
          </cell>
          <cell r="D25">
            <v>9.6999999999999993</v>
          </cell>
          <cell r="E25">
            <v>49.75</v>
          </cell>
          <cell r="F25">
            <v>84</v>
          </cell>
          <cell r="G25">
            <v>21</v>
          </cell>
          <cell r="H25">
            <v>12.24</v>
          </cell>
          <cell r="I25" t="str">
            <v>L</v>
          </cell>
          <cell r="J25">
            <v>26.28</v>
          </cell>
          <cell r="K25">
            <v>0</v>
          </cell>
        </row>
        <row r="26">
          <cell r="B26">
            <v>22.783333333333335</v>
          </cell>
          <cell r="C26">
            <v>32.9</v>
          </cell>
          <cell r="D26">
            <v>13.7</v>
          </cell>
          <cell r="E26">
            <v>45.625</v>
          </cell>
          <cell r="F26">
            <v>70</v>
          </cell>
          <cell r="G26">
            <v>23</v>
          </cell>
          <cell r="H26">
            <v>13.68</v>
          </cell>
          <cell r="I26" t="str">
            <v>L</v>
          </cell>
          <cell r="J26">
            <v>31.319999999999997</v>
          </cell>
          <cell r="K26">
            <v>0</v>
          </cell>
        </row>
        <row r="27">
          <cell r="B27">
            <v>24.945833333333329</v>
          </cell>
          <cell r="C27">
            <v>33</v>
          </cell>
          <cell r="D27">
            <v>17.7</v>
          </cell>
          <cell r="E27">
            <v>47.916666666666664</v>
          </cell>
          <cell r="F27">
            <v>70</v>
          </cell>
          <cell r="G27">
            <v>25</v>
          </cell>
          <cell r="H27">
            <v>16.559999999999999</v>
          </cell>
          <cell r="I27" t="str">
            <v>SO</v>
          </cell>
          <cell r="J27">
            <v>36</v>
          </cell>
          <cell r="K27">
            <v>0</v>
          </cell>
        </row>
        <row r="28">
          <cell r="B28">
            <v>19.866666666666671</v>
          </cell>
          <cell r="C28">
            <v>25.3</v>
          </cell>
          <cell r="D28">
            <v>15.3</v>
          </cell>
          <cell r="E28">
            <v>84.375</v>
          </cell>
          <cell r="F28">
            <v>94</v>
          </cell>
          <cell r="G28">
            <v>52</v>
          </cell>
          <cell r="H28">
            <v>9.7200000000000006</v>
          </cell>
          <cell r="I28" t="str">
            <v>O</v>
          </cell>
          <cell r="J28">
            <v>57.24</v>
          </cell>
          <cell r="K28">
            <v>28.199999999999996</v>
          </cell>
        </row>
        <row r="29">
          <cell r="B29">
            <v>13.420833333333333</v>
          </cell>
          <cell r="C29">
            <v>15.3</v>
          </cell>
          <cell r="D29">
            <v>11.7</v>
          </cell>
          <cell r="E29">
            <v>87.833333333333329</v>
          </cell>
          <cell r="F29">
            <v>93</v>
          </cell>
          <cell r="G29">
            <v>82</v>
          </cell>
          <cell r="H29">
            <v>7.9200000000000008</v>
          </cell>
          <cell r="I29" t="str">
            <v>L</v>
          </cell>
          <cell r="J29">
            <v>23.759999999999998</v>
          </cell>
          <cell r="K29">
            <v>1.6</v>
          </cell>
        </row>
        <row r="30">
          <cell r="B30">
            <v>14.641666666666667</v>
          </cell>
          <cell r="C30">
            <v>16.8</v>
          </cell>
          <cell r="D30">
            <v>12.9</v>
          </cell>
          <cell r="E30">
            <v>94</v>
          </cell>
          <cell r="F30">
            <v>96</v>
          </cell>
          <cell r="G30">
            <v>90</v>
          </cell>
          <cell r="H30">
            <v>9</v>
          </cell>
          <cell r="I30" t="str">
            <v>SE</v>
          </cell>
          <cell r="J30">
            <v>17.28</v>
          </cell>
          <cell r="K30">
            <v>33.4</v>
          </cell>
        </row>
        <row r="31">
          <cell r="B31">
            <v>17.349999999999998</v>
          </cell>
          <cell r="C31">
            <v>19.2</v>
          </cell>
          <cell r="D31">
            <v>16.3</v>
          </cell>
          <cell r="E31">
            <v>92.583333333333329</v>
          </cell>
          <cell r="F31">
            <v>96</v>
          </cell>
          <cell r="G31">
            <v>83</v>
          </cell>
          <cell r="H31">
            <v>7.9200000000000008</v>
          </cell>
          <cell r="I31" t="str">
            <v>L</v>
          </cell>
          <cell r="J31">
            <v>15.48</v>
          </cell>
          <cell r="K31">
            <v>29</v>
          </cell>
        </row>
        <row r="32">
          <cell r="B32">
            <v>18.87916666666667</v>
          </cell>
          <cell r="C32">
            <v>24.1</v>
          </cell>
          <cell r="D32">
            <v>16.3</v>
          </cell>
          <cell r="E32">
            <v>85</v>
          </cell>
          <cell r="F32">
            <v>96</v>
          </cell>
          <cell r="G32">
            <v>58</v>
          </cell>
          <cell r="H32">
            <v>15.840000000000002</v>
          </cell>
          <cell r="I32" t="str">
            <v>L</v>
          </cell>
          <cell r="J32">
            <v>28.08</v>
          </cell>
          <cell r="K32">
            <v>10.399999999999999</v>
          </cell>
        </row>
        <row r="33">
          <cell r="B33">
            <v>19.7</v>
          </cell>
          <cell r="C33">
            <v>27.6</v>
          </cell>
          <cell r="D33">
            <v>14.4</v>
          </cell>
          <cell r="E33">
            <v>76.583333333333329</v>
          </cell>
          <cell r="F33">
            <v>96</v>
          </cell>
          <cell r="G33">
            <v>41</v>
          </cell>
          <cell r="H33">
            <v>15.48</v>
          </cell>
          <cell r="I33" t="str">
            <v>L</v>
          </cell>
          <cell r="J33">
            <v>27.720000000000002</v>
          </cell>
          <cell r="K33">
            <v>0.2</v>
          </cell>
        </row>
        <row r="34">
          <cell r="B34">
            <v>21.091666666666665</v>
          </cell>
          <cell r="C34">
            <v>29.4</v>
          </cell>
          <cell r="D34">
            <v>14.5</v>
          </cell>
          <cell r="E34">
            <v>68.166666666666671</v>
          </cell>
          <cell r="F34">
            <v>94</v>
          </cell>
          <cell r="G34">
            <v>30</v>
          </cell>
          <cell r="H34">
            <v>11.879999999999999</v>
          </cell>
          <cell r="I34" t="str">
            <v>L</v>
          </cell>
          <cell r="J34">
            <v>27.720000000000002</v>
          </cell>
          <cell r="K34">
            <v>0</v>
          </cell>
        </row>
        <row r="35">
          <cell r="B35">
            <v>21.487499999999997</v>
          </cell>
          <cell r="C35">
            <v>29.9</v>
          </cell>
          <cell r="D35">
            <v>13.2</v>
          </cell>
          <cell r="E35">
            <v>61.458333333333336</v>
          </cell>
          <cell r="F35">
            <v>92</v>
          </cell>
          <cell r="G35">
            <v>25</v>
          </cell>
          <cell r="H35">
            <v>10.44</v>
          </cell>
          <cell r="I35" t="str">
            <v>L</v>
          </cell>
          <cell r="J35">
            <v>30.6</v>
          </cell>
          <cell r="K35">
            <v>0</v>
          </cell>
        </row>
        <row r="36">
          <cell r="I36" t="str">
            <v>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19.499999999999996</v>
          </cell>
          <cell r="C5">
            <v>28.4</v>
          </cell>
          <cell r="D5">
            <v>12.8</v>
          </cell>
          <cell r="E5">
            <v>59.916666666666664</v>
          </cell>
          <cell r="F5">
            <v>83</v>
          </cell>
          <cell r="G5">
            <v>30</v>
          </cell>
          <cell r="H5">
            <v>15.120000000000001</v>
          </cell>
          <cell r="I5" t="str">
            <v>L</v>
          </cell>
          <cell r="J5">
            <v>37.080000000000005</v>
          </cell>
          <cell r="K5">
            <v>0</v>
          </cell>
        </row>
        <row r="6">
          <cell r="B6">
            <v>21.587500000000002</v>
          </cell>
          <cell r="C6">
            <v>29.9</v>
          </cell>
          <cell r="D6">
            <v>14.3</v>
          </cell>
          <cell r="E6">
            <v>53.166666666666664</v>
          </cell>
          <cell r="F6">
            <v>80</v>
          </cell>
          <cell r="G6">
            <v>24</v>
          </cell>
          <cell r="H6">
            <v>11.16</v>
          </cell>
          <cell r="I6" t="str">
            <v>NE</v>
          </cell>
          <cell r="J6">
            <v>27.720000000000002</v>
          </cell>
          <cell r="K6">
            <v>0</v>
          </cell>
        </row>
        <row r="7">
          <cell r="B7">
            <v>22.833333333333332</v>
          </cell>
          <cell r="C7">
            <v>30.4</v>
          </cell>
          <cell r="D7">
            <v>16.600000000000001</v>
          </cell>
          <cell r="E7">
            <v>45.5</v>
          </cell>
          <cell r="F7">
            <v>65</v>
          </cell>
          <cell r="G7">
            <v>23</v>
          </cell>
          <cell r="H7">
            <v>12.6</v>
          </cell>
          <cell r="I7" t="str">
            <v>NE</v>
          </cell>
          <cell r="J7">
            <v>31.680000000000003</v>
          </cell>
          <cell r="K7">
            <v>0</v>
          </cell>
        </row>
        <row r="8">
          <cell r="B8">
            <v>23.591666666666669</v>
          </cell>
          <cell r="C8">
            <v>30</v>
          </cell>
          <cell r="D8">
            <v>17.8</v>
          </cell>
          <cell r="E8">
            <v>40.666666666666664</v>
          </cell>
          <cell r="F8">
            <v>58</v>
          </cell>
          <cell r="G8">
            <v>22</v>
          </cell>
          <cell r="H8">
            <v>17.28</v>
          </cell>
          <cell r="I8" t="str">
            <v>L</v>
          </cell>
          <cell r="J8">
            <v>41.4</v>
          </cell>
          <cell r="K8">
            <v>0</v>
          </cell>
        </row>
        <row r="9">
          <cell r="B9">
            <v>22.016666666666669</v>
          </cell>
          <cell r="C9">
            <v>28.5</v>
          </cell>
          <cell r="D9">
            <v>15.8</v>
          </cell>
          <cell r="E9">
            <v>40.375</v>
          </cell>
          <cell r="F9">
            <v>60</v>
          </cell>
          <cell r="G9">
            <v>22</v>
          </cell>
          <cell r="H9">
            <v>25.56</v>
          </cell>
          <cell r="I9" t="str">
            <v>NE</v>
          </cell>
          <cell r="J9">
            <v>48.6</v>
          </cell>
          <cell r="K9">
            <v>0</v>
          </cell>
        </row>
        <row r="10">
          <cell r="B10">
            <v>22.083333333333332</v>
          </cell>
          <cell r="C10">
            <v>30</v>
          </cell>
          <cell r="D10">
            <v>15.5</v>
          </cell>
          <cell r="E10">
            <v>40.041666666666664</v>
          </cell>
          <cell r="F10">
            <v>55</v>
          </cell>
          <cell r="G10">
            <v>25</v>
          </cell>
          <cell r="H10">
            <v>15.120000000000001</v>
          </cell>
          <cell r="I10" t="str">
            <v>N</v>
          </cell>
          <cell r="J10">
            <v>32.4</v>
          </cell>
          <cell r="K10">
            <v>0</v>
          </cell>
        </row>
        <row r="11">
          <cell r="B11">
            <v>19.883333333333333</v>
          </cell>
          <cell r="C11">
            <v>26</v>
          </cell>
          <cell r="D11">
            <v>14.9</v>
          </cell>
          <cell r="E11">
            <v>64.416666666666671</v>
          </cell>
          <cell r="F11">
            <v>83</v>
          </cell>
          <cell r="G11">
            <v>36</v>
          </cell>
          <cell r="H11">
            <v>9</v>
          </cell>
          <cell r="I11" t="str">
            <v>S</v>
          </cell>
          <cell r="J11">
            <v>21.240000000000002</v>
          </cell>
          <cell r="K11">
            <v>0</v>
          </cell>
        </row>
        <row r="12">
          <cell r="B12">
            <v>18.470833333333331</v>
          </cell>
          <cell r="C12">
            <v>25.3</v>
          </cell>
          <cell r="D12">
            <v>14.6</v>
          </cell>
          <cell r="E12">
            <v>76.5</v>
          </cell>
          <cell r="F12">
            <v>96</v>
          </cell>
          <cell r="G12">
            <v>45</v>
          </cell>
          <cell r="H12">
            <v>16.2</v>
          </cell>
          <cell r="I12" t="str">
            <v>SE</v>
          </cell>
          <cell r="J12">
            <v>30.6</v>
          </cell>
          <cell r="K12">
            <v>0</v>
          </cell>
        </row>
        <row r="13">
          <cell r="B13">
            <v>20.995833333333334</v>
          </cell>
          <cell r="C13">
            <v>28.8</v>
          </cell>
          <cell r="D13">
            <v>15.7</v>
          </cell>
          <cell r="E13">
            <v>60.833333333333336</v>
          </cell>
          <cell r="F13">
            <v>88</v>
          </cell>
          <cell r="G13">
            <v>27</v>
          </cell>
          <cell r="H13">
            <v>18.720000000000002</v>
          </cell>
          <cell r="I13" t="str">
            <v>L</v>
          </cell>
          <cell r="J13">
            <v>33.480000000000004</v>
          </cell>
          <cell r="K13">
            <v>0</v>
          </cell>
        </row>
        <row r="14">
          <cell r="B14">
            <v>18.016666666666662</v>
          </cell>
          <cell r="C14">
            <v>24.4</v>
          </cell>
          <cell r="D14">
            <v>14.8</v>
          </cell>
          <cell r="E14">
            <v>80.875</v>
          </cell>
          <cell r="F14">
            <v>96</v>
          </cell>
          <cell r="G14">
            <v>54</v>
          </cell>
          <cell r="H14">
            <v>12.96</v>
          </cell>
          <cell r="I14" t="str">
            <v>SE</v>
          </cell>
          <cell r="J14">
            <v>34.200000000000003</v>
          </cell>
          <cell r="K14">
            <v>0</v>
          </cell>
        </row>
        <row r="15">
          <cell r="B15">
            <v>18.508333333333329</v>
          </cell>
          <cell r="C15">
            <v>26.4</v>
          </cell>
          <cell r="D15">
            <v>14.4</v>
          </cell>
          <cell r="E15">
            <v>76.583333333333329</v>
          </cell>
          <cell r="F15">
            <v>96</v>
          </cell>
          <cell r="G15">
            <v>40</v>
          </cell>
          <cell r="H15">
            <v>14.4</v>
          </cell>
          <cell r="I15" t="str">
            <v>SE</v>
          </cell>
          <cell r="J15">
            <v>32.76</v>
          </cell>
          <cell r="K15">
            <v>0</v>
          </cell>
        </row>
        <row r="16">
          <cell r="B16">
            <v>19.841666666666669</v>
          </cell>
          <cell r="C16">
            <v>27.8</v>
          </cell>
          <cell r="D16">
            <v>14.1</v>
          </cell>
          <cell r="E16">
            <v>59.5</v>
          </cell>
          <cell r="F16">
            <v>86</v>
          </cell>
          <cell r="G16">
            <v>28</v>
          </cell>
          <cell r="H16">
            <v>23.400000000000002</v>
          </cell>
          <cell r="I16" t="str">
            <v>L</v>
          </cell>
          <cell r="J16">
            <v>35.64</v>
          </cell>
          <cell r="K16">
            <v>0</v>
          </cell>
        </row>
        <row r="17">
          <cell r="B17">
            <v>21.495833333333334</v>
          </cell>
          <cell r="C17">
            <v>28.5</v>
          </cell>
          <cell r="D17">
            <v>16.2</v>
          </cell>
          <cell r="E17">
            <v>43.166666666666664</v>
          </cell>
          <cell r="F17">
            <v>60</v>
          </cell>
          <cell r="G17">
            <v>25</v>
          </cell>
          <cell r="H17">
            <v>18.720000000000002</v>
          </cell>
          <cell r="I17" t="str">
            <v>L</v>
          </cell>
          <cell r="J17">
            <v>32.4</v>
          </cell>
          <cell r="K17">
            <v>0</v>
          </cell>
        </row>
        <row r="18">
          <cell r="B18">
            <v>22.095833333333331</v>
          </cell>
          <cell r="C18">
            <v>28.1</v>
          </cell>
          <cell r="D18">
            <v>16.2</v>
          </cell>
          <cell r="E18">
            <v>41.833333333333336</v>
          </cell>
          <cell r="F18">
            <v>61</v>
          </cell>
          <cell r="G18">
            <v>25</v>
          </cell>
          <cell r="H18">
            <v>16.559999999999999</v>
          </cell>
          <cell r="I18" t="str">
            <v>L</v>
          </cell>
          <cell r="J18">
            <v>29.880000000000003</v>
          </cell>
          <cell r="K18">
            <v>0</v>
          </cell>
        </row>
        <row r="19">
          <cell r="B19">
            <v>21.720833333333331</v>
          </cell>
          <cell r="C19">
            <v>29.8</v>
          </cell>
          <cell r="D19">
            <v>14.3</v>
          </cell>
          <cell r="E19">
            <v>47</v>
          </cell>
          <cell r="F19">
            <v>71</v>
          </cell>
          <cell r="G19">
            <v>25</v>
          </cell>
          <cell r="H19">
            <v>15.48</v>
          </cell>
          <cell r="I19" t="str">
            <v>L</v>
          </cell>
          <cell r="J19">
            <v>27.36</v>
          </cell>
          <cell r="K19">
            <v>0</v>
          </cell>
        </row>
        <row r="20">
          <cell r="B20">
            <v>22.349999999999994</v>
          </cell>
          <cell r="C20">
            <v>29.5</v>
          </cell>
          <cell r="D20">
            <v>16</v>
          </cell>
          <cell r="E20">
            <v>47.333333333333336</v>
          </cell>
          <cell r="F20">
            <v>65</v>
          </cell>
          <cell r="G20">
            <v>29</v>
          </cell>
          <cell r="H20">
            <v>11.16</v>
          </cell>
          <cell r="I20" t="str">
            <v>L</v>
          </cell>
          <cell r="J20">
            <v>25.56</v>
          </cell>
          <cell r="K20">
            <v>0</v>
          </cell>
        </row>
        <row r="21">
          <cell r="B21">
            <v>23.520833333333339</v>
          </cell>
          <cell r="C21">
            <v>30.7</v>
          </cell>
          <cell r="D21">
            <v>17.2</v>
          </cell>
          <cell r="E21">
            <v>44.5</v>
          </cell>
          <cell r="F21">
            <v>65</v>
          </cell>
          <cell r="G21">
            <v>26</v>
          </cell>
          <cell r="H21">
            <v>12.24</v>
          </cell>
          <cell r="I21" t="str">
            <v>NE</v>
          </cell>
          <cell r="J21">
            <v>35.64</v>
          </cell>
          <cell r="K21">
            <v>0</v>
          </cell>
        </row>
        <row r="22">
          <cell r="B22">
            <v>21.041666666666668</v>
          </cell>
          <cell r="C22">
            <v>26.8</v>
          </cell>
          <cell r="D22">
            <v>16.600000000000001</v>
          </cell>
          <cell r="E22">
            <v>57.666666666666664</v>
          </cell>
          <cell r="F22">
            <v>80</v>
          </cell>
          <cell r="G22">
            <v>39</v>
          </cell>
          <cell r="H22">
            <v>17.64</v>
          </cell>
          <cell r="I22" t="str">
            <v>NO</v>
          </cell>
          <cell r="J22">
            <v>49.32</v>
          </cell>
          <cell r="K22">
            <v>0</v>
          </cell>
        </row>
        <row r="23">
          <cell r="B23">
            <v>18.404166666666665</v>
          </cell>
          <cell r="C23">
            <v>24.8</v>
          </cell>
          <cell r="D23">
            <v>13.8</v>
          </cell>
          <cell r="E23">
            <v>74.25</v>
          </cell>
          <cell r="F23">
            <v>94</v>
          </cell>
          <cell r="G23">
            <v>48</v>
          </cell>
          <cell r="H23">
            <v>12.96</v>
          </cell>
          <cell r="I23" t="str">
            <v>SE</v>
          </cell>
          <cell r="J23">
            <v>27</v>
          </cell>
          <cell r="K23">
            <v>0</v>
          </cell>
        </row>
        <row r="24">
          <cell r="B24">
            <v>19.375</v>
          </cell>
          <cell r="C24">
            <v>27.9</v>
          </cell>
          <cell r="D24">
            <v>12.7</v>
          </cell>
          <cell r="E24">
            <v>54.5</v>
          </cell>
          <cell r="F24">
            <v>80</v>
          </cell>
          <cell r="G24">
            <v>26</v>
          </cell>
          <cell r="H24">
            <v>14.76</v>
          </cell>
          <cell r="I24" t="str">
            <v>SE</v>
          </cell>
          <cell r="J24">
            <v>30.240000000000002</v>
          </cell>
          <cell r="K24">
            <v>0</v>
          </cell>
        </row>
        <row r="25">
          <cell r="B25">
            <v>20.691666666666666</v>
          </cell>
          <cell r="C25">
            <v>28.7</v>
          </cell>
          <cell r="D25">
            <v>13.7</v>
          </cell>
          <cell r="E25">
            <v>42</v>
          </cell>
          <cell r="F25">
            <v>67</v>
          </cell>
          <cell r="G25">
            <v>18</v>
          </cell>
          <cell r="H25">
            <v>20.16</v>
          </cell>
          <cell r="I25" t="str">
            <v>L</v>
          </cell>
          <cell r="J25">
            <v>32.4</v>
          </cell>
          <cell r="K25">
            <v>0</v>
          </cell>
        </row>
        <row r="26">
          <cell r="B26">
            <v>22.804166666666664</v>
          </cell>
          <cell r="C26">
            <v>30.5</v>
          </cell>
          <cell r="D26">
            <v>15</v>
          </cell>
          <cell r="E26">
            <v>39</v>
          </cell>
          <cell r="F26">
            <v>57</v>
          </cell>
          <cell r="G26">
            <v>22</v>
          </cell>
          <cell r="H26">
            <v>15.48</v>
          </cell>
          <cell r="I26" t="str">
            <v>L</v>
          </cell>
          <cell r="J26">
            <v>36.72</v>
          </cell>
          <cell r="K26">
            <v>0</v>
          </cell>
        </row>
        <row r="27">
          <cell r="B27">
            <v>22.150000000000002</v>
          </cell>
          <cell r="C27">
            <v>29.3</v>
          </cell>
          <cell r="D27">
            <v>16.100000000000001</v>
          </cell>
          <cell r="E27">
            <v>53.625</v>
          </cell>
          <cell r="F27">
            <v>75</v>
          </cell>
          <cell r="G27">
            <v>31</v>
          </cell>
          <cell r="H27">
            <v>21.240000000000002</v>
          </cell>
          <cell r="I27" t="str">
            <v>N</v>
          </cell>
          <cell r="J27">
            <v>47.16</v>
          </cell>
          <cell r="K27">
            <v>0</v>
          </cell>
        </row>
        <row r="28">
          <cell r="B28">
            <v>17.291666666666671</v>
          </cell>
          <cell r="C28">
            <v>20</v>
          </cell>
          <cell r="D28">
            <v>12.6</v>
          </cell>
          <cell r="E28">
            <v>88.833333333333329</v>
          </cell>
          <cell r="F28">
            <v>96</v>
          </cell>
          <cell r="G28">
            <v>72</v>
          </cell>
          <cell r="H28">
            <v>26.64</v>
          </cell>
          <cell r="I28" t="str">
            <v>N</v>
          </cell>
          <cell r="J28">
            <v>48.24</v>
          </cell>
          <cell r="K28">
            <v>34.799999999999997</v>
          </cell>
        </row>
        <row r="29">
          <cell r="B29">
            <v>10.987499999999999</v>
          </cell>
          <cell r="C29">
            <v>12.7</v>
          </cell>
          <cell r="D29">
            <v>9.6999999999999993</v>
          </cell>
          <cell r="E29">
            <v>97.916666666666671</v>
          </cell>
          <cell r="F29">
            <v>100</v>
          </cell>
          <cell r="G29">
            <v>94</v>
          </cell>
          <cell r="H29">
            <v>10.8</v>
          </cell>
          <cell r="I29" t="str">
            <v>L</v>
          </cell>
          <cell r="J29">
            <v>30.240000000000002</v>
          </cell>
          <cell r="K29">
            <v>5.4</v>
          </cell>
        </row>
        <row r="30">
          <cell r="B30">
            <v>13.633333333333335</v>
          </cell>
          <cell r="C30">
            <v>16</v>
          </cell>
          <cell r="D30">
            <v>11.2</v>
          </cell>
          <cell r="E30">
            <v>99.833333333333329</v>
          </cell>
          <cell r="F30">
            <v>100</v>
          </cell>
          <cell r="G30">
            <v>99</v>
          </cell>
          <cell r="H30">
            <v>6.12</v>
          </cell>
          <cell r="I30" t="str">
            <v>NE</v>
          </cell>
          <cell r="J30">
            <v>30.240000000000002</v>
          </cell>
          <cell r="K30">
            <v>59.8</v>
          </cell>
        </row>
        <row r="31">
          <cell r="B31">
            <v>16.308333333333334</v>
          </cell>
          <cell r="C31">
            <v>19.100000000000001</v>
          </cell>
          <cell r="D31">
            <v>15</v>
          </cell>
          <cell r="E31">
            <v>96.041666666666671</v>
          </cell>
          <cell r="F31">
            <v>100</v>
          </cell>
          <cell r="G31">
            <v>83</v>
          </cell>
          <cell r="H31">
            <v>6.48</v>
          </cell>
          <cell r="I31" t="str">
            <v>NE</v>
          </cell>
          <cell r="J31">
            <v>20.52</v>
          </cell>
          <cell r="K31">
            <v>13.999999999999998</v>
          </cell>
        </row>
        <row r="32">
          <cell r="B32">
            <v>18.070833333333336</v>
          </cell>
          <cell r="C32">
            <v>24.1</v>
          </cell>
          <cell r="D32">
            <v>15.5</v>
          </cell>
          <cell r="E32">
            <v>85.125</v>
          </cell>
          <cell r="F32">
            <v>99</v>
          </cell>
          <cell r="G32">
            <v>50</v>
          </cell>
          <cell r="H32">
            <v>16.920000000000002</v>
          </cell>
          <cell r="I32" t="str">
            <v>L</v>
          </cell>
          <cell r="J32">
            <v>32.76</v>
          </cell>
          <cell r="K32">
            <v>3.6</v>
          </cell>
        </row>
        <row r="33">
          <cell r="B33">
            <v>18.504166666666663</v>
          </cell>
          <cell r="C33">
            <v>25.7</v>
          </cell>
          <cell r="D33">
            <v>13.4</v>
          </cell>
          <cell r="E33">
            <v>77.833333333333329</v>
          </cell>
          <cell r="F33">
            <v>100</v>
          </cell>
          <cell r="G33">
            <v>43</v>
          </cell>
          <cell r="H33">
            <v>23.400000000000002</v>
          </cell>
          <cell r="I33" t="str">
            <v>L</v>
          </cell>
          <cell r="J33">
            <v>41.76</v>
          </cell>
          <cell r="K33">
            <v>0</v>
          </cell>
        </row>
        <row r="34">
          <cell r="B34">
            <v>21.187500000000004</v>
          </cell>
          <cell r="C34">
            <v>27.8</v>
          </cell>
          <cell r="D34">
            <v>15.2</v>
          </cell>
          <cell r="E34">
            <v>61.666666666666664</v>
          </cell>
          <cell r="F34">
            <v>86</v>
          </cell>
          <cell r="G34">
            <v>33</v>
          </cell>
          <cell r="H34">
            <v>16.920000000000002</v>
          </cell>
          <cell r="I34" t="str">
            <v>L</v>
          </cell>
          <cell r="J34">
            <v>28.8</v>
          </cell>
          <cell r="K34">
            <v>0</v>
          </cell>
        </row>
        <row r="35">
          <cell r="B35">
            <v>21.566666666666666</v>
          </cell>
          <cell r="C35">
            <v>28.7</v>
          </cell>
          <cell r="D35">
            <v>14.6</v>
          </cell>
          <cell r="E35">
            <v>50.25</v>
          </cell>
          <cell r="F35">
            <v>81</v>
          </cell>
          <cell r="G35">
            <v>22</v>
          </cell>
          <cell r="H35">
            <v>19.079999999999998</v>
          </cell>
          <cell r="I35" t="str">
            <v>L</v>
          </cell>
          <cell r="J35">
            <v>34.92</v>
          </cell>
          <cell r="K35">
            <v>0</v>
          </cell>
        </row>
        <row r="36">
          <cell r="I36" t="str">
            <v>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20.75</v>
          </cell>
          <cell r="C5">
            <v>25.1</v>
          </cell>
          <cell r="D5">
            <v>17.399999999999999</v>
          </cell>
          <cell r="E5">
            <v>74.375</v>
          </cell>
          <cell r="F5">
            <v>88</v>
          </cell>
          <cell r="G5">
            <v>61</v>
          </cell>
          <cell r="H5">
            <v>12.6</v>
          </cell>
          <cell r="I5" t="str">
            <v>SE</v>
          </cell>
          <cell r="J5">
            <v>22.32</v>
          </cell>
          <cell r="K5">
            <v>0</v>
          </cell>
        </row>
        <row r="6">
          <cell r="B6">
            <v>24.291666666666668</v>
          </cell>
          <cell r="C6">
            <v>29.3</v>
          </cell>
          <cell r="D6">
            <v>21.4</v>
          </cell>
          <cell r="E6">
            <v>74</v>
          </cell>
          <cell r="F6">
            <v>83</v>
          </cell>
          <cell r="G6">
            <v>59</v>
          </cell>
          <cell r="H6">
            <v>9</v>
          </cell>
          <cell r="I6" t="str">
            <v>SE</v>
          </cell>
          <cell r="J6">
            <v>18.36</v>
          </cell>
          <cell r="K6">
            <v>0</v>
          </cell>
        </row>
        <row r="7">
          <cell r="B7">
            <v>25.512499999999992</v>
          </cell>
          <cell r="C7">
            <v>29.3</v>
          </cell>
          <cell r="D7">
            <v>22.9</v>
          </cell>
          <cell r="E7">
            <v>72</v>
          </cell>
          <cell r="F7">
            <v>83</v>
          </cell>
          <cell r="G7">
            <v>59</v>
          </cell>
          <cell r="H7">
            <v>10.8</v>
          </cell>
          <cell r="I7" t="str">
            <v>L</v>
          </cell>
          <cell r="J7">
            <v>18.36</v>
          </cell>
          <cell r="K7">
            <v>0</v>
          </cell>
        </row>
        <row r="8">
          <cell r="B8">
            <v>25.854166666666668</v>
          </cell>
          <cell r="C8">
            <v>29.4</v>
          </cell>
          <cell r="D8">
            <v>21.6</v>
          </cell>
          <cell r="E8">
            <v>67.666666666666671</v>
          </cell>
          <cell r="F8">
            <v>86</v>
          </cell>
          <cell r="G8">
            <v>54</v>
          </cell>
          <cell r="H8">
            <v>10.8</v>
          </cell>
          <cell r="I8" t="str">
            <v>L</v>
          </cell>
          <cell r="J8">
            <v>20.52</v>
          </cell>
          <cell r="K8">
            <v>0</v>
          </cell>
        </row>
        <row r="9">
          <cell r="B9">
            <v>26.337500000000002</v>
          </cell>
          <cell r="C9">
            <v>30.1</v>
          </cell>
          <cell r="D9">
            <v>23.6</v>
          </cell>
          <cell r="E9">
            <v>65.875</v>
          </cell>
          <cell r="F9">
            <v>79</v>
          </cell>
          <cell r="G9">
            <v>50</v>
          </cell>
          <cell r="H9">
            <v>13.32</v>
          </cell>
          <cell r="I9" t="str">
            <v>L</v>
          </cell>
          <cell r="J9">
            <v>25.56</v>
          </cell>
          <cell r="K9">
            <v>0</v>
          </cell>
        </row>
        <row r="10">
          <cell r="B10">
            <v>22.645833333333332</v>
          </cell>
          <cell r="C10">
            <v>26.5</v>
          </cell>
          <cell r="D10">
            <v>16</v>
          </cell>
          <cell r="E10">
            <v>71.5</v>
          </cell>
          <cell r="F10">
            <v>89</v>
          </cell>
          <cell r="G10">
            <v>57</v>
          </cell>
          <cell r="H10">
            <v>16.920000000000002</v>
          </cell>
          <cell r="I10" t="str">
            <v>SO</v>
          </cell>
          <cell r="J10">
            <v>41.04</v>
          </cell>
          <cell r="K10">
            <v>0</v>
          </cell>
        </row>
        <row r="11">
          <cell r="B11">
            <v>16.495833333333334</v>
          </cell>
          <cell r="C11">
            <v>17.7</v>
          </cell>
          <cell r="D11">
            <v>15.3</v>
          </cell>
          <cell r="E11">
            <v>87.458333333333329</v>
          </cell>
          <cell r="F11">
            <v>93</v>
          </cell>
          <cell r="G11">
            <v>82</v>
          </cell>
          <cell r="H11">
            <v>15.48</v>
          </cell>
          <cell r="I11" t="str">
            <v>SO</v>
          </cell>
          <cell r="J11">
            <v>37.800000000000004</v>
          </cell>
          <cell r="K11">
            <v>0.4</v>
          </cell>
        </row>
        <row r="12">
          <cell r="B12">
            <v>15.887499999999998</v>
          </cell>
          <cell r="C12">
            <v>18.600000000000001</v>
          </cell>
          <cell r="D12">
            <v>14.4</v>
          </cell>
          <cell r="E12">
            <v>86.166666666666671</v>
          </cell>
          <cell r="F12">
            <v>92</v>
          </cell>
          <cell r="G12">
            <v>77</v>
          </cell>
          <cell r="H12">
            <v>15.48</v>
          </cell>
          <cell r="I12" t="str">
            <v>SO</v>
          </cell>
          <cell r="J12">
            <v>32.04</v>
          </cell>
          <cell r="K12">
            <v>0.2</v>
          </cell>
        </row>
        <row r="13">
          <cell r="B13">
            <v>17.133333333333333</v>
          </cell>
          <cell r="C13">
            <v>18.899999999999999</v>
          </cell>
          <cell r="D13">
            <v>15.9</v>
          </cell>
          <cell r="E13">
            <v>86.041666666666671</v>
          </cell>
          <cell r="F13">
            <v>93</v>
          </cell>
          <cell r="G13">
            <v>79</v>
          </cell>
          <cell r="H13">
            <v>12.24</v>
          </cell>
          <cell r="I13" t="str">
            <v>SO</v>
          </cell>
          <cell r="J13">
            <v>24.840000000000003</v>
          </cell>
          <cell r="K13">
            <v>0</v>
          </cell>
        </row>
        <row r="14">
          <cell r="B14">
            <v>18.024999999999999</v>
          </cell>
          <cell r="C14">
            <v>21.1</v>
          </cell>
          <cell r="D14">
            <v>16</v>
          </cell>
          <cell r="E14">
            <v>82.583333333333329</v>
          </cell>
          <cell r="F14">
            <v>91</v>
          </cell>
          <cell r="G14">
            <v>70</v>
          </cell>
          <cell r="H14">
            <v>14.04</v>
          </cell>
          <cell r="I14" t="str">
            <v>SO</v>
          </cell>
          <cell r="J14">
            <v>30.240000000000002</v>
          </cell>
          <cell r="K14">
            <v>0</v>
          </cell>
        </row>
        <row r="15">
          <cell r="B15">
            <v>19.704166666666669</v>
          </cell>
          <cell r="C15">
            <v>25.8</v>
          </cell>
          <cell r="D15">
            <v>16.399999999999999</v>
          </cell>
          <cell r="E15">
            <v>80.625</v>
          </cell>
          <cell r="F15">
            <v>93</v>
          </cell>
          <cell r="G15">
            <v>61</v>
          </cell>
          <cell r="H15">
            <v>10.8</v>
          </cell>
          <cell r="I15" t="str">
            <v>SO</v>
          </cell>
          <cell r="J15">
            <v>21.240000000000002</v>
          </cell>
          <cell r="K15">
            <v>0</v>
          </cell>
        </row>
        <row r="16">
          <cell r="B16">
            <v>22.191666666666663</v>
          </cell>
          <cell r="C16">
            <v>27.4</v>
          </cell>
          <cell r="D16">
            <v>18.600000000000001</v>
          </cell>
          <cell r="E16">
            <v>76.25</v>
          </cell>
          <cell r="F16">
            <v>93</v>
          </cell>
          <cell r="G16">
            <v>57</v>
          </cell>
          <cell r="H16">
            <v>17.28</v>
          </cell>
          <cell r="I16" t="str">
            <v>L</v>
          </cell>
          <cell r="J16">
            <v>30.240000000000002</v>
          </cell>
          <cell r="K16">
            <v>0</v>
          </cell>
        </row>
        <row r="17">
          <cell r="B17">
            <v>24.3125</v>
          </cell>
          <cell r="C17">
            <v>27.9</v>
          </cell>
          <cell r="D17">
            <v>20.399999999999999</v>
          </cell>
          <cell r="E17">
            <v>65.083333333333329</v>
          </cell>
          <cell r="F17">
            <v>92</v>
          </cell>
          <cell r="G17">
            <v>45</v>
          </cell>
          <cell r="H17">
            <v>16.2</v>
          </cell>
          <cell r="I17" t="str">
            <v>L</v>
          </cell>
          <cell r="J17">
            <v>32.04</v>
          </cell>
          <cell r="K17">
            <v>0</v>
          </cell>
        </row>
        <row r="18">
          <cell r="B18">
            <v>25.225000000000005</v>
          </cell>
          <cell r="C18">
            <v>29.5</v>
          </cell>
          <cell r="D18">
            <v>22.3</v>
          </cell>
          <cell r="E18">
            <v>58.333333333333336</v>
          </cell>
          <cell r="F18">
            <v>71</v>
          </cell>
          <cell r="G18">
            <v>47</v>
          </cell>
          <cell r="H18">
            <v>18.36</v>
          </cell>
          <cell r="I18" t="str">
            <v>L</v>
          </cell>
          <cell r="J18">
            <v>33.840000000000003</v>
          </cell>
          <cell r="K18">
            <v>0</v>
          </cell>
        </row>
        <row r="19">
          <cell r="B19">
            <v>25.645833333333329</v>
          </cell>
          <cell r="C19">
            <v>29.1</v>
          </cell>
          <cell r="D19">
            <v>22.4</v>
          </cell>
          <cell r="E19">
            <v>56.916666666666664</v>
          </cell>
          <cell r="F19">
            <v>68</v>
          </cell>
          <cell r="G19">
            <v>44</v>
          </cell>
          <cell r="H19">
            <v>11.16</v>
          </cell>
          <cell r="I19" t="str">
            <v>L</v>
          </cell>
          <cell r="J19">
            <v>20.52</v>
          </cell>
          <cell r="K19">
            <v>0</v>
          </cell>
        </row>
        <row r="20">
          <cell r="B20">
            <v>26.683333333333326</v>
          </cell>
          <cell r="C20">
            <v>30.8</v>
          </cell>
          <cell r="D20">
            <v>23.5</v>
          </cell>
          <cell r="E20">
            <v>63.5</v>
          </cell>
          <cell r="F20">
            <v>71</v>
          </cell>
          <cell r="G20">
            <v>49</v>
          </cell>
          <cell r="H20">
            <v>8.64</v>
          </cell>
          <cell r="I20" t="str">
            <v>L</v>
          </cell>
          <cell r="J20">
            <v>18.720000000000002</v>
          </cell>
          <cell r="K20">
            <v>0</v>
          </cell>
        </row>
        <row r="21">
          <cell r="B21">
            <v>26.970833333333331</v>
          </cell>
          <cell r="C21">
            <v>30.7</v>
          </cell>
          <cell r="D21">
            <v>24.5</v>
          </cell>
          <cell r="E21">
            <v>65.458333333333329</v>
          </cell>
          <cell r="F21">
            <v>75</v>
          </cell>
          <cell r="G21">
            <v>50</v>
          </cell>
          <cell r="H21">
            <v>12.6</v>
          </cell>
          <cell r="I21" t="str">
            <v>L</v>
          </cell>
          <cell r="J21">
            <v>19.8</v>
          </cell>
          <cell r="K21">
            <v>0</v>
          </cell>
        </row>
        <row r="22">
          <cell r="B22">
            <v>22.112499999999997</v>
          </cell>
          <cell r="C22">
            <v>27.6</v>
          </cell>
          <cell r="D22">
            <v>19.8</v>
          </cell>
          <cell r="E22">
            <v>80.375</v>
          </cell>
          <cell r="F22">
            <v>92</v>
          </cell>
          <cell r="G22">
            <v>65</v>
          </cell>
          <cell r="H22">
            <v>20.16</v>
          </cell>
          <cell r="I22" t="str">
            <v>SO</v>
          </cell>
          <cell r="J22">
            <v>69.84</v>
          </cell>
          <cell r="K22">
            <v>14</v>
          </cell>
        </row>
        <row r="23">
          <cell r="B23">
            <v>19.45</v>
          </cell>
          <cell r="C23">
            <v>23.8</v>
          </cell>
          <cell r="D23">
            <v>15.2</v>
          </cell>
          <cell r="E23">
            <v>61.458333333333336</v>
          </cell>
          <cell r="F23">
            <v>75</v>
          </cell>
          <cell r="G23">
            <v>47</v>
          </cell>
          <cell r="H23">
            <v>11.879999999999999</v>
          </cell>
          <cell r="I23" t="str">
            <v>S</v>
          </cell>
          <cell r="J23">
            <v>27.720000000000002</v>
          </cell>
          <cell r="K23">
            <v>0</v>
          </cell>
        </row>
        <row r="24">
          <cell r="B24">
            <v>19.987500000000001</v>
          </cell>
          <cell r="C24">
            <v>25.2</v>
          </cell>
          <cell r="D24">
            <v>15.4</v>
          </cell>
          <cell r="E24">
            <v>67.208333333333329</v>
          </cell>
          <cell r="F24">
            <v>83</v>
          </cell>
          <cell r="G24">
            <v>49</v>
          </cell>
          <cell r="H24">
            <v>10.8</v>
          </cell>
          <cell r="I24" t="str">
            <v>L</v>
          </cell>
          <cell r="J24">
            <v>19.8</v>
          </cell>
          <cell r="K24">
            <v>0</v>
          </cell>
        </row>
        <row r="25">
          <cell r="B25">
            <v>23.775000000000002</v>
          </cell>
          <cell r="C25">
            <v>27.8</v>
          </cell>
          <cell r="D25">
            <v>20.9</v>
          </cell>
          <cell r="E25">
            <v>62.791666666666664</v>
          </cell>
          <cell r="F25">
            <v>74</v>
          </cell>
          <cell r="G25">
            <v>51</v>
          </cell>
          <cell r="H25">
            <v>16.2</v>
          </cell>
          <cell r="I25" t="str">
            <v>L</v>
          </cell>
          <cell r="J25">
            <v>26.64</v>
          </cell>
          <cell r="K25">
            <v>0</v>
          </cell>
        </row>
        <row r="26">
          <cell r="B26">
            <v>26.399999999999991</v>
          </cell>
          <cell r="C26">
            <v>30.2</v>
          </cell>
          <cell r="D26">
            <v>23.5</v>
          </cell>
          <cell r="E26">
            <v>61.625</v>
          </cell>
          <cell r="F26">
            <v>71</v>
          </cell>
          <cell r="G26">
            <v>50</v>
          </cell>
          <cell r="H26">
            <v>11.879999999999999</v>
          </cell>
          <cell r="I26" t="str">
            <v>L</v>
          </cell>
          <cell r="J26">
            <v>23.759999999999998</v>
          </cell>
          <cell r="K26">
            <v>0</v>
          </cell>
        </row>
        <row r="27">
          <cell r="B27">
            <v>25.679166666666671</v>
          </cell>
          <cell r="C27">
            <v>28.1</v>
          </cell>
          <cell r="D27">
            <v>23.4</v>
          </cell>
          <cell r="E27">
            <v>71.125</v>
          </cell>
          <cell r="F27">
            <v>83</v>
          </cell>
          <cell r="G27">
            <v>56</v>
          </cell>
          <cell r="H27">
            <v>18.36</v>
          </cell>
          <cell r="I27" t="str">
            <v>N</v>
          </cell>
          <cell r="J27">
            <v>39.6</v>
          </cell>
          <cell r="K27">
            <v>0</v>
          </cell>
        </row>
        <row r="28">
          <cell r="B28">
            <v>14.441666666666672</v>
          </cell>
          <cell r="C28">
            <v>23.7</v>
          </cell>
          <cell r="D28">
            <v>11.1</v>
          </cell>
          <cell r="E28">
            <v>85.541666666666671</v>
          </cell>
          <cell r="F28">
            <v>91</v>
          </cell>
          <cell r="G28">
            <v>73</v>
          </cell>
          <cell r="H28">
            <v>24.12</v>
          </cell>
          <cell r="I28" t="str">
            <v>SO</v>
          </cell>
          <cell r="J28">
            <v>57.6</v>
          </cell>
          <cell r="K28">
            <v>18.799999999999997</v>
          </cell>
        </row>
        <row r="29">
          <cell r="B29">
            <v>13.71666666666667</v>
          </cell>
          <cell r="C29">
            <v>15.9</v>
          </cell>
          <cell r="D29">
            <v>12.1</v>
          </cell>
          <cell r="E29">
            <v>73.625</v>
          </cell>
          <cell r="F29">
            <v>85</v>
          </cell>
          <cell r="G29">
            <v>60</v>
          </cell>
          <cell r="H29">
            <v>11.16</v>
          </cell>
          <cell r="I29" t="str">
            <v>SE</v>
          </cell>
          <cell r="J29">
            <v>22.68</v>
          </cell>
          <cell r="K29">
            <v>0</v>
          </cell>
        </row>
        <row r="30">
          <cell r="B30">
            <v>15.083333333333334</v>
          </cell>
          <cell r="C30">
            <v>16</v>
          </cell>
          <cell r="D30">
            <v>14</v>
          </cell>
          <cell r="E30">
            <v>85.625</v>
          </cell>
          <cell r="F30">
            <v>93</v>
          </cell>
          <cell r="G30">
            <v>76</v>
          </cell>
          <cell r="H30">
            <v>11.16</v>
          </cell>
          <cell r="I30" t="str">
            <v>SE</v>
          </cell>
          <cell r="J30">
            <v>27.36</v>
          </cell>
          <cell r="K30">
            <v>9.3999999999999986</v>
          </cell>
        </row>
        <row r="31">
          <cell r="B31">
            <v>16.233333333333334</v>
          </cell>
          <cell r="C31">
            <v>18.8</v>
          </cell>
          <cell r="D31">
            <v>14.6</v>
          </cell>
          <cell r="E31">
            <v>87.375</v>
          </cell>
          <cell r="F31">
            <v>92</v>
          </cell>
          <cell r="G31">
            <v>77</v>
          </cell>
          <cell r="H31">
            <v>8.2799999999999994</v>
          </cell>
          <cell r="I31" t="str">
            <v>SO</v>
          </cell>
          <cell r="J31">
            <v>20.16</v>
          </cell>
          <cell r="K31">
            <v>6.6000000000000005</v>
          </cell>
        </row>
        <row r="32">
          <cell r="B32">
            <v>19.066666666666666</v>
          </cell>
          <cell r="C32">
            <v>23.6</v>
          </cell>
          <cell r="D32">
            <v>16.100000000000001</v>
          </cell>
          <cell r="E32">
            <v>86.25</v>
          </cell>
          <cell r="F32">
            <v>94</v>
          </cell>
          <cell r="G32">
            <v>71</v>
          </cell>
          <cell r="H32">
            <v>10.8</v>
          </cell>
          <cell r="I32" t="str">
            <v>SO</v>
          </cell>
          <cell r="J32">
            <v>18.720000000000002</v>
          </cell>
          <cell r="K32">
            <v>4</v>
          </cell>
        </row>
        <row r="33">
          <cell r="B33">
            <v>23.175000000000001</v>
          </cell>
          <cell r="C33">
            <v>27.5</v>
          </cell>
          <cell r="D33">
            <v>21.1</v>
          </cell>
          <cell r="E33">
            <v>75.625</v>
          </cell>
          <cell r="F33">
            <v>87</v>
          </cell>
          <cell r="G33">
            <v>61</v>
          </cell>
          <cell r="H33">
            <v>20.16</v>
          </cell>
          <cell r="I33" t="str">
            <v>SE</v>
          </cell>
          <cell r="J33">
            <v>37.080000000000005</v>
          </cell>
          <cell r="K33">
            <v>0</v>
          </cell>
        </row>
        <row r="34">
          <cell r="B34">
            <v>25.295833333333334</v>
          </cell>
          <cell r="C34">
            <v>28</v>
          </cell>
          <cell r="D34">
            <v>23.1</v>
          </cell>
          <cell r="E34">
            <v>63</v>
          </cell>
          <cell r="F34">
            <v>70</v>
          </cell>
          <cell r="G34">
            <v>58</v>
          </cell>
          <cell r="H34">
            <v>18.720000000000002</v>
          </cell>
          <cell r="I34" t="str">
            <v>SE</v>
          </cell>
          <cell r="J34">
            <v>32.76</v>
          </cell>
          <cell r="K34">
            <v>0</v>
          </cell>
        </row>
        <row r="35">
          <cell r="B35">
            <v>25.754166666666666</v>
          </cell>
          <cell r="C35">
            <v>29.6</v>
          </cell>
          <cell r="D35">
            <v>21.9</v>
          </cell>
          <cell r="E35">
            <v>67.416666666666671</v>
          </cell>
          <cell r="F35">
            <v>82</v>
          </cell>
          <cell r="G35">
            <v>55</v>
          </cell>
          <cell r="H35">
            <v>11.520000000000001</v>
          </cell>
          <cell r="I35" t="str">
            <v>SE</v>
          </cell>
          <cell r="J35">
            <v>23.400000000000002</v>
          </cell>
          <cell r="K35">
            <v>0</v>
          </cell>
        </row>
        <row r="36">
          <cell r="I36" t="str">
            <v>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abSelected="1" zoomScale="90" zoomScaleNormal="90" workbookViewId="0">
      <selection activeCell="F49" sqref="F49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04" t="s">
        <v>22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</row>
    <row r="2" spans="1:34" s="4" customFormat="1" ht="20.100000000000001" customHeight="1" x14ac:dyDescent="0.2">
      <c r="A2" s="105" t="s">
        <v>21</v>
      </c>
      <c r="B2" s="103" t="s">
        <v>141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7"/>
    </row>
    <row r="3" spans="1:34" s="5" customFormat="1" ht="20.100000000000001" customHeight="1" x14ac:dyDescent="0.2">
      <c r="A3" s="105"/>
      <c r="B3" s="102">
        <v>1</v>
      </c>
      <c r="C3" s="102">
        <f>SUM(B3+1)</f>
        <v>2</v>
      </c>
      <c r="D3" s="102">
        <f t="shared" ref="D3:AD3" si="0">SUM(C3+1)</f>
        <v>3</v>
      </c>
      <c r="E3" s="102">
        <f t="shared" si="0"/>
        <v>4</v>
      </c>
      <c r="F3" s="102">
        <f t="shared" si="0"/>
        <v>5</v>
      </c>
      <c r="G3" s="102">
        <f t="shared" si="0"/>
        <v>6</v>
      </c>
      <c r="H3" s="102">
        <f t="shared" si="0"/>
        <v>7</v>
      </c>
      <c r="I3" s="102">
        <f t="shared" si="0"/>
        <v>8</v>
      </c>
      <c r="J3" s="102">
        <f t="shared" si="0"/>
        <v>9</v>
      </c>
      <c r="K3" s="102">
        <f t="shared" si="0"/>
        <v>10</v>
      </c>
      <c r="L3" s="102">
        <f t="shared" si="0"/>
        <v>11</v>
      </c>
      <c r="M3" s="102">
        <f t="shared" si="0"/>
        <v>12</v>
      </c>
      <c r="N3" s="102">
        <f t="shared" si="0"/>
        <v>13</v>
      </c>
      <c r="O3" s="102">
        <f t="shared" si="0"/>
        <v>14</v>
      </c>
      <c r="P3" s="102">
        <f t="shared" si="0"/>
        <v>15</v>
      </c>
      <c r="Q3" s="102">
        <f t="shared" si="0"/>
        <v>16</v>
      </c>
      <c r="R3" s="102">
        <f t="shared" si="0"/>
        <v>17</v>
      </c>
      <c r="S3" s="102">
        <f t="shared" si="0"/>
        <v>18</v>
      </c>
      <c r="T3" s="102">
        <f t="shared" si="0"/>
        <v>19</v>
      </c>
      <c r="U3" s="102">
        <f t="shared" si="0"/>
        <v>20</v>
      </c>
      <c r="V3" s="102">
        <f t="shared" si="0"/>
        <v>21</v>
      </c>
      <c r="W3" s="102">
        <f t="shared" si="0"/>
        <v>22</v>
      </c>
      <c r="X3" s="102">
        <f t="shared" si="0"/>
        <v>23</v>
      </c>
      <c r="Y3" s="102">
        <f t="shared" si="0"/>
        <v>24</v>
      </c>
      <c r="Z3" s="102">
        <f t="shared" si="0"/>
        <v>25</v>
      </c>
      <c r="AA3" s="102">
        <f t="shared" si="0"/>
        <v>26</v>
      </c>
      <c r="AB3" s="102">
        <f t="shared" si="0"/>
        <v>27</v>
      </c>
      <c r="AC3" s="102">
        <f t="shared" si="0"/>
        <v>28</v>
      </c>
      <c r="AD3" s="102">
        <f t="shared" si="0"/>
        <v>29</v>
      </c>
      <c r="AE3" s="102">
        <v>30</v>
      </c>
      <c r="AF3" s="102">
        <v>31</v>
      </c>
      <c r="AG3" s="32" t="s">
        <v>38</v>
      </c>
      <c r="AH3" s="8"/>
    </row>
    <row r="4" spans="1:34" s="5" customFormat="1" ht="20.100000000000001" customHeight="1" x14ac:dyDescent="0.2">
      <c r="A4" s="105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32" t="s">
        <v>37</v>
      </c>
      <c r="AH4" s="8"/>
    </row>
    <row r="5" spans="1:34" s="5" customFormat="1" ht="20.100000000000001" customHeight="1" x14ac:dyDescent="0.2">
      <c r="A5" s="15" t="s">
        <v>44</v>
      </c>
      <c r="B5" s="17">
        <f>[1]Julho!$B$5</f>
        <v>18.325000000000003</v>
      </c>
      <c r="C5" s="17">
        <f>[1]Julho!$B$6</f>
        <v>20.479166666666668</v>
      </c>
      <c r="D5" s="17">
        <f>[1]Julho!$B$7</f>
        <v>21.716666666666669</v>
      </c>
      <c r="E5" s="17">
        <f>[1]Julho!$B$8</f>
        <v>22.741666666666664</v>
      </c>
      <c r="F5" s="17">
        <f>[1]Julho!$B$9</f>
        <v>22.733333333333334</v>
      </c>
      <c r="G5" s="17">
        <f>[1]Julho!$B$10</f>
        <v>21.833333333333332</v>
      </c>
      <c r="H5" s="17">
        <f>[1]Julho!$B$11</f>
        <v>20.737500000000001</v>
      </c>
      <c r="I5" s="17">
        <f>[1]Julho!$B$12</f>
        <v>19.275000000000002</v>
      </c>
      <c r="J5" s="17">
        <f>[1]Julho!$B$13</f>
        <v>19.758333333333329</v>
      </c>
      <c r="K5" s="17">
        <f>[1]Julho!$B$14</f>
        <v>18.475000000000001</v>
      </c>
      <c r="L5" s="17">
        <f>[1]Julho!$B$15</f>
        <v>18.862499999999997</v>
      </c>
      <c r="M5" s="17">
        <f>[1]Julho!$B$16</f>
        <v>19.441666666666666</v>
      </c>
      <c r="N5" s="17">
        <f>[1]Julho!$B$17</f>
        <v>20.087500000000002</v>
      </c>
      <c r="O5" s="17">
        <f>[1]Julho!$B$18</f>
        <v>20.054166666666667</v>
      </c>
      <c r="P5" s="17">
        <f>[1]Julho!$B$19</f>
        <v>21.141666666666669</v>
      </c>
      <c r="Q5" s="17">
        <f>[1]Julho!$B$20</f>
        <v>22.150000000000002</v>
      </c>
      <c r="R5" s="17">
        <f>[1]Julho!$B$21</f>
        <v>23.791666666666671</v>
      </c>
      <c r="S5" s="17">
        <f>[1]Julho!$B$22</f>
        <v>19.991666666666667</v>
      </c>
      <c r="T5" s="17">
        <f>[1]Julho!$B$23</f>
        <v>18.137500000000003</v>
      </c>
      <c r="U5" s="17">
        <f>[1]Julho!$B$24</f>
        <v>16.425000000000001</v>
      </c>
      <c r="V5" s="17">
        <f>[1]Julho!$B$25</f>
        <v>18.349999999999998</v>
      </c>
      <c r="W5" s="17">
        <f>[1]Julho!$B$26</f>
        <v>21.229166666666668</v>
      </c>
      <c r="X5" s="17">
        <f>[1]Julho!$B$27</f>
        <v>23.833333333333339</v>
      </c>
      <c r="Y5" s="17">
        <f>[1]Julho!$B$28</f>
        <v>18.849999999999998</v>
      </c>
      <c r="Z5" s="17">
        <f>[1]Julho!$B$29</f>
        <v>13.487500000000002</v>
      </c>
      <c r="AA5" s="17">
        <f>[1]Julho!$B$30</f>
        <v>14.091666666666667</v>
      </c>
      <c r="AB5" s="17">
        <f>[1]Julho!$B$31</f>
        <v>18.187499999999996</v>
      </c>
      <c r="AC5" s="17">
        <f>[1]Julho!$B$32</f>
        <v>18.591666666666665</v>
      </c>
      <c r="AD5" s="17">
        <f>[1]Julho!$B$33</f>
        <v>19.399999999999999</v>
      </c>
      <c r="AE5" s="17">
        <f>[1]Julho!$B$34</f>
        <v>21.029166666666669</v>
      </c>
      <c r="AF5" s="17">
        <f>[1]Julho!$B$35</f>
        <v>21.308333333333334</v>
      </c>
      <c r="AG5" s="33">
        <f>AVERAGE(B5:AF5)</f>
        <v>19.823118279569893</v>
      </c>
      <c r="AH5" s="8"/>
    </row>
    <row r="6" spans="1:34" ht="17.100000000000001" customHeight="1" x14ac:dyDescent="0.2">
      <c r="A6" s="15" t="s">
        <v>0</v>
      </c>
      <c r="B6" s="17">
        <f>[2]Julho!$B$5</f>
        <v>11.975</v>
      </c>
      <c r="C6" s="17">
        <f>[2]Julho!$B$6</f>
        <v>18.766666666666662</v>
      </c>
      <c r="D6" s="17">
        <f>[2]Julho!$B$7</f>
        <v>21.141666666666669</v>
      </c>
      <c r="E6" s="17">
        <f>[2]Julho!$B$8</f>
        <v>21.854166666666668</v>
      </c>
      <c r="F6" s="17">
        <f>[2]Julho!$B$9</f>
        <v>21.533333333333331</v>
      </c>
      <c r="G6" s="17">
        <f>[2]Julho!$B$10</f>
        <v>16.55</v>
      </c>
      <c r="H6" s="17">
        <f>[2]Julho!$B$11</f>
        <v>14.966666666666667</v>
      </c>
      <c r="I6" s="17">
        <f>[2]Julho!$B$12</f>
        <v>15.700000000000001</v>
      </c>
      <c r="J6" s="17">
        <f>[2]Julho!$B$13</f>
        <v>16.574999999999999</v>
      </c>
      <c r="K6" s="17">
        <f>[2]Julho!$B$14</f>
        <v>16.45</v>
      </c>
      <c r="L6" s="17">
        <f>[2]Julho!$B$15</f>
        <v>16.375</v>
      </c>
      <c r="M6" s="17">
        <f>[2]Julho!$B$16</f>
        <v>17.308333333333334</v>
      </c>
      <c r="N6" s="17">
        <f>[2]Julho!$B$17</f>
        <v>18.25</v>
      </c>
      <c r="O6" s="17">
        <f>[2]Julho!$B$18</f>
        <v>19.099999999999998</v>
      </c>
      <c r="P6" s="17">
        <f>[2]Julho!$B$19</f>
        <v>18.666666666666668</v>
      </c>
      <c r="Q6" s="17">
        <f>[2]Julho!$B$20</f>
        <v>21.379166666666666</v>
      </c>
      <c r="R6" s="17">
        <f>[2]Julho!$B$21</f>
        <v>21.925000000000001</v>
      </c>
      <c r="S6" s="17">
        <f>[2]Julho!$B$22</f>
        <v>17.583333333333336</v>
      </c>
      <c r="T6" s="17">
        <f>[2]Julho!$B$23</f>
        <v>12.75</v>
      </c>
      <c r="U6" s="17">
        <f>[2]Julho!$B$24</f>
        <v>13.0625</v>
      </c>
      <c r="V6" s="17">
        <f>[2]Julho!$B$25</f>
        <v>14.975000000000003</v>
      </c>
      <c r="W6" s="17">
        <f>[2]Julho!$B$26</f>
        <v>17.425000000000001</v>
      </c>
      <c r="X6" s="17">
        <f>[2]Julho!$B$27</f>
        <v>18.374999999999996</v>
      </c>
      <c r="Y6" s="17">
        <f>[2]Julho!$B$28</f>
        <v>13.362499999999999</v>
      </c>
      <c r="Z6" s="17">
        <f>[2]Julho!$B$29</f>
        <v>8.7166666666666668</v>
      </c>
      <c r="AA6" s="17">
        <f>[2]Julho!$B$30</f>
        <v>12.14583333333333</v>
      </c>
      <c r="AB6" s="17">
        <f>[2]Julho!$B$31</f>
        <v>14.116666666666667</v>
      </c>
      <c r="AC6" s="17">
        <f>[2]Julho!$B$32</f>
        <v>16.995833333333334</v>
      </c>
      <c r="AD6" s="17">
        <f>[2]Julho!$B$33</f>
        <v>17.158333333333335</v>
      </c>
      <c r="AE6" s="17">
        <f>[2]Julho!$B$34</f>
        <v>18.908695652173915</v>
      </c>
      <c r="AF6" s="17">
        <f>[2]Julho!$B$35</f>
        <v>20.691666666666666</v>
      </c>
      <c r="AG6" s="29">
        <f t="shared" ref="AG6:AG19" si="1">AVERAGE(B6:AF6)</f>
        <v>16.928506311360451</v>
      </c>
    </row>
    <row r="7" spans="1:34" ht="17.100000000000001" customHeight="1" x14ac:dyDescent="0.2">
      <c r="A7" s="15" t="s">
        <v>1</v>
      </c>
      <c r="B7" s="17" t="str">
        <f>[3]Julho!$B$5</f>
        <v>*</v>
      </c>
      <c r="C7" s="17" t="str">
        <f>[3]Julho!$B$6</f>
        <v>*</v>
      </c>
      <c r="D7" s="17" t="str">
        <f>[3]Julho!$B$7</f>
        <v>*</v>
      </c>
      <c r="E7" s="17" t="str">
        <f>[3]Julho!$B$7</f>
        <v>*</v>
      </c>
      <c r="F7" s="17" t="str">
        <f>[3]Julho!$B$7</f>
        <v>*</v>
      </c>
      <c r="G7" s="17" t="str">
        <f>[3]Julho!$B$7</f>
        <v>*</v>
      </c>
      <c r="H7" s="17" t="str">
        <f>[3]Julho!$B$7</f>
        <v>*</v>
      </c>
      <c r="I7" s="17" t="str">
        <f>[3]Julho!$B$7</f>
        <v>*</v>
      </c>
      <c r="J7" s="17" t="str">
        <f>[3]Julho!$B$7</f>
        <v>*</v>
      </c>
      <c r="K7" s="83" t="str">
        <f>[3]Julho!$B$14</f>
        <v>*</v>
      </c>
      <c r="L7" s="83" t="str">
        <f>[3]Julho!$B$15</f>
        <v>*</v>
      </c>
      <c r="M7" s="83" t="str">
        <f>[3]Julho!$B$16</f>
        <v>*</v>
      </c>
      <c r="N7" s="83" t="str">
        <f>[3]Julho!$B$17</f>
        <v>*</v>
      </c>
      <c r="O7" s="17" t="str">
        <f>[3]Julho!$B$18</f>
        <v>*</v>
      </c>
      <c r="P7" s="17" t="str">
        <f>[3]Julho!$B$19</f>
        <v>*</v>
      </c>
      <c r="Q7" s="17" t="str">
        <f>[3]Julho!$B$20</f>
        <v>*</v>
      </c>
      <c r="R7" s="17" t="str">
        <f>[3]Julho!$B$21</f>
        <v>*</v>
      </c>
      <c r="S7" s="17" t="str">
        <f>[3]Julho!$B$22</f>
        <v>*</v>
      </c>
      <c r="T7" s="17" t="str">
        <f>[3]Julho!$B$23</f>
        <v>*</v>
      </c>
      <c r="U7" s="17" t="str">
        <f>[3]Julho!$B$24</f>
        <v>*</v>
      </c>
      <c r="V7" s="17" t="str">
        <f>[3]Julho!$B$25</f>
        <v>*</v>
      </c>
      <c r="W7" s="17" t="str">
        <f>[3]Julho!$B$26</f>
        <v>*</v>
      </c>
      <c r="X7" s="17" t="str">
        <f>[3]Julho!$B$27</f>
        <v>*</v>
      </c>
      <c r="Y7" s="17" t="str">
        <f>[3]Julho!$B$28</f>
        <v>*</v>
      </c>
      <c r="Z7" s="17" t="str">
        <f>[3]Julho!$B$29</f>
        <v>*</v>
      </c>
      <c r="AA7" s="17" t="str">
        <f>[3]Julho!$B$30</f>
        <v>*</v>
      </c>
      <c r="AB7" s="17" t="str">
        <f>[3]Julho!$B$31</f>
        <v>*</v>
      </c>
      <c r="AC7" s="17" t="str">
        <f>[3]Julho!$B$32</f>
        <v>*</v>
      </c>
      <c r="AD7" s="17" t="str">
        <f>[3]Julho!$B$33</f>
        <v>*</v>
      </c>
      <c r="AE7" s="17" t="str">
        <f>[3]Julho!$B$34</f>
        <v>*</v>
      </c>
      <c r="AF7" s="17" t="str">
        <f>[3]Julho!$B$35</f>
        <v>*</v>
      </c>
      <c r="AG7" s="91" t="s">
        <v>142</v>
      </c>
    </row>
    <row r="8" spans="1:34" ht="17.100000000000001" customHeight="1" x14ac:dyDescent="0.2">
      <c r="A8" s="15" t="s">
        <v>79</v>
      </c>
      <c r="B8" s="17">
        <f>[4]Julho!$B$5</f>
        <v>17.537499999999998</v>
      </c>
      <c r="C8" s="17">
        <f>[4]Julho!$B$6</f>
        <v>21.274999999999995</v>
      </c>
      <c r="D8" s="17">
        <f>[4]Julho!$B$7</f>
        <v>23.945833333333329</v>
      </c>
      <c r="E8" s="17">
        <f>[4]Julho!$B$8</f>
        <v>24.875000000000004</v>
      </c>
      <c r="F8" s="17">
        <f>[4]Julho!$B$9</f>
        <v>24.491666666666664</v>
      </c>
      <c r="G8" s="17">
        <f>[4]Julho!$B$10</f>
        <v>22.875</v>
      </c>
      <c r="H8" s="17">
        <f>[4]Julho!$B$11</f>
        <v>19.608333333333338</v>
      </c>
      <c r="I8" s="17">
        <f>[4]Julho!$B$12</f>
        <v>18.908333333333335</v>
      </c>
      <c r="J8" s="17">
        <f>[4]Julho!$B$13</f>
        <v>17.479166666666668</v>
      </c>
      <c r="K8" s="17">
        <f>[4]Julho!$B$14</f>
        <v>17.354166666666668</v>
      </c>
      <c r="L8" s="17">
        <f>[4]Julho!$B$15</f>
        <v>18.362499999999997</v>
      </c>
      <c r="M8" s="17">
        <f>[4]Julho!$B$16</f>
        <v>18.775000000000002</v>
      </c>
      <c r="N8" s="17">
        <f>[4]Julho!$B$17</f>
        <v>19.837499999999999</v>
      </c>
      <c r="O8" s="17">
        <f>[4]Julho!$B$18</f>
        <v>20.170833333333334</v>
      </c>
      <c r="P8" s="17">
        <f>[4]Julho!$B$19</f>
        <v>20.929166666666664</v>
      </c>
      <c r="Q8" s="17">
        <f>[4]Julho!$B$20</f>
        <v>22.716666666666665</v>
      </c>
      <c r="R8" s="17">
        <f>[4]Julho!$B$21</f>
        <v>24.570833333333336</v>
      </c>
      <c r="S8" s="17">
        <f>[4]Julho!$B$22</f>
        <v>19.758333333333336</v>
      </c>
      <c r="T8" s="17">
        <f>[4]Julho!$B$23</f>
        <v>15.524999999999999</v>
      </c>
      <c r="U8" s="17">
        <f>[4]Julho!$B$24</f>
        <v>16.570833333333336</v>
      </c>
      <c r="V8" s="17">
        <f>[4]Julho!$B$25</f>
        <v>18.091666666666665</v>
      </c>
      <c r="W8" s="17">
        <f>[4]Julho!$B$26</f>
        <v>21.5</v>
      </c>
      <c r="X8" s="17">
        <f>[4]Julho!$B$27</f>
        <v>21.808333333333337</v>
      </c>
      <c r="Y8" s="17">
        <f>[4]Julho!$B$28</f>
        <v>17.024999999999999</v>
      </c>
      <c r="Z8" s="17">
        <f>[4]Julho!$B$29</f>
        <v>12.329166666666666</v>
      </c>
      <c r="AA8" s="17">
        <f>[4]Julho!$B$30</f>
        <v>13.962499999999999</v>
      </c>
      <c r="AB8" s="17">
        <f>[4]Julho!$B$31</f>
        <v>16.991666666666664</v>
      </c>
      <c r="AC8" s="17">
        <f>[4]Julho!$B$32</f>
        <v>18.008333333333326</v>
      </c>
      <c r="AD8" s="17">
        <f>[4]Julho!$B$33</f>
        <v>19.087499999999999</v>
      </c>
      <c r="AE8" s="17">
        <f>[4]Julho!$B$34</f>
        <v>20.404166666666665</v>
      </c>
      <c r="AF8" s="17">
        <f>[4]Julho!$B$35</f>
        <v>22.020833333333329</v>
      </c>
      <c r="AG8" s="28">
        <f t="shared" si="1"/>
        <v>19.574059139784943</v>
      </c>
    </row>
    <row r="9" spans="1:34" ht="17.100000000000001" customHeight="1" x14ac:dyDescent="0.2">
      <c r="A9" s="15" t="s">
        <v>45</v>
      </c>
      <c r="B9" s="17">
        <f>[5]Julho!$B$5</f>
        <v>16.283333333333335</v>
      </c>
      <c r="C9" s="17">
        <f>[5]Julho!$B$6</f>
        <v>21.762499999999999</v>
      </c>
      <c r="D9" s="17">
        <f>[5]Julho!$B$7</f>
        <v>23.358333333333334</v>
      </c>
      <c r="E9" s="17">
        <f>[5]Julho!$B$8</f>
        <v>23.795833333333334</v>
      </c>
      <c r="F9" s="17">
        <f>[5]Julho!$B$9</f>
        <v>22.904166666666665</v>
      </c>
      <c r="G9" s="17">
        <f>[5]Julho!$B$10</f>
        <v>18.079166666666669</v>
      </c>
      <c r="H9" s="17">
        <f>[5]Julho!$B$11</f>
        <v>14.291666666666666</v>
      </c>
      <c r="I9" s="17">
        <f>[5]Julho!$B$12</f>
        <v>15.204166666666671</v>
      </c>
      <c r="J9" s="17">
        <f>[5]Julho!$B$13</f>
        <v>17.520833333333336</v>
      </c>
      <c r="K9" s="17">
        <f>[5]Julho!$B$14</f>
        <v>18.058333333333334</v>
      </c>
      <c r="L9" s="17">
        <f>[5]Julho!$B$15</f>
        <v>18.649999999999999</v>
      </c>
      <c r="M9" s="17">
        <f>[5]Julho!$B$16</f>
        <v>20.358333333333338</v>
      </c>
      <c r="N9" s="17">
        <f>[5]Julho!$B$17</f>
        <v>20.879166666666666</v>
      </c>
      <c r="O9" s="17">
        <f>[5]Julho!$B$18</f>
        <v>21.620833333333337</v>
      </c>
      <c r="P9" s="17">
        <f>[5]Julho!$B$19</f>
        <v>21.587500000000006</v>
      </c>
      <c r="Q9" s="17">
        <f>[5]Julho!$B$20</f>
        <v>23.287500000000005</v>
      </c>
      <c r="R9" s="17">
        <f>[5]Julho!$B$21</f>
        <v>23.783333333333335</v>
      </c>
      <c r="S9" s="17">
        <f>[5]Julho!$B$22</f>
        <v>19.554166666666671</v>
      </c>
      <c r="T9" s="17">
        <f>[5]Julho!$B$23</f>
        <v>13.66666666666667</v>
      </c>
      <c r="U9" s="17">
        <f>[5]Julho!$B$24</f>
        <v>14.108333333333333</v>
      </c>
      <c r="V9" s="17">
        <f>[5]Julho!$B$25</f>
        <v>18.858333333333331</v>
      </c>
      <c r="W9" s="17">
        <f>[5]Julho!$B$26</f>
        <v>21.983333333333338</v>
      </c>
      <c r="X9" s="17">
        <f>[5]Julho!$B$27</f>
        <v>21.162499999999998</v>
      </c>
      <c r="Y9" s="17">
        <f>[5]Julho!$B$28</f>
        <v>13.670833333333333</v>
      </c>
      <c r="Z9" s="17">
        <f>[5]Julho!$B$29</f>
        <v>10.708333333333334</v>
      </c>
      <c r="AA9" s="17">
        <f>[5]Julho!$B$30</f>
        <v>14.033333333333331</v>
      </c>
      <c r="AB9" s="17">
        <f>[5]Julho!$B$31</f>
        <v>15.545833333333334</v>
      </c>
      <c r="AC9" s="17">
        <f>[5]Julho!$B$32</f>
        <v>20.112500000000001</v>
      </c>
      <c r="AD9" s="17">
        <f>[5]Julho!$B$33</f>
        <v>21.687500000000004</v>
      </c>
      <c r="AE9" s="17">
        <f>[5]Julho!$B$34</f>
        <v>22.233333333333334</v>
      </c>
      <c r="AF9" s="17">
        <f>[5]Julho!$B$35</f>
        <v>23.091666666666669</v>
      </c>
      <c r="AG9" s="29">
        <f t="shared" si="1"/>
        <v>19.091666666666676</v>
      </c>
    </row>
    <row r="10" spans="1:34" ht="17.100000000000001" customHeight="1" x14ac:dyDescent="0.2">
      <c r="A10" s="15" t="s">
        <v>2</v>
      </c>
      <c r="B10" s="17">
        <f>[6]Julho!$B$5</f>
        <v>18.716666666666665</v>
      </c>
      <c r="C10" s="17">
        <f>[6]Julho!$B$6</f>
        <v>22.345833333333331</v>
      </c>
      <c r="D10" s="17">
        <f>[6]Julho!$B$7</f>
        <v>22.729166666666671</v>
      </c>
      <c r="E10" s="17">
        <f>[6]Julho!$B$8</f>
        <v>22.670833333333331</v>
      </c>
      <c r="F10" s="17">
        <f>[6]Julho!$B$9</f>
        <v>24.0625</v>
      </c>
      <c r="G10" s="17">
        <f>[6]Julho!$B$10</f>
        <v>21.9375</v>
      </c>
      <c r="H10" s="17">
        <f>[6]Julho!$B$11</f>
        <v>17.966666666666665</v>
      </c>
      <c r="I10" s="17">
        <f>[6]Julho!$B$12</f>
        <v>18.383333333333333</v>
      </c>
      <c r="J10" s="17">
        <f>[6]Julho!$B$13</f>
        <v>19.770833333333332</v>
      </c>
      <c r="K10" s="17">
        <f>[6]Julho!$B$14</f>
        <v>18.779166666666669</v>
      </c>
      <c r="L10" s="17">
        <f>[6]Julho!$B$15</f>
        <v>19.787500000000001</v>
      </c>
      <c r="M10" s="17">
        <f>[6]Julho!$B$16</f>
        <v>21.429166666666664</v>
      </c>
      <c r="N10" s="17">
        <f>[6]Julho!$B$17</f>
        <v>22.6875</v>
      </c>
      <c r="O10" s="17">
        <f>[6]Julho!$B$18</f>
        <v>22.704166666666669</v>
      </c>
      <c r="P10" s="17">
        <f>[6]Julho!$B$19</f>
        <v>23.170833333333334</v>
      </c>
      <c r="Q10" s="17">
        <f>[6]Julho!$B$20</f>
        <v>23.758333333333336</v>
      </c>
      <c r="R10" s="17">
        <f>[6]Julho!$B$21</f>
        <v>24.287500000000005</v>
      </c>
      <c r="S10" s="17">
        <f>[6]Julho!$B$22</f>
        <v>20.295833333333331</v>
      </c>
      <c r="T10" s="17">
        <f>[6]Julho!$B$23</f>
        <v>16.937500000000004</v>
      </c>
      <c r="U10" s="17">
        <f>[6]Julho!$B$24</f>
        <v>18.020833333333329</v>
      </c>
      <c r="V10" s="17">
        <f>[6]Julho!$B$25</f>
        <v>21.362500000000001</v>
      </c>
      <c r="W10" s="17">
        <f>[6]Julho!$B$26</f>
        <v>24.087499999999995</v>
      </c>
      <c r="X10" s="17">
        <f>[6]Julho!$B$27</f>
        <v>20.94166666666667</v>
      </c>
      <c r="Y10" s="17">
        <f>[6]Julho!$B$28</f>
        <v>15.533333333333331</v>
      </c>
      <c r="Z10" s="17">
        <f>[6]Julho!$B$29</f>
        <v>11.712499999999999</v>
      </c>
      <c r="AA10" s="17">
        <f>[6]Julho!$B$30</f>
        <v>13.483333333333334</v>
      </c>
      <c r="AB10" s="17">
        <f>[6]Julho!$B$31</f>
        <v>16.854166666666668</v>
      </c>
      <c r="AC10" s="17">
        <f>[6]Julho!$B$32</f>
        <v>18.962499999999999</v>
      </c>
      <c r="AD10" s="17">
        <f>[6]Julho!$B$33</f>
        <v>19.929166666666671</v>
      </c>
      <c r="AE10" s="17">
        <f>[6]Julho!$B$34</f>
        <v>23.262500000000003</v>
      </c>
      <c r="AF10" s="17">
        <f>[6]Julho!$B$35</f>
        <v>24.200000000000003</v>
      </c>
      <c r="AG10" s="29">
        <f t="shared" si="1"/>
        <v>20.34744623655914</v>
      </c>
    </row>
    <row r="11" spans="1:34" ht="17.100000000000001" customHeight="1" x14ac:dyDescent="0.2">
      <c r="A11" s="15" t="s">
        <v>3</v>
      </c>
      <c r="B11" s="17">
        <f>[7]Julho!$B$5</f>
        <v>20.637499999999999</v>
      </c>
      <c r="C11" s="17">
        <f>[7]Julho!$B$6</f>
        <v>21.629166666666666</v>
      </c>
      <c r="D11" s="17">
        <f>[7]Julho!$B$7</f>
        <v>22.579166666666666</v>
      </c>
      <c r="E11" s="17">
        <f>[7]Julho!$B$8</f>
        <v>22.254166666666666</v>
      </c>
      <c r="F11" s="17">
        <f>[7]Julho!$B$9</f>
        <v>22.529166666666669</v>
      </c>
      <c r="G11" s="17">
        <f>[7]Julho!$B$10</f>
        <v>21.304166666666664</v>
      </c>
      <c r="H11" s="17">
        <f>[7]Julho!$B$11</f>
        <v>21.587499999999995</v>
      </c>
      <c r="I11" s="17">
        <f>[7]Julho!$B$12</f>
        <v>21.412499999999998</v>
      </c>
      <c r="J11" s="17">
        <f>[7]Julho!$B$13</f>
        <v>22.733333333333334</v>
      </c>
      <c r="K11" s="17">
        <f>[7]Julho!$B$14</f>
        <v>20.070833333333336</v>
      </c>
      <c r="L11" s="17">
        <f>[7]Julho!$B$15</f>
        <v>20.083333333333332</v>
      </c>
      <c r="M11" s="17">
        <f>[7]Julho!$B$16</f>
        <v>20.429166666666671</v>
      </c>
      <c r="N11" s="17">
        <f>[7]Julho!$B$17</f>
        <v>21.495833333333334</v>
      </c>
      <c r="O11" s="17">
        <f>[7]Julho!$B$18</f>
        <v>22.112500000000001</v>
      </c>
      <c r="P11" s="17">
        <f>[7]Julho!$B$19</f>
        <v>21.433333333333334</v>
      </c>
      <c r="Q11" s="17">
        <f>[7]Julho!$B$20</f>
        <v>22.366666666666671</v>
      </c>
      <c r="R11" s="17">
        <f>[7]Julho!$B$21</f>
        <v>23.616666666666664</v>
      </c>
      <c r="S11" s="17">
        <f>[7]Julho!$B$22</f>
        <v>20.191666666666666</v>
      </c>
      <c r="T11" s="17">
        <f>[7]Julho!$B$23</f>
        <v>20.829166666666666</v>
      </c>
      <c r="U11" s="17">
        <f>[7]Julho!$B$24</f>
        <v>19.108333333333331</v>
      </c>
      <c r="V11" s="17">
        <f>[7]Julho!$B$25</f>
        <v>20.270833333333329</v>
      </c>
      <c r="W11" s="17">
        <f>[7]Julho!$B$26</f>
        <v>22.783333333333335</v>
      </c>
      <c r="X11" s="17">
        <f>[7]Julho!$B$27</f>
        <v>24.945833333333329</v>
      </c>
      <c r="Y11" s="17">
        <f>[7]Julho!$B$28</f>
        <v>19.866666666666671</v>
      </c>
      <c r="Z11" s="17">
        <f>[7]Julho!$B$29</f>
        <v>13.420833333333333</v>
      </c>
      <c r="AA11" s="17">
        <f>[7]Julho!$B$30</f>
        <v>14.641666666666667</v>
      </c>
      <c r="AB11" s="17">
        <f>[7]Julho!$B$31</f>
        <v>17.349999999999998</v>
      </c>
      <c r="AC11" s="17">
        <f>[7]Julho!$B$32</f>
        <v>18.87916666666667</v>
      </c>
      <c r="AD11" s="17">
        <f>[7]Julho!$B$33</f>
        <v>19.7</v>
      </c>
      <c r="AE11" s="17">
        <f>[7]Julho!$B$34</f>
        <v>21.091666666666665</v>
      </c>
      <c r="AF11" s="17">
        <f>[7]Julho!$B$35</f>
        <v>21.487499999999997</v>
      </c>
      <c r="AG11" s="29">
        <f t="shared" si="1"/>
        <v>20.736827956989252</v>
      </c>
    </row>
    <row r="12" spans="1:34" ht="17.100000000000001" customHeight="1" x14ac:dyDescent="0.2">
      <c r="A12" s="15" t="s">
        <v>4</v>
      </c>
      <c r="B12" s="17">
        <f>[8]Julho!$B$5</f>
        <v>19.499999999999996</v>
      </c>
      <c r="C12" s="17">
        <f>[8]Julho!$B$6</f>
        <v>21.587500000000002</v>
      </c>
      <c r="D12" s="17">
        <f>[8]Julho!$B$7</f>
        <v>22.833333333333332</v>
      </c>
      <c r="E12" s="17">
        <f>[8]Julho!$B$8</f>
        <v>23.591666666666669</v>
      </c>
      <c r="F12" s="17">
        <f>[8]Julho!$B$9</f>
        <v>22.016666666666669</v>
      </c>
      <c r="G12" s="17">
        <f>[8]Julho!$B$10</f>
        <v>22.083333333333332</v>
      </c>
      <c r="H12" s="17">
        <f>[8]Julho!$B$11</f>
        <v>19.883333333333333</v>
      </c>
      <c r="I12" s="17">
        <f>[8]Julho!$B$12</f>
        <v>18.470833333333331</v>
      </c>
      <c r="J12" s="17">
        <f>[8]Julho!$B$13</f>
        <v>20.995833333333334</v>
      </c>
      <c r="K12" s="17">
        <f>[8]Julho!$B$14</f>
        <v>18.016666666666662</v>
      </c>
      <c r="L12" s="17">
        <f>[8]Julho!$B$15</f>
        <v>18.508333333333329</v>
      </c>
      <c r="M12" s="17">
        <f>[8]Julho!$B$16</f>
        <v>19.841666666666669</v>
      </c>
      <c r="N12" s="17">
        <f>[8]Julho!$B$17</f>
        <v>21.495833333333334</v>
      </c>
      <c r="O12" s="17">
        <f>[8]Julho!$B$18</f>
        <v>22.095833333333331</v>
      </c>
      <c r="P12" s="17">
        <f>[8]Julho!$B$19</f>
        <v>21.720833333333331</v>
      </c>
      <c r="Q12" s="17">
        <f>[8]Julho!$B$20</f>
        <v>22.349999999999994</v>
      </c>
      <c r="R12" s="17">
        <f>[8]Julho!$B$21</f>
        <v>23.520833333333339</v>
      </c>
      <c r="S12" s="17">
        <f>[8]Julho!$B$22</f>
        <v>21.041666666666668</v>
      </c>
      <c r="T12" s="17">
        <f>[8]Julho!$B$23</f>
        <v>18.404166666666665</v>
      </c>
      <c r="U12" s="17">
        <f>[8]Julho!$B$24</f>
        <v>19.375</v>
      </c>
      <c r="V12" s="17">
        <f>[8]Julho!$B$25</f>
        <v>20.691666666666666</v>
      </c>
      <c r="W12" s="17">
        <f>[8]Julho!$B$26</f>
        <v>22.804166666666664</v>
      </c>
      <c r="X12" s="17">
        <f>[8]Julho!$B$27</f>
        <v>22.150000000000002</v>
      </c>
      <c r="Y12" s="17">
        <f>[8]Julho!$B$28</f>
        <v>17.291666666666671</v>
      </c>
      <c r="Z12" s="17">
        <f>[8]Julho!$B$29</f>
        <v>10.987499999999999</v>
      </c>
      <c r="AA12" s="17">
        <f>[8]Julho!$B$30</f>
        <v>13.633333333333335</v>
      </c>
      <c r="AB12" s="17">
        <f>[8]Julho!$B$31</f>
        <v>16.308333333333334</v>
      </c>
      <c r="AC12" s="17">
        <f>[8]Julho!$B$32</f>
        <v>18.070833333333336</v>
      </c>
      <c r="AD12" s="17">
        <f>[8]Julho!$B$33</f>
        <v>18.504166666666663</v>
      </c>
      <c r="AE12" s="17">
        <f>[8]Julho!$B$34</f>
        <v>21.187500000000004</v>
      </c>
      <c r="AF12" s="17">
        <f>[8]Julho!$B$35</f>
        <v>21.566666666666666</v>
      </c>
      <c r="AG12" s="29">
        <f t="shared" si="1"/>
        <v>20.017069892473117</v>
      </c>
    </row>
    <row r="13" spans="1:34" ht="17.100000000000001" customHeight="1" x14ac:dyDescent="0.2">
      <c r="A13" s="15" t="s">
        <v>5</v>
      </c>
      <c r="B13" s="17">
        <f>[9]Julho!$B$5</f>
        <v>20.75</v>
      </c>
      <c r="C13" s="17">
        <f>[9]Julho!$B$6</f>
        <v>24.291666666666668</v>
      </c>
      <c r="D13" s="17">
        <f>[9]Julho!$B$7</f>
        <v>25.512499999999992</v>
      </c>
      <c r="E13" s="17">
        <f>[9]Julho!$B$8</f>
        <v>25.854166666666668</v>
      </c>
      <c r="F13" s="17">
        <f>[9]Julho!$B$9</f>
        <v>26.337500000000002</v>
      </c>
      <c r="G13" s="17">
        <f>[9]Julho!$B$10</f>
        <v>22.645833333333332</v>
      </c>
      <c r="H13" s="17">
        <f>[9]Julho!$B$11</f>
        <v>16.495833333333334</v>
      </c>
      <c r="I13" s="17">
        <f>[9]Julho!$B$12</f>
        <v>15.887499999999998</v>
      </c>
      <c r="J13" s="17">
        <f>[9]Julho!$B$13</f>
        <v>17.133333333333333</v>
      </c>
      <c r="K13" s="17">
        <f>[9]Julho!$B$14</f>
        <v>18.024999999999999</v>
      </c>
      <c r="L13" s="17">
        <f>[9]Julho!$B$15</f>
        <v>19.704166666666669</v>
      </c>
      <c r="M13" s="17">
        <f>[9]Julho!$B$16</f>
        <v>22.191666666666663</v>
      </c>
      <c r="N13" s="17">
        <f>[9]Julho!$B$17</f>
        <v>24.3125</v>
      </c>
      <c r="O13" s="17">
        <f>[9]Julho!$B$18</f>
        <v>25.225000000000005</v>
      </c>
      <c r="P13" s="17">
        <f>[9]Julho!$B$19</f>
        <v>25.645833333333329</v>
      </c>
      <c r="Q13" s="17">
        <f>[9]Julho!$B$20</f>
        <v>26.683333333333326</v>
      </c>
      <c r="R13" s="17">
        <f>[9]Julho!$B$21</f>
        <v>26.970833333333331</v>
      </c>
      <c r="S13" s="17">
        <f>[9]Julho!$B$22</f>
        <v>22.112499999999997</v>
      </c>
      <c r="T13" s="17">
        <f>[9]Julho!$B$23</f>
        <v>19.45</v>
      </c>
      <c r="U13" s="17">
        <f>[9]Julho!$B$24</f>
        <v>19.987500000000001</v>
      </c>
      <c r="V13" s="17">
        <f>[9]Julho!$B$25</f>
        <v>23.775000000000002</v>
      </c>
      <c r="W13" s="17">
        <f>[9]Julho!$B$26</f>
        <v>26.399999999999991</v>
      </c>
      <c r="X13" s="17">
        <f>[9]Julho!$B$27</f>
        <v>25.679166666666671</v>
      </c>
      <c r="Y13" s="17">
        <f>[9]Julho!$B$28</f>
        <v>14.441666666666672</v>
      </c>
      <c r="Z13" s="17">
        <f>[9]Julho!$B$29</f>
        <v>13.71666666666667</v>
      </c>
      <c r="AA13" s="17">
        <f>[9]Julho!$B$30</f>
        <v>15.083333333333334</v>
      </c>
      <c r="AB13" s="17">
        <f>[9]Julho!$B$31</f>
        <v>16.233333333333334</v>
      </c>
      <c r="AC13" s="17">
        <f>[9]Julho!$B$32</f>
        <v>19.066666666666666</v>
      </c>
      <c r="AD13" s="17">
        <f>[9]Julho!$B$33</f>
        <v>23.175000000000001</v>
      </c>
      <c r="AE13" s="17">
        <f>[9]Julho!$B$34</f>
        <v>25.295833333333334</v>
      </c>
      <c r="AF13" s="17">
        <f>[9]Julho!$B$35</f>
        <v>25.754166666666666</v>
      </c>
      <c r="AG13" s="29">
        <f t="shared" si="1"/>
        <v>21.736693548387098</v>
      </c>
    </row>
    <row r="14" spans="1:34" ht="17.100000000000001" customHeight="1" x14ac:dyDescent="0.2">
      <c r="A14" s="15" t="s">
        <v>47</v>
      </c>
      <c r="B14" s="17">
        <f>[10]Julho!$B$5</f>
        <v>19.8</v>
      </c>
      <c r="C14" s="17">
        <f>[10]Julho!$B$6</f>
        <v>21.004166666666666</v>
      </c>
      <c r="D14" s="17">
        <f>[10]Julho!$B$7</f>
        <v>22.133333333333336</v>
      </c>
      <c r="E14" s="17">
        <f>[10]Julho!$B$8</f>
        <v>22.849999999999998</v>
      </c>
      <c r="F14" s="17">
        <f>[10]Julho!$B$9</f>
        <v>21.2</v>
      </c>
      <c r="G14" s="17">
        <f>[10]Julho!$B$10</f>
        <v>21.845833333333335</v>
      </c>
      <c r="H14" s="17">
        <f>[10]Julho!$B$11</f>
        <v>20.895833333333329</v>
      </c>
      <c r="I14" s="17">
        <f>[10]Julho!$B$12</f>
        <v>20.095833333333335</v>
      </c>
      <c r="J14" s="17">
        <f>[10]Julho!$B$13</f>
        <v>21.533333333333335</v>
      </c>
      <c r="K14" s="17">
        <f>[10]Julho!$B$14</f>
        <v>19.908333333333335</v>
      </c>
      <c r="L14" s="17">
        <f>[10]Julho!$B$15</f>
        <v>20.200000000000003</v>
      </c>
      <c r="M14" s="17">
        <f>[10]Julho!$B$16</f>
        <v>21.116666666666671</v>
      </c>
      <c r="N14" s="17">
        <f>[10]Julho!$B$17</f>
        <v>21.912499999999998</v>
      </c>
      <c r="O14" s="17">
        <f>[10]Julho!$B$18</f>
        <v>21.029166666666669</v>
      </c>
      <c r="P14" s="17">
        <f>[10]Julho!$B$19</f>
        <v>21.504166666666674</v>
      </c>
      <c r="Q14" s="17">
        <f>[10]Julho!$B$20</f>
        <v>22.329166666666669</v>
      </c>
      <c r="R14" s="17">
        <f>[10]Julho!$B$21</f>
        <v>22.750000000000004</v>
      </c>
      <c r="S14" s="17">
        <f>[10]Julho!$B$22</f>
        <v>21.279166666666672</v>
      </c>
      <c r="T14" s="17">
        <f>[10]Julho!$B$23</f>
        <v>19.658333333333335</v>
      </c>
      <c r="U14" s="17">
        <f>[10]Julho!$B$24</f>
        <v>19.724999999999998</v>
      </c>
      <c r="V14" s="17">
        <f>[10]Julho!$B$25</f>
        <v>21.216666666666665</v>
      </c>
      <c r="W14" s="17">
        <f>[10]Julho!$B$26</f>
        <v>22.112500000000001</v>
      </c>
      <c r="X14" s="17">
        <f>[10]Julho!$B$27</f>
        <v>22.612500000000001</v>
      </c>
      <c r="Y14" s="17">
        <f>[10]Julho!$B$28</f>
        <v>17.249999999999993</v>
      </c>
      <c r="Z14" s="17">
        <f>[10]Julho!$B$29</f>
        <v>12.5375</v>
      </c>
      <c r="AA14" s="17">
        <f>[10]Julho!$B$30</f>
        <v>15.037499999999996</v>
      </c>
      <c r="AB14" s="17">
        <f>[10]Julho!$B$31</f>
        <v>17.462499999999999</v>
      </c>
      <c r="AC14" s="17">
        <f>[10]Julho!$B$32</f>
        <v>19.5625</v>
      </c>
      <c r="AD14" s="17">
        <f>[10]Julho!$B$33</f>
        <v>20.079166666666662</v>
      </c>
      <c r="AE14" s="17">
        <f>[10]Julho!$B$34</f>
        <v>21.900000000000002</v>
      </c>
      <c r="AF14" s="17">
        <f>[10]Julho!$B$35</f>
        <v>21.787500000000005</v>
      </c>
      <c r="AG14" s="29">
        <f>AVERAGE(B14:AF14)</f>
        <v>20.462231182795701</v>
      </c>
    </row>
    <row r="15" spans="1:34" ht="17.100000000000001" customHeight="1" x14ac:dyDescent="0.2">
      <c r="A15" s="15" t="s">
        <v>6</v>
      </c>
      <c r="B15" s="17">
        <f>[11]Julho!$B$5</f>
        <v>18.687499999999996</v>
      </c>
      <c r="C15" s="17">
        <f>[11]Julho!$B$6</f>
        <v>20.841666666666669</v>
      </c>
      <c r="D15" s="17">
        <f>[11]Julho!$B$7</f>
        <v>21.620833333333334</v>
      </c>
      <c r="E15" s="17">
        <f>[11]Julho!$B$8</f>
        <v>21.575000000000003</v>
      </c>
      <c r="F15" s="17">
        <f>[11]Julho!$B$9</f>
        <v>21.029166666666665</v>
      </c>
      <c r="G15" s="17">
        <f>[11]Julho!$B$10</f>
        <v>20.929166666666664</v>
      </c>
      <c r="H15" s="17">
        <f>[11]Julho!$B$11</f>
        <v>21.841666666666672</v>
      </c>
      <c r="I15" s="17">
        <f>[11]Julho!$B$12</f>
        <v>21.470833333333331</v>
      </c>
      <c r="J15" s="17">
        <f>[11]Julho!$B$13</f>
        <v>20.687499999999996</v>
      </c>
      <c r="K15" s="17">
        <f>[11]Julho!$B$14</f>
        <v>21.762500000000003</v>
      </c>
      <c r="L15" s="17">
        <f>[11]Julho!$B$15</f>
        <v>21.370833333333334</v>
      </c>
      <c r="M15" s="17">
        <f>[11]Julho!$B$16</f>
        <v>22.070833333333329</v>
      </c>
      <c r="N15" s="17">
        <f>[11]Julho!$B$17</f>
        <v>22.383333333333336</v>
      </c>
      <c r="O15" s="17">
        <f>[11]Julho!$B$18</f>
        <v>21.695833333333329</v>
      </c>
      <c r="P15" s="17">
        <f>[11]Julho!$B$19</f>
        <v>21.166666666666661</v>
      </c>
      <c r="Q15" s="17">
        <f>[11]Julho!$B$20</f>
        <v>22.756521739130427</v>
      </c>
      <c r="R15" s="17">
        <f>[11]Julho!$B$21</f>
        <v>23.537499999999998</v>
      </c>
      <c r="S15" s="17">
        <f>[11]Julho!$B$22</f>
        <v>21.904166666666672</v>
      </c>
      <c r="T15" s="17">
        <f>[11]Julho!$B$23</f>
        <v>21.037499999999998</v>
      </c>
      <c r="U15" s="17">
        <f>[11]Julho!$B$24</f>
        <v>20.437499999999996</v>
      </c>
      <c r="V15" s="17">
        <f>[11]Julho!$B$25</f>
        <v>21.466666666666669</v>
      </c>
      <c r="W15" s="17">
        <f>[11]Julho!$B$26</f>
        <v>21.570833333333336</v>
      </c>
      <c r="X15" s="17">
        <f>[11]Julho!$B$27</f>
        <v>20.333333333333332</v>
      </c>
      <c r="Y15" s="17">
        <f>[11]Julho!$B$28</f>
        <v>17.420833333333331</v>
      </c>
      <c r="Z15" s="17">
        <f>[11]Julho!$B$29</f>
        <v>14.145833333333336</v>
      </c>
      <c r="AA15" s="17">
        <f>[11]Julho!$B$30</f>
        <v>15.395833333333334</v>
      </c>
      <c r="AB15" s="17">
        <f>[11]Julho!$B$31</f>
        <v>18.904166666666665</v>
      </c>
      <c r="AC15" s="17">
        <f>[11]Julho!$B$32</f>
        <v>21.962499999999995</v>
      </c>
      <c r="AD15" s="17">
        <f>[11]Julho!$B$33</f>
        <v>22.362500000000001</v>
      </c>
      <c r="AE15" s="17">
        <f>[11]Julho!$B$34</f>
        <v>23.108333333333331</v>
      </c>
      <c r="AF15" s="17">
        <f>[11]Julho!$B$35</f>
        <v>22.533333333333331</v>
      </c>
      <c r="AG15" s="29">
        <f t="shared" si="1"/>
        <v>20.903570593735392</v>
      </c>
    </row>
    <row r="16" spans="1:34" ht="17.100000000000001" customHeight="1" x14ac:dyDescent="0.2">
      <c r="A16" s="15" t="s">
        <v>7</v>
      </c>
      <c r="B16" s="17">
        <f>[12]Julho!$B$5</f>
        <v>16.320833333333333</v>
      </c>
      <c r="C16" s="17">
        <f>[12]Julho!$B$6</f>
        <v>20.18333333333333</v>
      </c>
      <c r="D16" s="17">
        <f>[12]Julho!$B$7</f>
        <v>22.675000000000001</v>
      </c>
      <c r="E16" s="17">
        <f>[12]Julho!$B$8</f>
        <v>23.241666666666671</v>
      </c>
      <c r="F16" s="17">
        <f>[12]Julho!$B$9</f>
        <v>22.829166666666666</v>
      </c>
      <c r="G16" s="17">
        <f>[12]Julho!$B$10</f>
        <v>18.020833333333332</v>
      </c>
      <c r="H16" s="17">
        <f>[12]Julho!$B$11</f>
        <v>14.670833333333333</v>
      </c>
      <c r="I16" s="17">
        <f>[12]Julho!$B$12</f>
        <v>15.533333333333333</v>
      </c>
      <c r="J16" s="17">
        <f>[12]Julho!$B$13</f>
        <v>16.891666666666666</v>
      </c>
      <c r="K16" s="17">
        <f>[12]Julho!$B$14</f>
        <v>17.112500000000004</v>
      </c>
      <c r="L16" s="17">
        <f>[12]Julho!$B$15</f>
        <v>17.608333333333331</v>
      </c>
      <c r="M16" s="17">
        <f>[12]Julho!$B$16</f>
        <v>18.591666666666665</v>
      </c>
      <c r="N16" s="17">
        <f>[12]Julho!$B$17</f>
        <v>19.875</v>
      </c>
      <c r="O16" s="17">
        <f>[12]Julho!$B$18</f>
        <v>20.766666666666662</v>
      </c>
      <c r="P16" s="17">
        <f>[12]Julho!$B$19</f>
        <v>20.845833333333335</v>
      </c>
      <c r="Q16" s="17">
        <f>[12]Julho!$B$20</f>
        <v>23.145833333333329</v>
      </c>
      <c r="R16" s="17">
        <f>[12]Julho!$B$21</f>
        <v>23.754166666666666</v>
      </c>
      <c r="S16" s="17">
        <f>[12]Julho!$B$22</f>
        <v>18.274999999999999</v>
      </c>
      <c r="T16" s="17">
        <f>[12]Julho!$B$23</f>
        <v>13.562500000000002</v>
      </c>
      <c r="U16" s="17">
        <f>[12]Julho!$B$24</f>
        <v>16.05</v>
      </c>
      <c r="V16" s="17">
        <f>[12]Julho!$B$25</f>
        <v>18.316666666666666</v>
      </c>
      <c r="W16" s="17">
        <f>[12]Julho!$B$26</f>
        <v>20.795833333333331</v>
      </c>
      <c r="X16" s="17">
        <f>[12]Julho!$B$27</f>
        <v>19.308333333333334</v>
      </c>
      <c r="Y16" s="17">
        <f>[12]Julho!$B$28</f>
        <v>14.4375</v>
      </c>
      <c r="Z16" s="17">
        <f>[12]Julho!$B$29</f>
        <v>9.99583333333333</v>
      </c>
      <c r="AA16" s="17">
        <f>[12]Julho!$B$30</f>
        <v>13.012500000000003</v>
      </c>
      <c r="AB16" s="17">
        <f>[12]Julho!$B$31</f>
        <v>14.454166666666666</v>
      </c>
      <c r="AC16" s="17">
        <f>[12]Julho!$B$32</f>
        <v>17.499999999999996</v>
      </c>
      <c r="AD16" s="17">
        <f>[12]Julho!$B$33</f>
        <v>18.283333333333335</v>
      </c>
      <c r="AE16" s="17">
        <f>[12]Julho!$B$34</f>
        <v>20.645833333333336</v>
      </c>
      <c r="AF16" s="17">
        <f>[12]Julho!$B$35</f>
        <v>22.241666666666671</v>
      </c>
      <c r="AG16" s="29">
        <f t="shared" si="1"/>
        <v>18.353091397849461</v>
      </c>
    </row>
    <row r="17" spans="1:34" ht="17.100000000000001" customHeight="1" x14ac:dyDescent="0.2">
      <c r="A17" s="15" t="s">
        <v>8</v>
      </c>
      <c r="B17" s="83" t="str">
        <f>[13]Julho!$B$5</f>
        <v>*</v>
      </c>
      <c r="C17" s="83" t="str">
        <f>[13]Julho!$B$6</f>
        <v>*</v>
      </c>
      <c r="D17" s="83" t="str">
        <f>[13]Julho!$B$7</f>
        <v>*</v>
      </c>
      <c r="E17" s="83" t="str">
        <f>[13]Julho!$B$8</f>
        <v>*</v>
      </c>
      <c r="F17" s="83" t="str">
        <f>[13]Julho!$B$9</f>
        <v>*</v>
      </c>
      <c r="G17" s="83" t="str">
        <f>[13]Julho!$B$10</f>
        <v>*</v>
      </c>
      <c r="H17" s="83" t="str">
        <f>[13]Julho!$B$11</f>
        <v>*</v>
      </c>
      <c r="I17" s="83" t="str">
        <f>[13]Julho!$B$11</f>
        <v>*</v>
      </c>
      <c r="J17" s="83" t="str">
        <f>[13]Julho!$B$11</f>
        <v>*</v>
      </c>
      <c r="K17" s="83" t="str">
        <f>[13]Julho!$B$14</f>
        <v>*</v>
      </c>
      <c r="L17" s="83" t="str">
        <f>[13]Julho!$B$15</f>
        <v>*</v>
      </c>
      <c r="M17" s="83" t="str">
        <f>[13]Julho!$B$16</f>
        <v>*</v>
      </c>
      <c r="N17" s="83" t="str">
        <f>[13]Julho!$B$17</f>
        <v>*</v>
      </c>
      <c r="O17" s="17" t="str">
        <f>[13]Julho!$B$18</f>
        <v>*</v>
      </c>
      <c r="P17" s="17" t="str">
        <f>[13]Julho!$B$19</f>
        <v>*</v>
      </c>
      <c r="Q17" s="17" t="str">
        <f>[13]Julho!$B$20</f>
        <v>*</v>
      </c>
      <c r="R17" s="17" t="str">
        <f>[13]Julho!$B$21</f>
        <v>*</v>
      </c>
      <c r="S17" s="17" t="str">
        <f>[13]Julho!$B$22</f>
        <v>*</v>
      </c>
      <c r="T17" s="17" t="str">
        <f>[13]Julho!$B$23</f>
        <v>*</v>
      </c>
      <c r="U17" s="17">
        <f>[13]Julho!$B$24</f>
        <v>20.016666666666701</v>
      </c>
      <c r="V17" s="17">
        <f>[13]Julho!$B$25</f>
        <v>12.35</v>
      </c>
      <c r="W17" s="17">
        <f>[13]Julho!$B$26</f>
        <v>26.4</v>
      </c>
      <c r="X17" s="17" t="str">
        <f>[13]Julho!$B$27</f>
        <v>*</v>
      </c>
      <c r="Y17" s="17" t="str">
        <f>[13]Julho!$B$28</f>
        <v>*</v>
      </c>
      <c r="Z17" s="17">
        <f>[13]Julho!$B$29</f>
        <v>12.875000000000002</v>
      </c>
      <c r="AA17" s="17">
        <f>[13]Julho!$B$30</f>
        <v>14.566666666666668</v>
      </c>
      <c r="AB17" s="17" t="str">
        <f>[13]Julho!$B$31</f>
        <v>*</v>
      </c>
      <c r="AC17" s="17" t="str">
        <f>[13]Julho!$B$32</f>
        <v>*</v>
      </c>
      <c r="AD17" s="17" t="str">
        <f>[13]Julho!$B$33</f>
        <v>*</v>
      </c>
      <c r="AE17" s="17">
        <f>[13]Julho!$B$34</f>
        <v>22.35</v>
      </c>
      <c r="AF17" s="17" t="str">
        <f>[13]Julho!$B$35</f>
        <v>*</v>
      </c>
      <c r="AG17" s="29">
        <f t="shared" si="1"/>
        <v>18.093055555555562</v>
      </c>
    </row>
    <row r="18" spans="1:34" ht="17.100000000000001" customHeight="1" x14ac:dyDescent="0.2">
      <c r="A18" s="15" t="s">
        <v>9</v>
      </c>
      <c r="B18" s="17">
        <f>[14]Julho!$B$5</f>
        <v>16.412500000000001</v>
      </c>
      <c r="C18" s="17">
        <f>[14]Julho!$B$6</f>
        <v>20.720833333333335</v>
      </c>
      <c r="D18" s="17">
        <f>[14]Julho!$B$7</f>
        <v>23.441666666666666</v>
      </c>
      <c r="E18" s="17">
        <f>[14]Julho!$B$8</f>
        <v>24.250000000000004</v>
      </c>
      <c r="F18" s="17">
        <f>[14]Julho!$B$9</f>
        <v>23.529166666666665</v>
      </c>
      <c r="G18" s="17">
        <f>[14]Julho!$B$10</f>
        <v>19.766666666666662</v>
      </c>
      <c r="H18" s="17">
        <f>[14]Julho!$B$11</f>
        <v>17.054166666666664</v>
      </c>
      <c r="I18" s="17">
        <f>[14]Julho!$B$12</f>
        <v>17.220833333333335</v>
      </c>
      <c r="J18" s="17">
        <f>[14]Julho!$B$13</f>
        <v>16.858333333333331</v>
      </c>
      <c r="K18" s="17">
        <f>[14]Julho!$B$14</f>
        <v>17.379166666666663</v>
      </c>
      <c r="L18" s="17">
        <f>[14]Julho!$B$15</f>
        <v>18.216666666666665</v>
      </c>
      <c r="M18" s="17">
        <f>[14]Julho!$B$16</f>
        <v>19.004166666666663</v>
      </c>
      <c r="N18" s="17">
        <f>[14]Julho!$B$17</f>
        <v>20.233333333333331</v>
      </c>
      <c r="O18" s="17">
        <f>[14]Julho!$B$18</f>
        <v>20.858333333333334</v>
      </c>
      <c r="P18" s="17">
        <f>[14]Julho!$B$19</f>
        <v>21.112500000000001</v>
      </c>
      <c r="Q18" s="17">
        <f>[14]Julho!$B$20</f>
        <v>23.033333333333328</v>
      </c>
      <c r="R18" s="17">
        <f>[14]Julho!$B$21</f>
        <v>24.079166666666666</v>
      </c>
      <c r="S18" s="17">
        <f>[14]Julho!$B$22</f>
        <v>19.320833333333333</v>
      </c>
      <c r="T18" s="17">
        <f>[14]Julho!$B$23</f>
        <v>14.887500000000003</v>
      </c>
      <c r="U18" s="17">
        <f>[14]Julho!$B$24</f>
        <v>16.516666666666666</v>
      </c>
      <c r="V18" s="17">
        <f>[14]Julho!$B$25</f>
        <v>18.491666666666664</v>
      </c>
      <c r="W18" s="17">
        <f>[14]Julho!$B$26</f>
        <v>21.341666666666669</v>
      </c>
      <c r="X18" s="17">
        <f>[14]Julho!$B$27</f>
        <v>20.083333333333336</v>
      </c>
      <c r="Y18" s="17">
        <f>[14]Julho!$B$28</f>
        <v>16.024999999999995</v>
      </c>
      <c r="Z18" s="17">
        <f>[14]Julho!$B$29</f>
        <v>11.479166666666666</v>
      </c>
      <c r="AA18" s="17">
        <f>[14]Julho!$B$30</f>
        <v>13.708333333333336</v>
      </c>
      <c r="AB18" s="17">
        <f>[14]Julho!$B$31</f>
        <v>15.879166666666665</v>
      </c>
      <c r="AC18" s="17">
        <f>[14]Julho!$B$32</f>
        <v>17.666666666666668</v>
      </c>
      <c r="AD18" s="17">
        <f>[14]Julho!$B$33</f>
        <v>18.887500000000003</v>
      </c>
      <c r="AE18" s="17">
        <f>[14]Julho!$B$34</f>
        <v>20.737499999999997</v>
      </c>
      <c r="AF18" s="17">
        <f>[14]Julho!$B$35</f>
        <v>22.208333333333339</v>
      </c>
      <c r="AG18" s="29">
        <f t="shared" si="1"/>
        <v>19.045295698924729</v>
      </c>
    </row>
    <row r="19" spans="1:34" ht="17.100000000000001" customHeight="1" x14ac:dyDescent="0.2">
      <c r="A19" s="15" t="s">
        <v>46</v>
      </c>
      <c r="B19" s="17">
        <f>[15]Julho!$B$5</f>
        <v>17.908333333333331</v>
      </c>
      <c r="C19" s="17">
        <f>[15]Julho!$B$6</f>
        <v>20.766666666666669</v>
      </c>
      <c r="D19" s="17">
        <f>[15]Julho!$B$7</f>
        <v>22.849999999999998</v>
      </c>
      <c r="E19" s="17">
        <f>[15]Julho!$B$8</f>
        <v>23.333333333333329</v>
      </c>
      <c r="F19" s="17">
        <f>[15]Julho!$B$9</f>
        <v>23.349999999999998</v>
      </c>
      <c r="G19" s="17">
        <f>[15]Julho!$B$10</f>
        <v>17.654166666666669</v>
      </c>
      <c r="H19" s="17">
        <f>[15]Julho!$B$11</f>
        <v>15.787500000000007</v>
      </c>
      <c r="I19" s="17">
        <f>[15]Julho!$B$12</f>
        <v>16.824999999999999</v>
      </c>
      <c r="J19" s="17">
        <f>[15]Julho!$B$13</f>
        <v>19.341666666666665</v>
      </c>
      <c r="K19" s="17">
        <f>[15]Julho!$B$14</f>
        <v>18.979166666666668</v>
      </c>
      <c r="L19" s="17">
        <f>[15]Julho!$B$15</f>
        <v>20.141666666666669</v>
      </c>
      <c r="M19" s="17">
        <f>[15]Julho!$B$16</f>
        <v>21.341666666666669</v>
      </c>
      <c r="N19" s="17">
        <f>[15]Julho!$B$17</f>
        <v>22.125</v>
      </c>
      <c r="O19" s="17">
        <f>[15]Julho!$B$18</f>
        <v>22.166666666666668</v>
      </c>
      <c r="P19" s="17">
        <f>[15]Julho!$B$19</f>
        <v>22.066666666666663</v>
      </c>
      <c r="Q19" s="17">
        <f>[15]Julho!$B$20</f>
        <v>23.737500000000001</v>
      </c>
      <c r="R19" s="17">
        <f>[15]Julho!$B$21</f>
        <v>23.899999999999995</v>
      </c>
      <c r="S19" s="17">
        <f>[15]Julho!$B$22</f>
        <v>20.662499999999998</v>
      </c>
      <c r="T19" s="17">
        <f>[15]Julho!$B$23</f>
        <v>15.599999999999996</v>
      </c>
      <c r="U19" s="17">
        <f>[15]Julho!$B$24</f>
        <v>16</v>
      </c>
      <c r="V19" s="17">
        <f>[15]Julho!$B$25</f>
        <v>20.074999999999999</v>
      </c>
      <c r="W19" s="17">
        <f>[15]Julho!$B$26</f>
        <v>22.870833333333337</v>
      </c>
      <c r="X19" s="17">
        <f>[15]Julho!$B$27</f>
        <v>21.204166666666662</v>
      </c>
      <c r="Y19" s="17">
        <f>[15]Julho!$B$28</f>
        <v>14.479166666666664</v>
      </c>
      <c r="Z19" s="17">
        <f>[15]Julho!$B$29</f>
        <v>10.991666666666667</v>
      </c>
      <c r="AA19" s="17">
        <f>[15]Julho!$B$30</f>
        <v>14.66666666666667</v>
      </c>
      <c r="AB19" s="17">
        <f>[15]Julho!$B$31</f>
        <v>16.045833333333334</v>
      </c>
      <c r="AC19" s="17">
        <f>[15]Julho!$B$32</f>
        <v>20.187499999999996</v>
      </c>
      <c r="AD19" s="17">
        <f>[15]Julho!$B$33</f>
        <v>21.624999999999996</v>
      </c>
      <c r="AE19" s="17">
        <f>[15]Julho!$B$34</f>
        <v>23.333333333333332</v>
      </c>
      <c r="AF19" s="17">
        <f>[15]Julho!$B$35</f>
        <v>23.233333333333331</v>
      </c>
      <c r="AG19" s="29">
        <f t="shared" si="1"/>
        <v>19.782258064516132</v>
      </c>
    </row>
    <row r="20" spans="1:34" ht="17.100000000000001" customHeight="1" x14ac:dyDescent="0.2">
      <c r="A20" s="15" t="s">
        <v>10</v>
      </c>
      <c r="B20" s="17">
        <f>[16]Julho!$B$5</f>
        <v>14.049999999999999</v>
      </c>
      <c r="C20" s="17">
        <f>[16]Julho!$B$6</f>
        <v>20.787499999999998</v>
      </c>
      <c r="D20" s="17">
        <f>[16]Julho!$B$7</f>
        <v>23.291666666666671</v>
      </c>
      <c r="E20" s="17">
        <f>[16]Julho!$B$8</f>
        <v>23.479166666666668</v>
      </c>
      <c r="F20" s="17">
        <f>[16]Julho!$B$9</f>
        <v>23.741666666666671</v>
      </c>
      <c r="G20" s="17">
        <f>[16]Julho!$B$10</f>
        <v>18.208333333333332</v>
      </c>
      <c r="H20" s="17">
        <f>[16]Julho!$B$11</f>
        <v>15.766666666666664</v>
      </c>
      <c r="I20" s="17">
        <f>[16]Julho!$B$12</f>
        <v>16.170833333333331</v>
      </c>
      <c r="J20" s="17">
        <f>[16]Julho!$B$13</f>
        <v>16.816666666666666</v>
      </c>
      <c r="K20" s="17">
        <f>[16]Julho!$B$14</f>
        <v>16.954166666666666</v>
      </c>
      <c r="L20" s="17">
        <f>[16]Julho!$B$15</f>
        <v>17.500000000000004</v>
      </c>
      <c r="M20" s="17">
        <f>[16]Julho!$B$16</f>
        <v>18.599999999999998</v>
      </c>
      <c r="N20" s="17">
        <f>[16]Julho!$B$17</f>
        <v>20.012499999999999</v>
      </c>
      <c r="O20" s="17">
        <f>[16]Julho!$B$18</f>
        <v>20.324999999999999</v>
      </c>
      <c r="P20" s="17">
        <f>[16]Julho!$B$19</f>
        <v>21.162500000000001</v>
      </c>
      <c r="Q20" s="17">
        <f>[16]Julho!$B$20</f>
        <v>23.05</v>
      </c>
      <c r="R20" s="17">
        <f>[16]Julho!$B$21</f>
        <v>23.133333333333329</v>
      </c>
      <c r="S20" s="17">
        <f>[16]Julho!$B$22</f>
        <v>18.133333333333333</v>
      </c>
      <c r="T20" s="17">
        <f>[16]Julho!$B$23</f>
        <v>13.512499999999998</v>
      </c>
      <c r="U20" s="17">
        <f>[16]Julho!$B$24</f>
        <v>14.27083333333333</v>
      </c>
      <c r="V20" s="17">
        <f>[16]Julho!$B$25</f>
        <v>17.883333333333333</v>
      </c>
      <c r="W20" s="17">
        <f>[16]Julho!$B$26</f>
        <v>20.716666666666672</v>
      </c>
      <c r="X20" s="17">
        <f>[16]Julho!$B$27</f>
        <v>19.941666666666666</v>
      </c>
      <c r="Y20" s="17">
        <f>[16]Julho!$B$28</f>
        <v>14.858333333333334</v>
      </c>
      <c r="Z20" s="17">
        <f>[16]Julho!$B$29</f>
        <v>10.925000000000002</v>
      </c>
      <c r="AA20" s="17">
        <f>[16]Julho!$B$30</f>
        <v>13.416666666666666</v>
      </c>
      <c r="AB20" s="17">
        <f>[16]Julho!$B$31</f>
        <v>14.650000000000004</v>
      </c>
      <c r="AC20" s="17">
        <f>[16]Julho!$B$32</f>
        <v>17.529166666666665</v>
      </c>
      <c r="AD20" s="17">
        <f>[16]Julho!$B$33</f>
        <v>18.312499999999996</v>
      </c>
      <c r="AE20" s="17">
        <f>[16]Julho!$B$34</f>
        <v>20.666666666666668</v>
      </c>
      <c r="AF20" s="17">
        <f>[16]Julho!$B$35</f>
        <v>21.762500000000003</v>
      </c>
      <c r="AG20" s="29">
        <f t="shared" ref="AG20:AG32" si="2">AVERAGE(B20:AF20)</f>
        <v>18.375134408602147</v>
      </c>
      <c r="AH20" s="43" t="s">
        <v>51</v>
      </c>
    </row>
    <row r="21" spans="1:34" ht="17.100000000000001" customHeight="1" x14ac:dyDescent="0.2">
      <c r="A21" s="15" t="s">
        <v>11</v>
      </c>
      <c r="B21" s="17">
        <f>[17]Julho!$B$5</f>
        <v>15.77083333333333</v>
      </c>
      <c r="C21" s="17">
        <f>[17]Julho!$B$6</f>
        <v>18.324999999999999</v>
      </c>
      <c r="D21" s="17">
        <f>[17]Julho!$B$7</f>
        <v>20.529166666666669</v>
      </c>
      <c r="E21" s="17">
        <f>[17]Julho!$B$8</f>
        <v>21.054166666666664</v>
      </c>
      <c r="F21" s="17">
        <f>[17]Julho!$B$9</f>
        <v>20.716666666666669</v>
      </c>
      <c r="G21" s="17">
        <f>[17]Julho!$B$10</f>
        <v>16.345833333333335</v>
      </c>
      <c r="H21" s="17">
        <f>[17]Julho!$B$11</f>
        <v>15.420833333333329</v>
      </c>
      <c r="I21" s="17">
        <f>[17]Julho!$B$12</f>
        <v>15.958333333333334</v>
      </c>
      <c r="J21" s="17">
        <f>[17]Julho!$B$13</f>
        <v>17.745833333333334</v>
      </c>
      <c r="K21" s="17">
        <f>[17]Julho!$B$14</f>
        <v>17.241666666666664</v>
      </c>
      <c r="L21" s="17">
        <f>[17]Julho!$B$15</f>
        <v>18.016666666666669</v>
      </c>
      <c r="M21" s="17">
        <f>[17]Julho!$B$16</f>
        <v>18.708333333333336</v>
      </c>
      <c r="N21" s="17">
        <f>[17]Julho!$B$17</f>
        <v>19.220833333333328</v>
      </c>
      <c r="O21" s="17">
        <f>[17]Julho!$B$18</f>
        <v>19.349999999999998</v>
      </c>
      <c r="P21" s="17">
        <f>[17]Julho!$B$19</f>
        <v>18.712499999999999</v>
      </c>
      <c r="Q21" s="17">
        <f>[17]Julho!$B$20</f>
        <v>20.679166666666667</v>
      </c>
      <c r="R21" s="17">
        <f>[17]Julho!$B$21</f>
        <v>21.562500000000004</v>
      </c>
      <c r="S21" s="17">
        <f>[17]Julho!$B$22</f>
        <v>19.3</v>
      </c>
      <c r="T21" s="17">
        <f>[17]Julho!$B$23</f>
        <v>13.816666666666665</v>
      </c>
      <c r="U21" s="17">
        <f>[17]Julho!$B$24</f>
        <v>13.091666666666663</v>
      </c>
      <c r="V21" s="17">
        <f>[17]Julho!$B$25</f>
        <v>16.7</v>
      </c>
      <c r="W21" s="17">
        <f>[17]Julho!$B$26</f>
        <v>19.083333333333332</v>
      </c>
      <c r="X21" s="17">
        <f>[17]Julho!$B$27</f>
        <v>17.629166666666666</v>
      </c>
      <c r="Y21" s="17">
        <f>[17]Julho!$B$28</f>
        <v>15.562500000000002</v>
      </c>
      <c r="Z21" s="17">
        <f>[17]Julho!$B$29</f>
        <v>9.8083333333333353</v>
      </c>
      <c r="AA21" s="17">
        <f>[17]Julho!$B$30</f>
        <v>13.233333333333333</v>
      </c>
      <c r="AB21" s="17">
        <f>[17]Julho!$B$31</f>
        <v>15.083333333333329</v>
      </c>
      <c r="AC21" s="17">
        <f>[17]Julho!$B$32</f>
        <v>18.620833333333334</v>
      </c>
      <c r="AD21" s="17">
        <f>[17]Julho!$B$33</f>
        <v>19.033333333333331</v>
      </c>
      <c r="AE21" s="17">
        <f>[17]Julho!$B$34</f>
        <v>20.320833333333336</v>
      </c>
      <c r="AF21" s="17">
        <f>[17]Julho!$B$35</f>
        <v>20.583333333333332</v>
      </c>
      <c r="AG21" s="29">
        <f t="shared" si="2"/>
        <v>17.65241935483871</v>
      </c>
    </row>
    <row r="22" spans="1:34" ht="17.100000000000001" customHeight="1" x14ac:dyDescent="0.2">
      <c r="A22" s="15" t="s">
        <v>12</v>
      </c>
      <c r="B22" s="17">
        <f>[18]Julho!$B$5</f>
        <v>19.058333333333334</v>
      </c>
      <c r="C22" s="17">
        <f>[18]Julho!$B$6</f>
        <v>21.191666666666666</v>
      </c>
      <c r="D22" s="17">
        <f>[18]Julho!$B$7</f>
        <v>23.074999999999999</v>
      </c>
      <c r="E22" s="17">
        <f>[18]Julho!$B$8</f>
        <v>23.270833333333332</v>
      </c>
      <c r="F22" s="17">
        <f>[18]Julho!$B$9</f>
        <v>22.433333333333334</v>
      </c>
      <c r="G22" s="17">
        <f>[18]Julho!$B$10</f>
        <v>19.795833333333334</v>
      </c>
      <c r="H22" s="17">
        <f>[18]Julho!$B$11</f>
        <v>16.266666666666669</v>
      </c>
      <c r="I22" s="17">
        <f>[18]Julho!$B$12</f>
        <v>17.587499999999999</v>
      </c>
      <c r="J22" s="17">
        <f>[18]Julho!$B$13</f>
        <v>19.620833333333334</v>
      </c>
      <c r="K22" s="17">
        <f>[18]Julho!$B$14</f>
        <v>20.420833333333331</v>
      </c>
      <c r="L22" s="17">
        <f>[18]Julho!$B$15</f>
        <v>21.041666666666664</v>
      </c>
      <c r="M22" s="17">
        <f>[18]Julho!$B$16</f>
        <v>21.758333333333336</v>
      </c>
      <c r="N22" s="17">
        <f>[18]Julho!$B$17</f>
        <v>22.158333333333335</v>
      </c>
      <c r="O22" s="17">
        <f>[18]Julho!$B$18</f>
        <v>22.025000000000002</v>
      </c>
      <c r="P22" s="17">
        <f>[18]Julho!$B$19</f>
        <v>21.9375</v>
      </c>
      <c r="Q22" s="17">
        <f>[18]Julho!$B$20</f>
        <v>23.391666666666662</v>
      </c>
      <c r="R22" s="17">
        <f>[18]Julho!$B$21</f>
        <v>24.158333333333328</v>
      </c>
      <c r="S22" s="17">
        <f>[18]Julho!$B$22</f>
        <v>21.05</v>
      </c>
      <c r="T22" s="17">
        <f>[18]Julho!$B$23</f>
        <v>16.387500000000003</v>
      </c>
      <c r="U22" s="17">
        <f>[18]Julho!$B$24</f>
        <v>16.658333333333331</v>
      </c>
      <c r="V22" s="17">
        <f>[18]Julho!$B$25</f>
        <v>20.466666666666669</v>
      </c>
      <c r="W22" s="17">
        <f>[18]Julho!$B$26</f>
        <v>22.754166666666666</v>
      </c>
      <c r="X22" s="17">
        <f>[18]Julho!$B$27</f>
        <v>21.666666666666671</v>
      </c>
      <c r="Y22" s="17">
        <f>[18]Julho!$B$28</f>
        <v>16.537499999999998</v>
      </c>
      <c r="Z22" s="17">
        <f>[18]Julho!$B$29</f>
        <v>12.612499999999999</v>
      </c>
      <c r="AA22" s="17">
        <f>[18]Julho!$B$30</f>
        <v>14.620833333333332</v>
      </c>
      <c r="AB22" s="17">
        <f>[18]Julho!$B$31</f>
        <v>16.595833333333328</v>
      </c>
      <c r="AC22" s="17">
        <f>[18]Julho!$B$32</f>
        <v>20.095833333333328</v>
      </c>
      <c r="AD22" s="17">
        <f>[18]Julho!$B$33</f>
        <v>21.966666666666669</v>
      </c>
      <c r="AE22" s="17">
        <f>[18]Julho!$B$34</f>
        <v>23.454166666666666</v>
      </c>
      <c r="AF22" s="17">
        <f>[18]Julho!$B$35</f>
        <v>23.616666666666664</v>
      </c>
      <c r="AG22" s="29">
        <f t="shared" si="2"/>
        <v>20.247580645161289</v>
      </c>
    </row>
    <row r="23" spans="1:34" ht="17.100000000000001" customHeight="1" x14ac:dyDescent="0.2">
      <c r="A23" s="15" t="s">
        <v>13</v>
      </c>
      <c r="B23" s="83" t="str">
        <f>[19]Julho!$B$5</f>
        <v>*</v>
      </c>
      <c r="C23" s="83" t="str">
        <f>[19]Julho!$B$6</f>
        <v>*</v>
      </c>
      <c r="D23" s="83" t="str">
        <f>[19]Julho!$B$7</f>
        <v>*</v>
      </c>
      <c r="E23" s="83" t="str">
        <f>[19]Julho!$B$8</f>
        <v>*</v>
      </c>
      <c r="F23" s="83" t="str">
        <f>[19]Julho!$B$9</f>
        <v>*</v>
      </c>
      <c r="G23" s="83" t="str">
        <f>[19]Julho!$B$10</f>
        <v>*</v>
      </c>
      <c r="H23" s="83" t="str">
        <f>[19]Julho!$B$11</f>
        <v>*</v>
      </c>
      <c r="I23" s="83" t="str">
        <f>[19]Julho!$B$11</f>
        <v>*</v>
      </c>
      <c r="J23" s="83" t="str">
        <f>[19]Julho!$B$11</f>
        <v>*</v>
      </c>
      <c r="K23" s="83" t="str">
        <f>[19]Julho!$B$14</f>
        <v>*</v>
      </c>
      <c r="L23" s="83" t="str">
        <f>[19]Julho!$B$15</f>
        <v>*</v>
      </c>
      <c r="M23" s="83" t="str">
        <f>[19]Julho!$B$16</f>
        <v>*</v>
      </c>
      <c r="N23" s="83" t="str">
        <f>[19]Julho!$B$17</f>
        <v>*</v>
      </c>
      <c r="O23" s="17" t="str">
        <f>[19]Julho!$B$18</f>
        <v>*</v>
      </c>
      <c r="P23" s="17" t="str">
        <f>[19]Julho!$B$19</f>
        <v>*</v>
      </c>
      <c r="Q23" s="17" t="str">
        <f>[19]Julho!$B$20</f>
        <v>*</v>
      </c>
      <c r="R23" s="17" t="str">
        <f>[19]Julho!$B$21</f>
        <v>*</v>
      </c>
      <c r="S23" s="17" t="str">
        <f>[19]Julho!$B$22</f>
        <v>*</v>
      </c>
      <c r="T23" s="17" t="str">
        <f>[19]Julho!$B$23</f>
        <v>*</v>
      </c>
      <c r="U23" s="17" t="str">
        <f>[19]Julho!$B$24</f>
        <v>*</v>
      </c>
      <c r="V23" s="17" t="str">
        <f>[19]Julho!$B$25</f>
        <v>*</v>
      </c>
      <c r="W23" s="17" t="str">
        <f>[19]Julho!$B$26</f>
        <v>*</v>
      </c>
      <c r="X23" s="17" t="str">
        <f>[19]Julho!$B$27</f>
        <v>*</v>
      </c>
      <c r="Y23" s="17" t="str">
        <f>[19]Julho!$B$28</f>
        <v>*</v>
      </c>
      <c r="Z23" s="17" t="str">
        <f>[19]Julho!$B$29</f>
        <v>*</v>
      </c>
      <c r="AA23" s="17" t="str">
        <f>[19]Julho!$B$30</f>
        <v>*</v>
      </c>
      <c r="AB23" s="17" t="str">
        <f>[19]Julho!$B$31</f>
        <v>*</v>
      </c>
      <c r="AC23" s="17" t="str">
        <f>[19]Julho!$B$32</f>
        <v>*</v>
      </c>
      <c r="AD23" s="17" t="str">
        <f>[19]Julho!$B$33</f>
        <v>*</v>
      </c>
      <c r="AE23" s="17" t="str">
        <f>[19]Julho!$B$34</f>
        <v>*</v>
      </c>
      <c r="AF23" s="17" t="str">
        <f>[19]Julho!$B$35</f>
        <v>*</v>
      </c>
      <c r="AG23" s="91" t="s">
        <v>142</v>
      </c>
    </row>
    <row r="24" spans="1:34" ht="17.100000000000001" customHeight="1" x14ac:dyDescent="0.2">
      <c r="A24" s="15" t="s">
        <v>14</v>
      </c>
      <c r="B24" s="17">
        <f>[20]Julho!$B$5</f>
        <v>20.400000000000002</v>
      </c>
      <c r="C24" s="17">
        <f>[20]Julho!$B$6</f>
        <v>22.412499999999994</v>
      </c>
      <c r="D24" s="17">
        <f>[20]Julho!$B$7</f>
        <v>23.749999999999996</v>
      </c>
      <c r="E24" s="17">
        <f>[20]Julho!$B$8</f>
        <v>23.016666666666666</v>
      </c>
      <c r="F24" s="17">
        <f>[20]Julho!$B$9</f>
        <v>22.787500000000005</v>
      </c>
      <c r="G24" s="17">
        <f>[20]Julho!$B$10</f>
        <v>22.620833333333337</v>
      </c>
      <c r="H24" s="17">
        <f>[20]Julho!$B$11</f>
        <v>22.575000000000003</v>
      </c>
      <c r="I24" s="17">
        <f>[20]Julho!$B$12</f>
        <v>22.145833333333332</v>
      </c>
      <c r="J24" s="17">
        <f>[20]Julho!$B$13</f>
        <v>23.016666666666666</v>
      </c>
      <c r="K24" s="17">
        <f>[20]Julho!$B$14</f>
        <v>20.133333333333336</v>
      </c>
      <c r="L24" s="17">
        <f>[20]Julho!$B$15</f>
        <v>20.024999999999995</v>
      </c>
      <c r="M24" s="17">
        <f>[20]Julho!$B$16</f>
        <v>20.862500000000001</v>
      </c>
      <c r="N24" s="17">
        <f>[20]Julho!$B$17</f>
        <v>21.229166666666664</v>
      </c>
      <c r="O24" s="17">
        <f>[20]Julho!$B$18</f>
        <v>21.195833333333329</v>
      </c>
      <c r="P24" s="17">
        <f>[20]Julho!$B$19</f>
        <v>21.691666666666666</v>
      </c>
      <c r="Q24" s="17">
        <f>[20]Julho!$B$20</f>
        <v>23.049999999999997</v>
      </c>
      <c r="R24" s="17">
        <f>[20]Julho!$B$21</f>
        <v>25.004166666666674</v>
      </c>
      <c r="S24" s="17">
        <f>[20]Julho!$B$22</f>
        <v>21.883333333333336</v>
      </c>
      <c r="T24" s="17">
        <f>[20]Julho!$B$23</f>
        <v>20.333333333333332</v>
      </c>
      <c r="U24" s="17">
        <f>[20]Julho!$B$24</f>
        <v>18.824999999999999</v>
      </c>
      <c r="V24" s="17">
        <f>[20]Julho!$B$25</f>
        <v>20.464000000000002</v>
      </c>
      <c r="W24" s="17">
        <f>[20]Julho!$B$26</f>
        <v>23.120833333333334</v>
      </c>
      <c r="X24" s="17">
        <f>[20]Julho!$B$27</f>
        <v>25.900000000000006</v>
      </c>
      <c r="Y24" s="17">
        <f>[20]Julho!$B$28</f>
        <v>19.691666666666666</v>
      </c>
      <c r="Z24" s="17">
        <f>[20]Julho!$B$29</f>
        <v>13.9125</v>
      </c>
      <c r="AA24" s="17">
        <f>[20]Julho!$B$30</f>
        <v>15.209090909090907</v>
      </c>
      <c r="AB24" s="17">
        <f>[20]Julho!$B$31</f>
        <v>18.162500000000005</v>
      </c>
      <c r="AC24" s="17">
        <f>[20]Julho!$B$32</f>
        <v>18.141666666666669</v>
      </c>
      <c r="AD24" s="17">
        <f>[20]Julho!$B$33</f>
        <v>20.333333333333332</v>
      </c>
      <c r="AE24" s="17">
        <f>[20]Julho!$B$34</f>
        <v>21.991666666666664</v>
      </c>
      <c r="AF24" s="17">
        <f>[20]Julho!$B$35</f>
        <v>21.774999999999995</v>
      </c>
      <c r="AG24" s="29">
        <f t="shared" si="2"/>
        <v>21.150341642228746</v>
      </c>
    </row>
    <row r="25" spans="1:34" ht="17.100000000000001" customHeight="1" x14ac:dyDescent="0.2">
      <c r="A25" s="15" t="s">
        <v>15</v>
      </c>
      <c r="B25" s="17">
        <f>[21]Julho!$B$5</f>
        <v>13.133333333333335</v>
      </c>
      <c r="C25" s="17">
        <f>[21]Julho!$B$6</f>
        <v>18.620833333333334</v>
      </c>
      <c r="D25" s="17">
        <f>[21]Julho!$B$7</f>
        <v>21.654166666666669</v>
      </c>
      <c r="E25" s="17">
        <f>[21]Julho!$B$8</f>
        <v>22.845833333333331</v>
      </c>
      <c r="F25" s="17">
        <f>[21]Julho!$B$9</f>
        <v>22.204166666666666</v>
      </c>
      <c r="G25" s="17">
        <f>[21]Julho!$B$10</f>
        <v>17.654166666666672</v>
      </c>
      <c r="H25" s="17">
        <f>[21]Julho!$B$11</f>
        <v>12.9</v>
      </c>
      <c r="I25" s="17">
        <f>[21]Julho!$B$12</f>
        <v>14.054166666666667</v>
      </c>
      <c r="J25" s="17">
        <f>[21]Julho!$B$13</f>
        <v>15.862499999999997</v>
      </c>
      <c r="K25" s="17">
        <f>[21]Julho!$B$14</f>
        <v>15.733333333333336</v>
      </c>
      <c r="L25" s="17">
        <f>[21]Julho!$B$15</f>
        <v>16.025000000000002</v>
      </c>
      <c r="M25" s="17">
        <f>[21]Julho!$B$16</f>
        <v>16.9375</v>
      </c>
      <c r="N25" s="17">
        <f>[21]Julho!$B$17</f>
        <v>18.087499999999999</v>
      </c>
      <c r="O25" s="17">
        <f>[21]Julho!$B$18</f>
        <v>18.570833333333329</v>
      </c>
      <c r="P25" s="17">
        <f>[21]Julho!$B$19</f>
        <v>18.383333333333336</v>
      </c>
      <c r="Q25" s="17">
        <f>[21]Julho!$B$20</f>
        <v>23.049999999999997</v>
      </c>
      <c r="R25" s="17">
        <f>[21]Julho!$B$21</f>
        <v>25.004166666666674</v>
      </c>
      <c r="S25" s="17">
        <f>[21]Julho!$B$22</f>
        <v>21.883333333333336</v>
      </c>
      <c r="T25" s="17">
        <f>[21]Julho!$B$23</f>
        <v>20.333333333333332</v>
      </c>
      <c r="U25" s="17">
        <f>[21]Julho!$B$24</f>
        <v>18.824999999999999</v>
      </c>
      <c r="V25" s="17">
        <f>[21]Julho!$B$25</f>
        <v>15.783333333333333</v>
      </c>
      <c r="W25" s="17">
        <f>[21]Julho!$B$26</f>
        <v>17.975000000000001</v>
      </c>
      <c r="X25" s="17">
        <f>[21]Julho!$B$27</f>
        <v>19.200000000000003</v>
      </c>
      <c r="Y25" s="17">
        <f>[21]Julho!$B$28</f>
        <v>11.79166666666667</v>
      </c>
      <c r="Z25" s="17">
        <f>[21]Julho!$B$29</f>
        <v>8.5500000000000007</v>
      </c>
      <c r="AA25" s="17">
        <f>[21]Julho!$B$30</f>
        <v>11.616666666666667</v>
      </c>
      <c r="AB25" s="17">
        <f>[21]Julho!$B$31</f>
        <v>13.52083333333333</v>
      </c>
      <c r="AC25" s="17">
        <f>[21]Julho!$B$32</f>
        <v>16.520833333333332</v>
      </c>
      <c r="AD25" s="17">
        <f>[21]Julho!$B$33</f>
        <v>17.31666666666667</v>
      </c>
      <c r="AE25" s="17">
        <f>[21]Julho!$B$34</f>
        <v>19.058333333333334</v>
      </c>
      <c r="AF25" s="17">
        <f>[21]Julho!$B$35</f>
        <v>20.324999999999999</v>
      </c>
      <c r="AG25" s="29">
        <f t="shared" si="2"/>
        <v>17.52970430107527</v>
      </c>
    </row>
    <row r="26" spans="1:34" ht="17.100000000000001" customHeight="1" x14ac:dyDescent="0.2">
      <c r="A26" s="15" t="s">
        <v>16</v>
      </c>
      <c r="B26" s="17">
        <f>[22]Julho!$B$5</f>
        <v>19.012500000000003</v>
      </c>
      <c r="C26" s="17">
        <f>[22]Julho!$B$6</f>
        <v>23.925000000000001</v>
      </c>
      <c r="D26" s="17">
        <f>[22]Julho!$B$7</f>
        <v>25.145833333333332</v>
      </c>
      <c r="E26" s="17">
        <f>[22]Julho!$B$8</f>
        <v>25.650000000000006</v>
      </c>
      <c r="F26" s="17">
        <f>[22]Julho!$B$9</f>
        <v>25.412499999999998</v>
      </c>
      <c r="G26" s="17">
        <f>[22]Julho!$B$10</f>
        <v>19.462500000000002</v>
      </c>
      <c r="H26" s="17">
        <f>[22]Julho!$B$11</f>
        <v>14.170833333333334</v>
      </c>
      <c r="I26" s="17">
        <f>[22]Julho!$B$12</f>
        <v>14.983333333333334</v>
      </c>
      <c r="J26" s="17">
        <f>[22]Julho!$B$13</f>
        <v>16.066666666666666</v>
      </c>
      <c r="K26" s="17">
        <f>[22]Julho!$B$14</f>
        <v>16.083333333333329</v>
      </c>
      <c r="L26" s="17">
        <f>[22]Julho!$B$15</f>
        <v>19.487499999999997</v>
      </c>
      <c r="M26" s="17">
        <f>[22]Julho!$B$16</f>
        <v>21.5</v>
      </c>
      <c r="N26" s="17">
        <f>[22]Julho!$B$17</f>
        <v>22.729166666666668</v>
      </c>
      <c r="O26" s="17">
        <f>[22]Julho!$B$18</f>
        <v>23.008333333333336</v>
      </c>
      <c r="P26" s="17">
        <f>[22]Julho!$B$19</f>
        <v>24.020833333333332</v>
      </c>
      <c r="Q26" s="17">
        <f>[22]Julho!$B$20</f>
        <v>25.754166666666666</v>
      </c>
      <c r="R26" s="17">
        <f>[22]Julho!$B$21</f>
        <v>25.641666666666669</v>
      </c>
      <c r="S26" s="17">
        <f>[22]Julho!$B$22</f>
        <v>20.262499999999999</v>
      </c>
      <c r="T26" s="17">
        <f>[22]Julho!$B$23</f>
        <v>15.508333333333333</v>
      </c>
      <c r="U26" s="17">
        <f>[22]Julho!$B$24</f>
        <v>16.620833333333334</v>
      </c>
      <c r="V26" s="17">
        <f>[22]Julho!$B$25</f>
        <v>21.029166666666665</v>
      </c>
      <c r="W26" s="17">
        <f>[22]Julho!$B$26</f>
        <v>24.833333333333332</v>
      </c>
      <c r="X26" s="17">
        <f>[22]Julho!$B$27</f>
        <v>24.433333333333334</v>
      </c>
      <c r="Y26" s="17">
        <f>[22]Julho!$B$28</f>
        <v>13.162500000000001</v>
      </c>
      <c r="Z26" s="17">
        <f>[22]Julho!$B$29</f>
        <v>11.470833333333333</v>
      </c>
      <c r="AA26" s="17">
        <f>[22]Julho!$B$30</f>
        <v>14.245833333333332</v>
      </c>
      <c r="AB26" s="17">
        <f>[22]Julho!$B$31</f>
        <v>15.708333333333334</v>
      </c>
      <c r="AC26" s="17">
        <f>[22]Julho!$B$32</f>
        <v>19.733333333333331</v>
      </c>
      <c r="AD26" s="17">
        <f>[22]Julho!$B$33</f>
        <v>23.129166666666663</v>
      </c>
      <c r="AE26" s="17">
        <f>[22]Julho!$B$34</f>
        <v>22.716666666666665</v>
      </c>
      <c r="AF26" s="17">
        <f>[22]Julho!$B$35</f>
        <v>25.483333333333338</v>
      </c>
      <c r="AG26" s="29">
        <f t="shared" si="2"/>
        <v>20.335215053763442</v>
      </c>
    </row>
    <row r="27" spans="1:34" ht="17.100000000000001" customHeight="1" x14ac:dyDescent="0.2">
      <c r="A27" s="15" t="s">
        <v>17</v>
      </c>
      <c r="B27" s="17">
        <f>[23]Julho!$B$5</f>
        <v>16.137499999999999</v>
      </c>
      <c r="C27" s="17">
        <f>[23]Julho!$B$6</f>
        <v>20.079166666666666</v>
      </c>
      <c r="D27" s="17">
        <f>[23]Julho!$B$7</f>
        <v>21.987499999999997</v>
      </c>
      <c r="E27" s="17">
        <f>[23]Julho!$B$8</f>
        <v>22.362499999999997</v>
      </c>
      <c r="F27" s="17">
        <f>[23]Julho!$B$9</f>
        <v>22.05</v>
      </c>
      <c r="G27" s="17">
        <f>[23]Julho!$B$10</f>
        <v>17.662499999999998</v>
      </c>
      <c r="H27" s="17">
        <f>[23]Julho!$B$11</f>
        <v>16.333333333333339</v>
      </c>
      <c r="I27" s="17">
        <f>[23]Julho!$B$12</f>
        <v>16.8</v>
      </c>
      <c r="J27" s="17">
        <f>[23]Julho!$B$13</f>
        <v>17.5625</v>
      </c>
      <c r="K27" s="17">
        <f>[23]Julho!$B$14</f>
        <v>18.004166666666666</v>
      </c>
      <c r="L27" s="17">
        <f>[23]Julho!$B$15</f>
        <v>17.941666666666666</v>
      </c>
      <c r="M27" s="17">
        <f>[23]Julho!$B$16</f>
        <v>18.779166666666665</v>
      </c>
      <c r="N27" s="17">
        <f>[23]Julho!$B$17</f>
        <v>19.316666666666666</v>
      </c>
      <c r="O27" s="17">
        <f>[23]Julho!$B$18</f>
        <v>19.758333333333333</v>
      </c>
      <c r="P27" s="17">
        <f>[23]Julho!$B$19</f>
        <v>21.141666666666662</v>
      </c>
      <c r="Q27" s="17">
        <f>[23]Julho!$B$20</f>
        <v>23.079166666666669</v>
      </c>
      <c r="R27" s="17">
        <f>[23]Julho!$B$21</f>
        <v>22.5</v>
      </c>
      <c r="S27" s="17">
        <f>[23]Julho!$B$22</f>
        <v>19.770833333333336</v>
      </c>
      <c r="T27" s="17">
        <f>[23]Julho!$B$23</f>
        <v>13.720833333333333</v>
      </c>
      <c r="U27" s="17">
        <f>[23]Julho!$B$24</f>
        <v>13.625</v>
      </c>
      <c r="V27" s="17">
        <f>[23]Julho!$B$25</f>
        <v>17.770833333333332</v>
      </c>
      <c r="W27" s="17">
        <f>[23]Julho!$B$26</f>
        <v>21.479166666666668</v>
      </c>
      <c r="X27" s="17">
        <f>[23]Julho!$B$27</f>
        <v>19.004166666666666</v>
      </c>
      <c r="Y27" s="17">
        <f>[23]Julho!$B$28</f>
        <v>16.24166666666666</v>
      </c>
      <c r="Z27" s="17">
        <f>[23]Julho!$B$29</f>
        <v>11.004166666666668</v>
      </c>
      <c r="AA27" s="17">
        <f>[23]Julho!$B$30</f>
        <v>13.779166666666663</v>
      </c>
      <c r="AB27" s="17">
        <f>[23]Julho!$B$31</f>
        <v>15.787500000000003</v>
      </c>
      <c r="AC27" s="17">
        <f>[23]Julho!$B$32</f>
        <v>18.958333333333332</v>
      </c>
      <c r="AD27" s="17">
        <f>[23]Julho!$B$33</f>
        <v>19.379166666666666</v>
      </c>
      <c r="AE27" s="17">
        <f>[23]Julho!$B$34</f>
        <v>21.104166666666668</v>
      </c>
      <c r="AF27" s="17">
        <f>[23]Julho!$B$35</f>
        <v>22.120833333333334</v>
      </c>
      <c r="AG27" s="29">
        <f t="shared" si="2"/>
        <v>18.55618279569892</v>
      </c>
    </row>
    <row r="28" spans="1:34" ht="17.100000000000001" customHeight="1" x14ac:dyDescent="0.2">
      <c r="A28" s="15" t="s">
        <v>18</v>
      </c>
      <c r="B28" s="17">
        <f>[24]Julho!$B$5</f>
        <v>18.349999999999998</v>
      </c>
      <c r="C28" s="17">
        <f>[24]Julho!$B$6</f>
        <v>20.512500000000003</v>
      </c>
      <c r="D28" s="17">
        <f>[24]Julho!$B$7</f>
        <v>21.375</v>
      </c>
      <c r="E28" s="17">
        <f>[24]Julho!$B$8</f>
        <v>21.870833333333337</v>
      </c>
      <c r="F28" s="17">
        <f>[24]Julho!$B$9</f>
        <v>21.937500000000004</v>
      </c>
      <c r="G28" s="17">
        <f>[24]Julho!$B$10</f>
        <v>21.166666666666668</v>
      </c>
      <c r="H28" s="17">
        <f>[24]Julho!$B$11</f>
        <v>20.150000000000002</v>
      </c>
      <c r="I28" s="17">
        <f>[24]Julho!$B$12</f>
        <v>19.199999999999996</v>
      </c>
      <c r="J28" s="17">
        <f>[24]Julho!$B$13</f>
        <v>20.291666666666668</v>
      </c>
      <c r="K28" s="17">
        <f>[24]Julho!$B$14</f>
        <v>19.025000000000002</v>
      </c>
      <c r="L28" s="17">
        <f>[24]Julho!$B$15</f>
        <v>19.387499999999999</v>
      </c>
      <c r="M28" s="17">
        <f>[24]Julho!$B$16</f>
        <v>20.349999999999998</v>
      </c>
      <c r="N28" s="17">
        <f>[24]Julho!$B$17</f>
        <v>21.204166666666666</v>
      </c>
      <c r="O28" s="17">
        <f>[24]Julho!$B$18</f>
        <v>21.337499999999995</v>
      </c>
      <c r="P28" s="17">
        <f>[24]Julho!$B$19</f>
        <v>21.937499999999996</v>
      </c>
      <c r="Q28" s="17">
        <f>[24]Julho!$B$20</f>
        <v>22.275000000000002</v>
      </c>
      <c r="R28" s="17">
        <f>[24]Julho!$B$21</f>
        <v>22.791666666666668</v>
      </c>
      <c r="S28" s="17">
        <f>[24]Julho!$B$22</f>
        <v>20.545833333333338</v>
      </c>
      <c r="T28" s="17">
        <f>[24]Julho!$B$23</f>
        <v>19.091666666666665</v>
      </c>
      <c r="U28" s="17">
        <f>[24]Julho!$B$24</f>
        <v>19.041666666666668</v>
      </c>
      <c r="V28" s="17">
        <f>[24]Julho!$B$25</f>
        <v>20.591666666666669</v>
      </c>
      <c r="W28" s="17">
        <f>[24]Julho!$B$26</f>
        <v>22.716666666666669</v>
      </c>
      <c r="X28" s="17">
        <f>[24]Julho!$B$27</f>
        <v>22.583333333333329</v>
      </c>
      <c r="Y28" s="17">
        <f>[24]Julho!$B$28</f>
        <v>18.208333333333332</v>
      </c>
      <c r="Z28" s="17">
        <f>[24]Julho!$B$29</f>
        <v>11.375</v>
      </c>
      <c r="AA28" s="17">
        <f>[24]Julho!$B$30</f>
        <v>13.458333333333334</v>
      </c>
      <c r="AB28" s="17">
        <f>[24]Julho!$B$31</f>
        <v>17.224999999999998</v>
      </c>
      <c r="AC28" s="17">
        <f>[24]Julho!$B$32</f>
        <v>20.112500000000001</v>
      </c>
      <c r="AD28" s="17">
        <f>[24]Julho!$B$33</f>
        <v>20.229166666666664</v>
      </c>
      <c r="AE28" s="17">
        <f>[24]Julho!$B$34</f>
        <v>23.179166666666671</v>
      </c>
      <c r="AF28" s="17">
        <f>[24]Julho!$B$35</f>
        <v>23.691666666666674</v>
      </c>
      <c r="AG28" s="29">
        <f t="shared" si="2"/>
        <v>20.168145161290322</v>
      </c>
    </row>
    <row r="29" spans="1:34" ht="17.100000000000001" customHeight="1" x14ac:dyDescent="0.2">
      <c r="A29" s="15" t="s">
        <v>19</v>
      </c>
      <c r="B29" s="17">
        <f>[25]Julho!$B$5</f>
        <v>13.691304347826087</v>
      </c>
      <c r="C29" s="17">
        <f>[25]Julho!$B$6</f>
        <v>20.074999999999996</v>
      </c>
      <c r="D29" s="17">
        <f>[25]Julho!$B$7</f>
        <v>22.785714285714288</v>
      </c>
      <c r="E29" s="17">
        <f>[25]Julho!$B$8</f>
        <v>23.168181818181818</v>
      </c>
      <c r="F29" s="17">
        <f>[25]Julho!$B$9</f>
        <v>22.429166666666664</v>
      </c>
      <c r="G29" s="17">
        <f>[25]Julho!$B$10</f>
        <v>18.546153846153842</v>
      </c>
      <c r="H29" s="17">
        <f>[25]Julho!$B$11</f>
        <v>15.400000000000002</v>
      </c>
      <c r="I29" s="17">
        <f>[25]Julho!$B$12</f>
        <v>15.275</v>
      </c>
      <c r="J29" s="17">
        <f>[25]Julho!$B$13</f>
        <v>17.276470588235295</v>
      </c>
      <c r="K29" s="17">
        <f>[25]Julho!$B$14</f>
        <v>18.845454545454544</v>
      </c>
      <c r="L29" s="17">
        <f>[25]Julho!$B$15</f>
        <v>17.727272727272723</v>
      </c>
      <c r="M29" s="17">
        <f>[25]Julho!$B$16</f>
        <v>18.079166666666669</v>
      </c>
      <c r="N29" s="17">
        <f>[25]Julho!$B$17</f>
        <v>19.129166666666666</v>
      </c>
      <c r="O29" s="17">
        <f>[25]Julho!$B$18</f>
        <v>19.970833333333331</v>
      </c>
      <c r="P29" s="17">
        <f>[25]Julho!$B$19</f>
        <v>19.970833333333335</v>
      </c>
      <c r="Q29" s="17">
        <f>[25]Julho!$B$20</f>
        <v>21.420833333333334</v>
      </c>
      <c r="R29" s="17">
        <f>[25]Julho!$B$21</f>
        <v>20.395833333333336</v>
      </c>
      <c r="S29" s="17">
        <f>[25]Julho!$B$22</f>
        <v>16.283333333333335</v>
      </c>
      <c r="T29" s="17">
        <f>[25]Julho!$B$23</f>
        <v>12.462500000000004</v>
      </c>
      <c r="U29" s="17">
        <f>[25]Julho!$B$24</f>
        <v>14.275</v>
      </c>
      <c r="V29" s="17">
        <f>[25]Julho!$B$25</f>
        <v>16.516666666666666</v>
      </c>
      <c r="W29" s="17">
        <f>[25]Julho!$B$26</f>
        <v>18.670833333333331</v>
      </c>
      <c r="X29" s="17">
        <f>[25]Julho!$B$27</f>
        <v>19.358333333333331</v>
      </c>
      <c r="Y29" s="17">
        <f>[25]Julho!$B$28</f>
        <v>13.724999999999996</v>
      </c>
      <c r="Z29" s="17">
        <f>[25]Julho!$B$29</f>
        <v>12.716666666666669</v>
      </c>
      <c r="AA29" s="17">
        <f>[25]Julho!$B$30</f>
        <v>12.579166666666666</v>
      </c>
      <c r="AB29" s="17">
        <f>[25]Julho!$B$31</f>
        <v>14.325000000000001</v>
      </c>
      <c r="AC29" s="17">
        <f>[25]Julho!$B$32</f>
        <v>16.091666666666665</v>
      </c>
      <c r="AD29" s="17">
        <f>[25]Julho!$B$33</f>
        <v>17.837500000000002</v>
      </c>
      <c r="AE29" s="17">
        <f>[25]Julho!$B$34</f>
        <v>19.933333333333337</v>
      </c>
      <c r="AF29" s="17">
        <f>[25]Julho!$B$35</f>
        <v>21.395833333333332</v>
      </c>
      <c r="AG29" s="29">
        <f t="shared" si="2"/>
        <v>17.753458671790494</v>
      </c>
    </row>
    <row r="30" spans="1:34" ht="17.100000000000001" customHeight="1" x14ac:dyDescent="0.2">
      <c r="A30" s="15" t="s">
        <v>31</v>
      </c>
      <c r="B30" s="17">
        <f>[26]Julho!$B$5</f>
        <v>17.895833333333332</v>
      </c>
      <c r="C30" s="17">
        <f>[26]Julho!$B$6</f>
        <v>21.712500000000002</v>
      </c>
      <c r="D30" s="17">
        <f>[26]Julho!$B$7</f>
        <v>23.162499999999998</v>
      </c>
      <c r="E30" s="17">
        <f>[26]Julho!$B$8</f>
        <v>23.349999999999998</v>
      </c>
      <c r="F30" s="17">
        <f>[26]Julho!$B$9</f>
        <v>24.375</v>
      </c>
      <c r="G30" s="17">
        <f>[26]Julho!$B$10</f>
        <v>20.841666666666665</v>
      </c>
      <c r="H30" s="17">
        <f>[26]Julho!$B$11</f>
        <v>15.883333333333333</v>
      </c>
      <c r="I30" s="17">
        <f>[26]Julho!$B$12</f>
        <v>17.466666666666669</v>
      </c>
      <c r="J30" s="17">
        <f>[26]Julho!$B$13</f>
        <v>18.158333333333331</v>
      </c>
      <c r="K30" s="17">
        <f>[26]Julho!$B$14</f>
        <v>17.770833333333332</v>
      </c>
      <c r="L30" s="17">
        <f>[26]Julho!$B$15</f>
        <v>18.62083333333333</v>
      </c>
      <c r="M30" s="17">
        <f>[26]Julho!$B$16</f>
        <v>19.704166666666662</v>
      </c>
      <c r="N30" s="17">
        <f>[26]Julho!$B$17</f>
        <v>21.654166666666665</v>
      </c>
      <c r="O30" s="17">
        <f>[26]Julho!$B$18</f>
        <v>22.112500000000001</v>
      </c>
      <c r="P30" s="17">
        <f>[26]Julho!$B$19</f>
        <v>23.020833333333332</v>
      </c>
      <c r="Q30" s="17">
        <f>[26]Julho!$B$20</f>
        <v>23.612500000000001</v>
      </c>
      <c r="R30" s="17">
        <f>[26]Julho!$B$21</f>
        <v>24.191666666666663</v>
      </c>
      <c r="S30" s="17">
        <f>[26]Julho!$B$22</f>
        <v>19.787499999999998</v>
      </c>
      <c r="T30" s="17">
        <f>[26]Julho!$B$23</f>
        <v>14.566666666666668</v>
      </c>
      <c r="U30" s="17">
        <f>[26]Julho!$B$24</f>
        <v>15.64583333333333</v>
      </c>
      <c r="V30" s="17">
        <f>[26]Julho!$B$25</f>
        <v>20.466666666666665</v>
      </c>
      <c r="W30" s="17">
        <f>[26]Julho!$B$26</f>
        <v>23.741666666666664</v>
      </c>
      <c r="X30" s="17">
        <f>[26]Julho!$B$27</f>
        <v>19.870833333333337</v>
      </c>
      <c r="Y30" s="17">
        <f>[26]Julho!$B$28</f>
        <v>15.695833333333335</v>
      </c>
      <c r="Z30" s="17">
        <f>[26]Julho!$B$29</f>
        <v>11.012499999999998</v>
      </c>
      <c r="AA30" s="17">
        <f>[26]Julho!$B$30</f>
        <v>13.408333333333337</v>
      </c>
      <c r="AB30" s="17">
        <f>[26]Julho!$B$31</f>
        <v>15.837499999999999</v>
      </c>
      <c r="AC30" s="17">
        <f>[26]Julho!$B$32</f>
        <v>18.962500000000002</v>
      </c>
      <c r="AD30" s="17">
        <f>[26]Julho!$B$33</f>
        <v>19.954166666666669</v>
      </c>
      <c r="AE30" s="17">
        <f>[26]Julho!$B$34</f>
        <v>22.616666666666664</v>
      </c>
      <c r="AF30" s="17">
        <f>[26]Julho!$B$35</f>
        <v>24</v>
      </c>
      <c r="AG30" s="29">
        <f t="shared" si="2"/>
        <v>19.64838709677419</v>
      </c>
    </row>
    <row r="31" spans="1:34" ht="17.100000000000001" customHeight="1" x14ac:dyDescent="0.2">
      <c r="A31" s="15" t="s">
        <v>48</v>
      </c>
      <c r="B31" s="17">
        <f>[27]Julho!$B$5</f>
        <v>20.712499999999999</v>
      </c>
      <c r="C31" s="17">
        <f>[27]Julho!$B$6</f>
        <v>23.150000000000002</v>
      </c>
      <c r="D31" s="17">
        <f>[27]Julho!$B$7</f>
        <v>23.745833333333326</v>
      </c>
      <c r="E31" s="17">
        <f>[27]Julho!$B$8</f>
        <v>24.304166666666664</v>
      </c>
      <c r="F31" s="17">
        <f>[27]Julho!$B$9</f>
        <v>23.129166666666666</v>
      </c>
      <c r="G31" s="17">
        <f>[27]Julho!$B$10</f>
        <v>23.637499999999999</v>
      </c>
      <c r="H31" s="17">
        <f>[27]Julho!$B$11</f>
        <v>21.583333333333332</v>
      </c>
      <c r="I31" s="17">
        <f>[27]Julho!$B$12</f>
        <v>20.675000000000001</v>
      </c>
      <c r="J31" s="17">
        <f>[27]Julho!$B$13</f>
        <v>19.791666666666668</v>
      </c>
      <c r="K31" s="17">
        <f>[27]Julho!$B$14</f>
        <v>20.583333333333332</v>
      </c>
      <c r="L31" s="17">
        <f>[27]Julho!$B$15</f>
        <v>21.229166666666668</v>
      </c>
      <c r="M31" s="17">
        <f>[27]Julho!$B$16</f>
        <v>23.970833333333335</v>
      </c>
      <c r="N31" s="17">
        <f>[27]Julho!$B$17</f>
        <v>24.791666666666668</v>
      </c>
      <c r="O31" s="17">
        <f>[27]Julho!$B$18</f>
        <v>23.929166666666664</v>
      </c>
      <c r="P31" s="17">
        <f>[27]Julho!$B$19</f>
        <v>23.424999999999997</v>
      </c>
      <c r="Q31" s="17">
        <f>[27]Julho!$B$20</f>
        <v>24.3</v>
      </c>
      <c r="R31" s="17">
        <f>[27]Julho!$B$21</f>
        <v>24.933333333333337</v>
      </c>
      <c r="S31" s="17">
        <f>[27]Julho!$B$22</f>
        <v>22.216666666666669</v>
      </c>
      <c r="T31" s="17">
        <f>[27]Julho!$B$23</f>
        <v>20.683333333333334</v>
      </c>
      <c r="U31" s="17">
        <f>[27]Julho!$B$24</f>
        <v>21.966666666666669</v>
      </c>
      <c r="V31" s="17">
        <f>[27]Julho!$B$25</f>
        <v>24</v>
      </c>
      <c r="W31" s="17">
        <f>[27]Julho!$B$26</f>
        <v>24.495833333333337</v>
      </c>
      <c r="X31" s="17">
        <f>[27]Julho!$B$27</f>
        <v>21.633333333333329</v>
      </c>
      <c r="Y31" s="17">
        <f>[27]Julho!$B$28</f>
        <v>16.704166666666669</v>
      </c>
      <c r="Z31" s="17">
        <f>[27]Julho!$B$29</f>
        <v>13.0625</v>
      </c>
      <c r="AA31" s="17">
        <f>[27]Julho!$B$30</f>
        <v>15.266666666666666</v>
      </c>
      <c r="AB31" s="17">
        <f>[27]Julho!$B$31</f>
        <v>18.4375</v>
      </c>
      <c r="AC31" s="17">
        <f>[27]Julho!$B$32</f>
        <v>21.008333333333336</v>
      </c>
      <c r="AD31" s="17">
        <f>[27]Julho!$B$33</f>
        <v>23.095833333333331</v>
      </c>
      <c r="AE31" s="17">
        <f>[27]Julho!$B$34</f>
        <v>24.279166666666672</v>
      </c>
      <c r="AF31" s="17">
        <f>[27]Julho!$B$35</f>
        <v>24.716666666666665</v>
      </c>
      <c r="AG31" s="29">
        <f>AVERAGE(B31:AF31)</f>
        <v>21.918010752688172</v>
      </c>
    </row>
    <row r="32" spans="1:34" ht="17.100000000000001" customHeight="1" x14ac:dyDescent="0.2">
      <c r="A32" s="15" t="s">
        <v>20</v>
      </c>
      <c r="B32" s="17">
        <f>[28]Julho!$B$5</f>
        <v>18.908333333333335</v>
      </c>
      <c r="C32" s="17">
        <f>[28]Julho!$B$6</f>
        <v>21.937499999999996</v>
      </c>
      <c r="D32" s="17">
        <f>[28]Julho!$B$7</f>
        <v>24.258333333333336</v>
      </c>
      <c r="E32" s="17">
        <f>[28]Julho!$B$8</f>
        <v>24.25</v>
      </c>
      <c r="F32" s="17">
        <f>[28]Julho!$B$9</f>
        <v>23.829166666666669</v>
      </c>
      <c r="G32" s="17">
        <f>[28]Julho!$B$10</f>
        <v>22.862500000000001</v>
      </c>
      <c r="H32" s="17">
        <f>[28]Julho!$B$11</f>
        <v>20.8</v>
      </c>
      <c r="I32" s="17">
        <f>[28]Julho!$B$12</f>
        <v>19.974999999999998</v>
      </c>
      <c r="J32" s="17">
        <f>[28]Julho!$B$13</f>
        <v>20.508333333333329</v>
      </c>
      <c r="K32" s="17">
        <f>[28]Julho!$B$14</f>
        <v>17.820833333333336</v>
      </c>
      <c r="L32" s="17">
        <f>[28]Julho!$B$15</f>
        <v>19.733333333333331</v>
      </c>
      <c r="M32" s="17">
        <f>[28]Julho!$B$16</f>
        <v>20.004166666666674</v>
      </c>
      <c r="N32" s="17">
        <f>[28]Julho!$B$17</f>
        <v>20.679166666666667</v>
      </c>
      <c r="O32" s="17">
        <f>[28]Julho!$B$18</f>
        <v>20.933333333333334</v>
      </c>
      <c r="P32" s="17">
        <f>[28]Julho!$B$19</f>
        <v>22.262500000000003</v>
      </c>
      <c r="Q32" s="17">
        <f>[28]Julho!$B$20</f>
        <v>22.916666666666668</v>
      </c>
      <c r="R32" s="17">
        <f>[28]Julho!$B$21</f>
        <v>25.075000000000003</v>
      </c>
      <c r="S32" s="17">
        <f>[28]Julho!$B$22</f>
        <v>21.162500000000005</v>
      </c>
      <c r="T32" s="17">
        <f>[28]Julho!$B$23</f>
        <v>18.962499999999999</v>
      </c>
      <c r="U32" s="17">
        <f>[28]Julho!$B$24</f>
        <v>17.583333333333332</v>
      </c>
      <c r="V32" s="17">
        <f>[28]Julho!$B$25</f>
        <v>18.745833333333334</v>
      </c>
      <c r="W32" s="17">
        <f>[28]Julho!$B$26</f>
        <v>22.145833333333332</v>
      </c>
      <c r="X32" s="17">
        <f>[28]Julho!$B$27</f>
        <v>24.258333333333336</v>
      </c>
      <c r="Y32" s="17">
        <f>[28]Julho!$B$28</f>
        <v>19.199999999999996</v>
      </c>
      <c r="Z32" s="17">
        <f>[28]Julho!$B$29</f>
        <v>13.629166666666665</v>
      </c>
      <c r="AA32" s="17">
        <f>[28]Julho!$B$30</f>
        <v>14.266666666666667</v>
      </c>
      <c r="AB32" s="17">
        <f>[28]Julho!$B$31</f>
        <v>18.462499999999995</v>
      </c>
      <c r="AC32" s="17">
        <f>[28]Julho!$B$32</f>
        <v>18.8</v>
      </c>
      <c r="AD32" s="17">
        <f>[28]Julho!$B$33</f>
        <v>20.012499999999999</v>
      </c>
      <c r="AE32" s="17">
        <f>[28]Julho!$B$34</f>
        <v>21.141666666666669</v>
      </c>
      <c r="AF32" s="17">
        <f>[28]Julho!$B$35</f>
        <v>21.741666666666671</v>
      </c>
      <c r="AG32" s="29">
        <f t="shared" si="2"/>
        <v>20.544086021505372</v>
      </c>
    </row>
    <row r="33" spans="1:35" s="5" customFormat="1" ht="17.100000000000001" customHeight="1" x14ac:dyDescent="0.2">
      <c r="A33" s="24" t="s">
        <v>34</v>
      </c>
      <c r="B33" s="25">
        <f t="shared" ref="B33:AG33" si="3">AVERAGE(B5:B32)</f>
        <v>17.598985507246375</v>
      </c>
      <c r="C33" s="25">
        <f t="shared" si="3"/>
        <v>21.135333333333328</v>
      </c>
      <c r="D33" s="25">
        <f t="shared" si="3"/>
        <v>22.851928571428566</v>
      </c>
      <c r="E33" s="25">
        <f t="shared" si="3"/>
        <v>23.260393939393939</v>
      </c>
      <c r="F33" s="25">
        <f t="shared" si="3"/>
        <v>22.943666666666672</v>
      </c>
      <c r="G33" s="25">
        <f t="shared" si="3"/>
        <v>20.173179487179489</v>
      </c>
      <c r="H33" s="25">
        <f t="shared" si="3"/>
        <v>17.721499999999995</v>
      </c>
      <c r="I33" s="25">
        <f t="shared" si="3"/>
        <v>17.787166666666664</v>
      </c>
      <c r="J33" s="25">
        <f t="shared" si="3"/>
        <v>18.799892156862747</v>
      </c>
      <c r="K33" s="25">
        <f t="shared" si="3"/>
        <v>18.359484848484851</v>
      </c>
      <c r="L33" s="25">
        <f t="shared" si="3"/>
        <v>18.984257575757578</v>
      </c>
      <c r="M33" s="25">
        <f t="shared" si="3"/>
        <v>20.046166666666664</v>
      </c>
      <c r="N33" s="25">
        <f t="shared" si="3"/>
        <v>21.031499999999998</v>
      </c>
      <c r="O33" s="25">
        <f t="shared" si="3"/>
        <v>21.284666666666666</v>
      </c>
      <c r="P33" s="25">
        <f t="shared" si="3"/>
        <v>21.546333333333333</v>
      </c>
      <c r="Q33" s="25">
        <f t="shared" si="3"/>
        <v>23.050927536231878</v>
      </c>
      <c r="R33" s="25">
        <f t="shared" si="3"/>
        <v>23.795166666666674</v>
      </c>
      <c r="S33" s="25">
        <f t="shared" si="3"/>
        <v>20.170000000000005</v>
      </c>
      <c r="T33" s="25">
        <f t="shared" si="3"/>
        <v>16.792999999999996</v>
      </c>
      <c r="U33" s="25">
        <f t="shared" si="3"/>
        <v>17.147435897435891</v>
      </c>
      <c r="V33" s="25">
        <f t="shared" si="3"/>
        <v>19.181147435897437</v>
      </c>
      <c r="W33" s="25">
        <f t="shared" si="3"/>
        <v>22.116826923076925</v>
      </c>
      <c r="X33" s="25">
        <f t="shared" si="3"/>
        <v>21.516666666666669</v>
      </c>
      <c r="Y33" s="25">
        <f t="shared" si="3"/>
        <v>16.041333333333334</v>
      </c>
      <c r="Z33" s="25">
        <f t="shared" si="3"/>
        <v>11.814743589743593</v>
      </c>
      <c r="AA33" s="25">
        <f t="shared" si="3"/>
        <v>13.944740675990671</v>
      </c>
      <c r="AB33" s="25">
        <f t="shared" si="3"/>
        <v>16.325166666666664</v>
      </c>
      <c r="AC33" s="25">
        <f t="shared" si="3"/>
        <v>18.80566666666666</v>
      </c>
      <c r="AD33" s="25">
        <f t="shared" si="3"/>
        <v>20.019166666666667</v>
      </c>
      <c r="AE33" s="25">
        <f t="shared" si="3"/>
        <v>21.767321627647714</v>
      </c>
      <c r="AF33" s="25">
        <f t="shared" si="3"/>
        <v>22.5335</v>
      </c>
      <c r="AG33" s="29">
        <f t="shared" si="3"/>
        <v>19.56821370886864</v>
      </c>
      <c r="AH33" s="8"/>
    </row>
    <row r="34" spans="1:35" x14ac:dyDescent="0.2">
      <c r="AD34" s="9"/>
      <c r="AE34" s="1"/>
      <c r="AF34"/>
      <c r="AG34"/>
      <c r="AH34"/>
    </row>
    <row r="35" spans="1:35" x14ac:dyDescent="0.2">
      <c r="A35" s="48"/>
      <c r="B35" s="48"/>
      <c r="C35" s="49"/>
      <c r="D35" s="49" t="s">
        <v>59</v>
      </c>
      <c r="E35" s="49"/>
      <c r="F35" s="49"/>
      <c r="G35" s="49"/>
      <c r="M35" s="2" t="s">
        <v>49</v>
      </c>
      <c r="V35" s="2" t="s">
        <v>57</v>
      </c>
      <c r="AD35" s="9"/>
      <c r="AH35" s="2"/>
    </row>
    <row r="36" spans="1:35" x14ac:dyDescent="0.2">
      <c r="J36" s="41"/>
      <c r="K36" s="41"/>
      <c r="L36" s="41"/>
      <c r="M36" s="41" t="s">
        <v>50</v>
      </c>
      <c r="N36" s="41"/>
      <c r="O36" s="41"/>
      <c r="P36" s="41"/>
      <c r="V36" s="41" t="s">
        <v>58</v>
      </c>
      <c r="W36" s="41"/>
      <c r="AD36" s="9"/>
      <c r="AE36" s="1"/>
      <c r="AF36"/>
      <c r="AG36" s="2"/>
      <c r="AH36" s="2"/>
      <c r="AI36" s="2"/>
    </row>
    <row r="37" spans="1:35" x14ac:dyDescent="0.2">
      <c r="A37" s="87"/>
      <c r="B37" s="87"/>
      <c r="C37" s="87"/>
      <c r="D37" s="87"/>
      <c r="E37" s="87"/>
      <c r="F37" s="87"/>
      <c r="G37" s="87" t="s">
        <v>137</v>
      </c>
      <c r="H37" s="87"/>
      <c r="I37" s="87"/>
      <c r="J37" s="87"/>
      <c r="K37" s="87"/>
      <c r="L37" s="87"/>
      <c r="M37" s="87"/>
      <c r="N37" s="87"/>
      <c r="AD37" s="9"/>
      <c r="AE37" s="1"/>
      <c r="AF37"/>
      <c r="AG37" s="41"/>
      <c r="AH37" s="41"/>
      <c r="AI37" s="2"/>
    </row>
    <row r="38" spans="1:35" x14ac:dyDescent="0.2">
      <c r="G38" s="9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39" spans="1:35" x14ac:dyDescent="0.2">
      <c r="I39" s="2" t="s">
        <v>51</v>
      </c>
    </row>
    <row r="42" spans="1:35" x14ac:dyDescent="0.2">
      <c r="P42" s="2" t="s">
        <v>51</v>
      </c>
    </row>
    <row r="46" spans="1:35" x14ac:dyDescent="0.2">
      <c r="O46" s="14"/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"/>
  <sheetViews>
    <sheetView zoomScale="90" zoomScaleNormal="90" workbookViewId="0">
      <selection activeCell="AE46" sqref="AE46"/>
    </sheetView>
  </sheetViews>
  <sheetFormatPr defaultRowHeight="12.75" x14ac:dyDescent="0.2"/>
  <cols>
    <col min="1" max="1" width="18.7109375" style="2" customWidth="1"/>
    <col min="2" max="2" width="6" style="2" customWidth="1"/>
    <col min="3" max="3" width="5.7109375" style="2" customWidth="1"/>
    <col min="4" max="4" width="5.42578125" style="2" customWidth="1"/>
    <col min="5" max="5" width="6" style="2" customWidth="1"/>
    <col min="6" max="6" width="5.7109375" style="2" customWidth="1"/>
    <col min="7" max="7" width="6.140625" style="2" customWidth="1"/>
    <col min="8" max="8" width="5.7109375" style="2" customWidth="1"/>
    <col min="9" max="9" width="6.42578125" style="2" customWidth="1"/>
    <col min="10" max="10" width="6.140625" style="2" customWidth="1"/>
    <col min="11" max="11" width="6" style="2" customWidth="1"/>
    <col min="12" max="12" width="5.7109375" style="2" customWidth="1"/>
    <col min="13" max="14" width="6.28515625" style="2" customWidth="1"/>
    <col min="15" max="15" width="5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5.5703125" style="2" customWidth="1"/>
    <col min="21" max="21" width="5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8" width="6.7109375" style="2" customWidth="1"/>
    <col min="29" max="29" width="6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3" customWidth="1"/>
  </cols>
  <sheetData>
    <row r="1" spans="1:36" ht="20.100000000000001" customHeight="1" x14ac:dyDescent="0.2">
      <c r="A1" s="106" t="s">
        <v>30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</row>
    <row r="2" spans="1:36" s="4" customFormat="1" ht="20.100000000000001" customHeight="1" x14ac:dyDescent="0.2">
      <c r="A2" s="105" t="s">
        <v>21</v>
      </c>
      <c r="B2" s="107" t="s">
        <v>141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9"/>
      <c r="AI2" s="20" t="s">
        <v>42</v>
      </c>
    </row>
    <row r="3" spans="1:36" s="5" customFormat="1" ht="20.100000000000001" customHeight="1" x14ac:dyDescent="0.2">
      <c r="A3" s="105"/>
      <c r="B3" s="102">
        <v>1</v>
      </c>
      <c r="C3" s="102">
        <f>SUM(B3+1)</f>
        <v>2</v>
      </c>
      <c r="D3" s="102">
        <f t="shared" ref="D3:AD3" si="0">SUM(C3+1)</f>
        <v>3</v>
      </c>
      <c r="E3" s="102">
        <f t="shared" si="0"/>
        <v>4</v>
      </c>
      <c r="F3" s="102">
        <f t="shared" si="0"/>
        <v>5</v>
      </c>
      <c r="G3" s="102">
        <f t="shared" si="0"/>
        <v>6</v>
      </c>
      <c r="H3" s="102">
        <f t="shared" si="0"/>
        <v>7</v>
      </c>
      <c r="I3" s="102">
        <f t="shared" si="0"/>
        <v>8</v>
      </c>
      <c r="J3" s="102">
        <f t="shared" si="0"/>
        <v>9</v>
      </c>
      <c r="K3" s="102">
        <f t="shared" si="0"/>
        <v>10</v>
      </c>
      <c r="L3" s="102">
        <f t="shared" si="0"/>
        <v>11</v>
      </c>
      <c r="M3" s="102">
        <f t="shared" si="0"/>
        <v>12</v>
      </c>
      <c r="N3" s="102">
        <f t="shared" si="0"/>
        <v>13</v>
      </c>
      <c r="O3" s="102">
        <f t="shared" si="0"/>
        <v>14</v>
      </c>
      <c r="P3" s="102">
        <f t="shared" si="0"/>
        <v>15</v>
      </c>
      <c r="Q3" s="102">
        <f t="shared" si="0"/>
        <v>16</v>
      </c>
      <c r="R3" s="102">
        <f t="shared" si="0"/>
        <v>17</v>
      </c>
      <c r="S3" s="102">
        <f t="shared" si="0"/>
        <v>18</v>
      </c>
      <c r="T3" s="102">
        <f t="shared" si="0"/>
        <v>19</v>
      </c>
      <c r="U3" s="102">
        <f t="shared" si="0"/>
        <v>20</v>
      </c>
      <c r="V3" s="102">
        <f t="shared" si="0"/>
        <v>21</v>
      </c>
      <c r="W3" s="102">
        <f t="shared" si="0"/>
        <v>22</v>
      </c>
      <c r="X3" s="102">
        <f t="shared" si="0"/>
        <v>23</v>
      </c>
      <c r="Y3" s="102">
        <f t="shared" si="0"/>
        <v>24</v>
      </c>
      <c r="Z3" s="102">
        <f t="shared" si="0"/>
        <v>25</v>
      </c>
      <c r="AA3" s="102">
        <f t="shared" si="0"/>
        <v>26</v>
      </c>
      <c r="AB3" s="102">
        <f t="shared" si="0"/>
        <v>27</v>
      </c>
      <c r="AC3" s="102">
        <f t="shared" si="0"/>
        <v>28</v>
      </c>
      <c r="AD3" s="102">
        <f t="shared" si="0"/>
        <v>29</v>
      </c>
      <c r="AE3" s="102">
        <v>30</v>
      </c>
      <c r="AF3" s="102">
        <v>31</v>
      </c>
      <c r="AG3" s="26" t="s">
        <v>41</v>
      </c>
      <c r="AH3" s="34" t="s">
        <v>39</v>
      </c>
      <c r="AI3" s="20" t="s">
        <v>43</v>
      </c>
    </row>
    <row r="4" spans="1:36" s="5" customFormat="1" ht="20.100000000000001" customHeight="1" x14ac:dyDescent="0.2">
      <c r="A4" s="105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26" t="s">
        <v>37</v>
      </c>
      <c r="AH4" s="34" t="s">
        <v>37</v>
      </c>
      <c r="AI4" s="21"/>
    </row>
    <row r="5" spans="1:36" s="5" customFormat="1" ht="20.100000000000001" customHeight="1" x14ac:dyDescent="0.2">
      <c r="A5" s="15" t="s">
        <v>44</v>
      </c>
      <c r="B5" s="17">
        <f>[1]Julho!$K$5</f>
        <v>0</v>
      </c>
      <c r="C5" s="17">
        <f>[1]Julho!$K$6</f>
        <v>0</v>
      </c>
      <c r="D5" s="17">
        <f>[1]Julho!$K$7</f>
        <v>0</v>
      </c>
      <c r="E5" s="17">
        <f>[1]Julho!$K$8</f>
        <v>0</v>
      </c>
      <c r="F5" s="17">
        <f>[1]Julho!$K$9</f>
        <v>0</v>
      </c>
      <c r="G5" s="17">
        <f>[1]Julho!$K$10</f>
        <v>0</v>
      </c>
      <c r="H5" s="17">
        <f>[1]Julho!$K$11</f>
        <v>0</v>
      </c>
      <c r="I5" s="17">
        <f>[1]Julho!$K$12</f>
        <v>0.4</v>
      </c>
      <c r="J5" s="17">
        <f>[1]Julho!$K$13</f>
        <v>1</v>
      </c>
      <c r="K5" s="17">
        <f>[1]Julho!$K$14</f>
        <v>4.2</v>
      </c>
      <c r="L5" s="17">
        <f>[1]Julho!$K$15</f>
        <v>0.2</v>
      </c>
      <c r="M5" s="17">
        <f>[1]Julho!$K$16</f>
        <v>0</v>
      </c>
      <c r="N5" s="17">
        <f>[1]Julho!$K$17</f>
        <v>0</v>
      </c>
      <c r="O5" s="17">
        <f>[1]Julho!$K$18</f>
        <v>0</v>
      </c>
      <c r="P5" s="17">
        <f>[1]Julho!$K$19</f>
        <v>0</v>
      </c>
      <c r="Q5" s="17">
        <f>[1]Julho!$K$20</f>
        <v>0</v>
      </c>
      <c r="R5" s="17">
        <f>[1]Julho!$K$21</f>
        <v>0</v>
      </c>
      <c r="S5" s="17">
        <f>[1]Julho!$K$22</f>
        <v>17.999999999999996</v>
      </c>
      <c r="T5" s="17">
        <f>[1]Julho!$K$23</f>
        <v>0</v>
      </c>
      <c r="U5" s="17">
        <f>[1]Julho!$K$24</f>
        <v>0</v>
      </c>
      <c r="V5" s="17">
        <f>[1]Julho!$K$25</f>
        <v>0</v>
      </c>
      <c r="W5" s="17">
        <f>[1]Julho!$K$26</f>
        <v>0</v>
      </c>
      <c r="X5" s="17">
        <f>[1]Julho!$K$27</f>
        <v>0</v>
      </c>
      <c r="Y5" s="17">
        <f>[1]Julho!$K$28</f>
        <v>44.2</v>
      </c>
      <c r="Z5" s="17">
        <f>[1]Julho!$K$29</f>
        <v>0.2</v>
      </c>
      <c r="AA5" s="17">
        <f>[1]Julho!$K$30</f>
        <v>15.4</v>
      </c>
      <c r="AB5" s="17">
        <f>[1]Julho!$K$31</f>
        <v>18</v>
      </c>
      <c r="AC5" s="17">
        <f>[1]Julho!$K$32</f>
        <v>2.2000000000000002</v>
      </c>
      <c r="AD5" s="17">
        <f>[1]Julho!$K$33</f>
        <v>0.2</v>
      </c>
      <c r="AE5" s="17">
        <f>[1]Julho!$K$34</f>
        <v>0.2</v>
      </c>
      <c r="AF5" s="16">
        <f>[1]Julho!$K$35</f>
        <v>0</v>
      </c>
      <c r="AG5" s="27">
        <f>SUM(B5:AF5)</f>
        <v>104.20000000000002</v>
      </c>
      <c r="AH5" s="30">
        <f>MAX(B5:AF5)</f>
        <v>44.2</v>
      </c>
      <c r="AI5" s="80">
        <f t="shared" ref="AI5:AI31" si="1">COUNTIF(B5:AF5,"=0,0")</f>
        <v>19</v>
      </c>
    </row>
    <row r="6" spans="1:36" ht="17.100000000000001" customHeight="1" x14ac:dyDescent="0.2">
      <c r="A6" s="15" t="s">
        <v>0</v>
      </c>
      <c r="B6" s="17">
        <f>[2]Julho!$K$5</f>
        <v>0</v>
      </c>
      <c r="C6" s="17">
        <f>[2]Julho!$K$6</f>
        <v>0</v>
      </c>
      <c r="D6" s="17">
        <f>[2]Julho!$K$7</f>
        <v>0</v>
      </c>
      <c r="E6" s="17">
        <f>[2]Julho!$K$8</f>
        <v>0</v>
      </c>
      <c r="F6" s="17">
        <f>[2]Julho!$K$9</f>
        <v>0</v>
      </c>
      <c r="G6" s="17">
        <f>[2]Julho!$K$10</f>
        <v>12.999999999999998</v>
      </c>
      <c r="H6" s="17">
        <f>[2]Julho!$K$11</f>
        <v>0.2</v>
      </c>
      <c r="I6" s="17">
        <f>[2]Julho!$K$12</f>
        <v>0.8</v>
      </c>
      <c r="J6" s="17">
        <f>[2]Julho!$K$13</f>
        <v>59.4</v>
      </c>
      <c r="K6" s="17">
        <f>[2]Julho!$K$14</f>
        <v>25.799999999999994</v>
      </c>
      <c r="L6" s="17">
        <f>[2]Julho!$K$15</f>
        <v>0.2</v>
      </c>
      <c r="M6" s="17">
        <f>[2]Julho!$K$16</f>
        <v>0</v>
      </c>
      <c r="N6" s="17">
        <f>[2]Julho!$K$17</f>
        <v>0.2</v>
      </c>
      <c r="O6" s="17">
        <f>[2]Julho!$K$18</f>
        <v>0</v>
      </c>
      <c r="P6" s="17">
        <f>[2]Julho!$K$19</f>
        <v>0</v>
      </c>
      <c r="Q6" s="17">
        <f>[2]Julho!$K$20</f>
        <v>0</v>
      </c>
      <c r="R6" s="17">
        <f>[2]Julho!$K$21</f>
        <v>0</v>
      </c>
      <c r="S6" s="17">
        <f>[2]Julho!$K$22</f>
        <v>27.8</v>
      </c>
      <c r="T6" s="17">
        <f>[2]Julho!$K$23</f>
        <v>0</v>
      </c>
      <c r="U6" s="17">
        <f>[2]Julho!$K$24</f>
        <v>0</v>
      </c>
      <c r="V6" s="17">
        <f>[2]Julho!$K$25</f>
        <v>0.2</v>
      </c>
      <c r="W6" s="17">
        <f>[2]Julho!$K$26</f>
        <v>0</v>
      </c>
      <c r="X6" s="17">
        <f>[2]Julho!$K$27</f>
        <v>30.400000000000002</v>
      </c>
      <c r="Y6" s="17">
        <f>[2]Julho!$K$28</f>
        <v>29.2</v>
      </c>
      <c r="Z6" s="17">
        <f>[2]Julho!$K$29</f>
        <v>0.2</v>
      </c>
      <c r="AA6" s="17">
        <f>[2]Julho!$K$30</f>
        <v>0.2</v>
      </c>
      <c r="AB6" s="17">
        <f>[2]Julho!$K$31</f>
        <v>0</v>
      </c>
      <c r="AC6" s="17">
        <f>[2]Julho!$K$32</f>
        <v>4.6000000000000005</v>
      </c>
      <c r="AD6" s="17">
        <f>[2]Julho!$K$33</f>
        <v>0.2</v>
      </c>
      <c r="AE6" s="17">
        <f>[2]Julho!$K$34</f>
        <v>0.2</v>
      </c>
      <c r="AF6" s="17">
        <f>[2]Julho!$K$35</f>
        <v>0.2</v>
      </c>
      <c r="AG6" s="28">
        <f t="shared" ref="AG6:AG16" si="2">SUM(B6:AF6)</f>
        <v>192.79999999999993</v>
      </c>
      <c r="AH6" s="31">
        <f>MAX(B6:AF6)</f>
        <v>59.4</v>
      </c>
      <c r="AI6" s="80">
        <f t="shared" si="1"/>
        <v>14</v>
      </c>
    </row>
    <row r="7" spans="1:36" ht="17.100000000000001" customHeight="1" x14ac:dyDescent="0.2">
      <c r="A7" s="15" t="s">
        <v>1</v>
      </c>
      <c r="B7" s="17" t="str">
        <f>[3]Julho!$K$5</f>
        <v>*</v>
      </c>
      <c r="C7" s="17" t="str">
        <f>[3]Julho!$K$6</f>
        <v>*</v>
      </c>
      <c r="D7" s="17" t="str">
        <f>[3]Julho!$K$7</f>
        <v>*</v>
      </c>
      <c r="E7" s="83" t="str">
        <f>[3]Julho!$K$8</f>
        <v>*</v>
      </c>
      <c r="F7" s="83" t="str">
        <f>[3]Julho!$K$9</f>
        <v>*</v>
      </c>
      <c r="G7" s="83" t="str">
        <f>[3]Julho!$K$10</f>
        <v>*</v>
      </c>
      <c r="H7" s="83" t="str">
        <f>[3]Julho!$K$10</f>
        <v>*</v>
      </c>
      <c r="I7" s="83" t="str">
        <f>[3]Julho!$K$10</f>
        <v>*</v>
      </c>
      <c r="J7" s="83" t="str">
        <f>[3]Julho!$K$10</f>
        <v>*</v>
      </c>
      <c r="K7" s="83" t="str">
        <f>[3]Julho!$K$14</f>
        <v>*</v>
      </c>
      <c r="L7" s="83" t="str">
        <f>[3]Julho!$K$15</f>
        <v>*</v>
      </c>
      <c r="M7" s="83" t="str">
        <f>[3]Julho!$K$16</f>
        <v>*</v>
      </c>
      <c r="N7" s="83" t="str">
        <f>[3]Julho!$K$17</f>
        <v>*</v>
      </c>
      <c r="O7" s="83" t="str">
        <f>[3]Julho!$K$18</f>
        <v>*</v>
      </c>
      <c r="P7" s="83" t="str">
        <f>[3]Julho!$K$19</f>
        <v>*</v>
      </c>
      <c r="Q7" s="83" t="str">
        <f>[3]Julho!$K$20</f>
        <v>*</v>
      </c>
      <c r="R7" s="83" t="str">
        <f>[3]Julho!$K$21</f>
        <v>*</v>
      </c>
      <c r="S7" s="83" t="str">
        <f>[3]Julho!$K$22</f>
        <v>*</v>
      </c>
      <c r="T7" s="83" t="str">
        <f>[3]Julho!$K$23</f>
        <v>*</v>
      </c>
      <c r="U7" s="83" t="str">
        <f>[3]Julho!$K$24</f>
        <v>*</v>
      </c>
      <c r="V7" s="83" t="str">
        <f>[3]Julho!$K$25</f>
        <v>*</v>
      </c>
      <c r="W7" s="83" t="str">
        <f>[3]Julho!$K$26</f>
        <v>*</v>
      </c>
      <c r="X7" s="83" t="str">
        <f>[3]Julho!$K$27</f>
        <v>*</v>
      </c>
      <c r="Y7" s="17" t="str">
        <f>[3]Julho!$K$28</f>
        <v>*</v>
      </c>
      <c r="Z7" s="17" t="str">
        <f>[3]Julho!$K$29</f>
        <v>*</v>
      </c>
      <c r="AA7" s="17" t="str">
        <f>[3]Julho!$K$30</f>
        <v>*</v>
      </c>
      <c r="AB7" s="17" t="str">
        <f>[3]Julho!$K$31</f>
        <v>*</v>
      </c>
      <c r="AC7" s="17" t="str">
        <f>[3]Julho!$K$32</f>
        <v>*</v>
      </c>
      <c r="AD7" s="17" t="str">
        <f>[3]Julho!$K$33</f>
        <v>*</v>
      </c>
      <c r="AE7" s="17" t="str">
        <f>[3]Julho!$K$34</f>
        <v>*</v>
      </c>
      <c r="AF7" s="17" t="str">
        <f>[3]Julho!$K$35</f>
        <v>*</v>
      </c>
      <c r="AG7" s="93" t="s">
        <v>142</v>
      </c>
      <c r="AH7" s="38" t="s">
        <v>142</v>
      </c>
      <c r="AI7" s="80">
        <f t="shared" si="1"/>
        <v>0</v>
      </c>
    </row>
    <row r="8" spans="1:36" ht="17.100000000000001" customHeight="1" x14ac:dyDescent="0.2">
      <c r="A8" s="15" t="s">
        <v>79</v>
      </c>
      <c r="B8" s="17">
        <f>[4]Julho!$K$5</f>
        <v>0</v>
      </c>
      <c r="C8" s="17">
        <f>[4]Julho!$K$6</f>
        <v>0</v>
      </c>
      <c r="D8" s="17">
        <f>[4]Julho!$K$7</f>
        <v>0</v>
      </c>
      <c r="E8" s="17">
        <f>[4]Julho!$K$8</f>
        <v>0</v>
      </c>
      <c r="F8" s="17">
        <f>[4]Julho!$K$9</f>
        <v>0</v>
      </c>
      <c r="G8" s="17">
        <f>[4]Julho!$K$10</f>
        <v>0</v>
      </c>
      <c r="H8" s="17">
        <f>[4]Julho!$K$11</f>
        <v>1</v>
      </c>
      <c r="I8" s="17">
        <f>[4]Julho!$K$12</f>
        <v>8.6</v>
      </c>
      <c r="J8" s="17">
        <f>[4]Julho!$K$13</f>
        <v>7.2</v>
      </c>
      <c r="K8" s="17">
        <f>[4]Julho!$K$14</f>
        <v>1.4</v>
      </c>
      <c r="L8" s="17">
        <f>[4]Julho!$K$15</f>
        <v>0</v>
      </c>
      <c r="M8" s="17">
        <f>[4]Julho!$K$16</f>
        <v>0</v>
      </c>
      <c r="N8" s="17">
        <f>[4]Julho!$K$17</f>
        <v>0</v>
      </c>
      <c r="O8" s="17">
        <f>[4]Julho!$K$18</f>
        <v>0</v>
      </c>
      <c r="P8" s="17">
        <f>[4]Julho!$K$19</f>
        <v>0</v>
      </c>
      <c r="Q8" s="17">
        <f>[4]Julho!$K$20</f>
        <v>0</v>
      </c>
      <c r="R8" s="17">
        <f>[4]Julho!$K$21</f>
        <v>0</v>
      </c>
      <c r="S8" s="17">
        <f>[4]Julho!$K$22</f>
        <v>10.6</v>
      </c>
      <c r="T8" s="17">
        <f>[4]Julho!$K$23</f>
        <v>0</v>
      </c>
      <c r="U8" s="17">
        <f>[4]Julho!$K$24</f>
        <v>0</v>
      </c>
      <c r="V8" s="17">
        <f>[4]Julho!$K$25</f>
        <v>0</v>
      </c>
      <c r="W8" s="17">
        <f>[4]Julho!$K$26</f>
        <v>0</v>
      </c>
      <c r="X8" s="17">
        <f>[4]Julho!$K$27</f>
        <v>1.4</v>
      </c>
      <c r="Y8" s="17">
        <f>[4]Julho!$K$28</f>
        <v>44.000000000000007</v>
      </c>
      <c r="Z8" s="17">
        <f>[4]Julho!$K$29</f>
        <v>0</v>
      </c>
      <c r="AA8" s="17">
        <f>[4]Julho!$K$30</f>
        <v>6.3999999999999995</v>
      </c>
      <c r="AB8" s="17">
        <f>[4]Julho!$K$31</f>
        <v>6.6000000000000005</v>
      </c>
      <c r="AC8" s="17">
        <f>[4]Julho!$K$32</f>
        <v>0</v>
      </c>
      <c r="AD8" s="17">
        <f>[4]Julho!$K$33</f>
        <v>0</v>
      </c>
      <c r="AE8" s="17">
        <f>[4]Julho!$K$34</f>
        <v>0</v>
      </c>
      <c r="AF8" s="17">
        <f>[4]Julho!$K$35</f>
        <v>0</v>
      </c>
      <c r="AG8" s="28">
        <f t="shared" si="2"/>
        <v>87.2</v>
      </c>
      <c r="AH8" s="31">
        <f t="shared" ref="AH8:AH16" si="3">MAX(B8:AF8)</f>
        <v>44.000000000000007</v>
      </c>
      <c r="AI8" s="80">
        <f t="shared" si="1"/>
        <v>22</v>
      </c>
    </row>
    <row r="9" spans="1:36" ht="17.100000000000001" customHeight="1" x14ac:dyDescent="0.2">
      <c r="A9" s="15" t="s">
        <v>45</v>
      </c>
      <c r="B9" s="17">
        <f>[5]Julho!$K$5</f>
        <v>0</v>
      </c>
      <c r="C9" s="17">
        <f>[5]Julho!$K$6</f>
        <v>0</v>
      </c>
      <c r="D9" s="17">
        <f>[5]Julho!$K$7</f>
        <v>0</v>
      </c>
      <c r="E9" s="17">
        <f>[5]Julho!$K$8</f>
        <v>0</v>
      </c>
      <c r="F9" s="17">
        <f>[5]Julho!$K$9</f>
        <v>0</v>
      </c>
      <c r="G9" s="17">
        <f>[5]Julho!$K$10</f>
        <v>13.399999999999999</v>
      </c>
      <c r="H9" s="17">
        <f>[5]Julho!$K$11</f>
        <v>2</v>
      </c>
      <c r="I9" s="17">
        <f>[5]Julho!$K$12</f>
        <v>19.8</v>
      </c>
      <c r="J9" s="17">
        <f>[5]Julho!$K$13</f>
        <v>1.2</v>
      </c>
      <c r="K9" s="17">
        <f>[5]Julho!$K$14</f>
        <v>2.6</v>
      </c>
      <c r="L9" s="17">
        <f>[5]Julho!$K$15</f>
        <v>0.2</v>
      </c>
      <c r="M9" s="17">
        <f>[5]Julho!$K$16</f>
        <v>0</v>
      </c>
      <c r="N9" s="17">
        <f>[5]Julho!$K$17</f>
        <v>0</v>
      </c>
      <c r="O9" s="17">
        <f>[5]Julho!$K$18</f>
        <v>0</v>
      </c>
      <c r="P9" s="17">
        <f>[5]Julho!$K$19</f>
        <v>0</v>
      </c>
      <c r="Q9" s="17">
        <f>[5]Julho!$K$20</f>
        <v>0</v>
      </c>
      <c r="R9" s="17">
        <f>[5]Julho!$K$21</f>
        <v>0.2</v>
      </c>
      <c r="S9" s="17">
        <f>[5]Julho!$K$22</f>
        <v>3.6</v>
      </c>
      <c r="T9" s="17">
        <f>[5]Julho!$K$23</f>
        <v>0.2</v>
      </c>
      <c r="U9" s="17">
        <f>[5]Julho!$K$24</f>
        <v>0.2</v>
      </c>
      <c r="V9" s="17">
        <f>[5]Julho!$K$25</f>
        <v>0.2</v>
      </c>
      <c r="W9" s="17">
        <f>[5]Julho!$K$26</f>
        <v>0</v>
      </c>
      <c r="X9" s="17">
        <f>[5]Julho!$K$27</f>
        <v>23.4</v>
      </c>
      <c r="Y9" s="17">
        <f>[5]Julho!$K$28</f>
        <v>41.400000000000006</v>
      </c>
      <c r="Z9" s="17">
        <f>[5]Julho!$K$29</f>
        <v>0</v>
      </c>
      <c r="AA9" s="17">
        <f>[5]Julho!$K$30</f>
        <v>0.2</v>
      </c>
      <c r="AB9" s="17">
        <f>[5]Julho!$K$31</f>
        <v>0.2</v>
      </c>
      <c r="AC9" s="17">
        <f>[5]Julho!$K$32</f>
        <v>0.2</v>
      </c>
      <c r="AD9" s="17">
        <f>[5]Julho!$K$33</f>
        <v>0</v>
      </c>
      <c r="AE9" s="17">
        <f>[5]Julho!$K$34</f>
        <v>0</v>
      </c>
      <c r="AF9" s="17">
        <f>[5]Julho!$K$35</f>
        <v>0</v>
      </c>
      <c r="AG9" s="28">
        <f t="shared" ref="AG9" si="4">SUM(B9:AF9)</f>
        <v>109.00000000000004</v>
      </c>
      <c r="AH9" s="31">
        <f t="shared" ref="AH9" si="5">MAX(B9:AF9)</f>
        <v>41.400000000000006</v>
      </c>
      <c r="AI9" s="80">
        <f t="shared" si="1"/>
        <v>15</v>
      </c>
    </row>
    <row r="10" spans="1:36" ht="17.100000000000001" customHeight="1" x14ac:dyDescent="0.2">
      <c r="A10" s="15" t="s">
        <v>2</v>
      </c>
      <c r="B10" s="17">
        <f>[6]Julho!$K$5</f>
        <v>0</v>
      </c>
      <c r="C10" s="17">
        <f>[6]Julho!$K$6</f>
        <v>0</v>
      </c>
      <c r="D10" s="17">
        <f>[6]Julho!$K$7</f>
        <v>0</v>
      </c>
      <c r="E10" s="17">
        <f>[6]Julho!$K$8</f>
        <v>0</v>
      </c>
      <c r="F10" s="17">
        <f>[6]Julho!$K$9</f>
        <v>0</v>
      </c>
      <c r="G10" s="17">
        <f>[6]Julho!$K$10</f>
        <v>0</v>
      </c>
      <c r="H10" s="17">
        <f>[6]Julho!$K$11</f>
        <v>3</v>
      </c>
      <c r="I10" s="17">
        <f>[6]Julho!$K$12</f>
        <v>1.6</v>
      </c>
      <c r="J10" s="17">
        <f>[6]Julho!$K$13</f>
        <v>0.2</v>
      </c>
      <c r="K10" s="17">
        <f>[6]Julho!$K$14</f>
        <v>0.4</v>
      </c>
      <c r="L10" s="17">
        <f>[6]Julho!$K$15</f>
        <v>0</v>
      </c>
      <c r="M10" s="17">
        <f>[6]Julho!$K$16</f>
        <v>0</v>
      </c>
      <c r="N10" s="17">
        <f>[6]Julho!$K$17</f>
        <v>0</v>
      </c>
      <c r="O10" s="17">
        <f>[6]Julho!$K$18</f>
        <v>0</v>
      </c>
      <c r="P10" s="17">
        <f>[6]Julho!$K$19</f>
        <v>0</v>
      </c>
      <c r="Q10" s="17">
        <f>[6]Julho!$K$20</f>
        <v>0</v>
      </c>
      <c r="R10" s="17">
        <f>[6]Julho!$K$21</f>
        <v>0</v>
      </c>
      <c r="S10" s="17">
        <f>[6]Julho!$K$22</f>
        <v>14.4</v>
      </c>
      <c r="T10" s="17">
        <f>[6]Julho!$K$23</f>
        <v>0</v>
      </c>
      <c r="U10" s="17">
        <f>[6]Julho!$K$24</f>
        <v>0</v>
      </c>
      <c r="V10" s="17">
        <f>[6]Julho!$K$25</f>
        <v>0</v>
      </c>
      <c r="W10" s="17">
        <f>[6]Julho!$K$26</f>
        <v>0</v>
      </c>
      <c r="X10" s="17">
        <f>[6]Julho!$K$27</f>
        <v>20.400000000000002</v>
      </c>
      <c r="Y10" s="17">
        <f>[6]Julho!$K$28</f>
        <v>51.20000000000001</v>
      </c>
      <c r="Z10" s="17">
        <f>[6]Julho!$K$29</f>
        <v>0.60000000000000009</v>
      </c>
      <c r="AA10" s="17">
        <f>[6]Julho!$K$30</f>
        <v>12.199999999999998</v>
      </c>
      <c r="AB10" s="17">
        <f>[6]Julho!$K$31</f>
        <v>4.6000000000000005</v>
      </c>
      <c r="AC10" s="17">
        <f>[6]Julho!$K$32</f>
        <v>10.599999999999998</v>
      </c>
      <c r="AD10" s="17">
        <f>[6]Julho!$K$33</f>
        <v>0</v>
      </c>
      <c r="AE10" s="17">
        <f>[6]Julho!$K$34</f>
        <v>0</v>
      </c>
      <c r="AF10" s="17">
        <f>[6]Julho!$K$35</f>
        <v>0</v>
      </c>
      <c r="AG10" s="28">
        <f t="shared" si="2"/>
        <v>119.2</v>
      </c>
      <c r="AH10" s="31">
        <f t="shared" si="3"/>
        <v>51.20000000000001</v>
      </c>
      <c r="AI10" s="80">
        <f t="shared" si="1"/>
        <v>20</v>
      </c>
    </row>
    <row r="11" spans="1:36" ht="17.100000000000001" customHeight="1" x14ac:dyDescent="0.2">
      <c r="A11" s="15" t="s">
        <v>3</v>
      </c>
      <c r="B11" s="17">
        <f>[7]Julho!$K$5</f>
        <v>0</v>
      </c>
      <c r="C11" s="17">
        <f>[7]Julho!$K$6</f>
        <v>0</v>
      </c>
      <c r="D11" s="17">
        <f>[7]Julho!$K$7</f>
        <v>0</v>
      </c>
      <c r="E11" s="17">
        <f>[7]Julho!$K$8</f>
        <v>0</v>
      </c>
      <c r="F11" s="17">
        <f>[7]Julho!$K$9</f>
        <v>0</v>
      </c>
      <c r="G11" s="17">
        <f>[7]Julho!$K$10</f>
        <v>0</v>
      </c>
      <c r="H11" s="17">
        <f>[7]Julho!$K$11</f>
        <v>0</v>
      </c>
      <c r="I11" s="17">
        <f>[7]Julho!$K$12</f>
        <v>0</v>
      </c>
      <c r="J11" s="17">
        <f>[7]Julho!$K$13</f>
        <v>0</v>
      </c>
      <c r="K11" s="17">
        <f>[7]Julho!$K$14</f>
        <v>0</v>
      </c>
      <c r="L11" s="17">
        <f>[7]Julho!$K$15</f>
        <v>0</v>
      </c>
      <c r="M11" s="17">
        <f>[7]Julho!$K$16</f>
        <v>0</v>
      </c>
      <c r="N11" s="17">
        <f>[7]Julho!$K$17</f>
        <v>0</v>
      </c>
      <c r="O11" s="17">
        <f>[7]Julho!$K$18</f>
        <v>0</v>
      </c>
      <c r="P11" s="17">
        <f>[7]Julho!$K$19</f>
        <v>0</v>
      </c>
      <c r="Q11" s="17">
        <f>[7]Julho!$K$20</f>
        <v>0</v>
      </c>
      <c r="R11" s="17">
        <f>[7]Julho!$K$21</f>
        <v>0</v>
      </c>
      <c r="S11" s="17">
        <f>[7]Julho!$K$22</f>
        <v>0.4</v>
      </c>
      <c r="T11" s="17">
        <f>[7]Julho!$K$23</f>
        <v>0</v>
      </c>
      <c r="U11" s="17">
        <f>[7]Julho!$K$24</f>
        <v>0</v>
      </c>
      <c r="V11" s="17">
        <f>[7]Julho!$K$25</f>
        <v>0</v>
      </c>
      <c r="W11" s="17">
        <f>[7]Julho!$K$26</f>
        <v>0</v>
      </c>
      <c r="X11" s="17">
        <f>[7]Julho!$K$27</f>
        <v>0</v>
      </c>
      <c r="Y11" s="17">
        <f>[7]Julho!$K$28</f>
        <v>28.199999999999996</v>
      </c>
      <c r="Z11" s="17">
        <f>[7]Julho!$K$29</f>
        <v>1.6</v>
      </c>
      <c r="AA11" s="17">
        <f>[7]Julho!$K$30</f>
        <v>33.4</v>
      </c>
      <c r="AB11" s="17">
        <f>[7]Julho!$K$31</f>
        <v>29</v>
      </c>
      <c r="AC11" s="17">
        <f>[7]Julho!$K$32</f>
        <v>10.399999999999999</v>
      </c>
      <c r="AD11" s="17">
        <f>[7]Julho!$K$33</f>
        <v>0.2</v>
      </c>
      <c r="AE11" s="17">
        <f>[7]Julho!$K$34</f>
        <v>0</v>
      </c>
      <c r="AF11" s="17">
        <f>[7]Julho!$K$35</f>
        <v>0</v>
      </c>
      <c r="AG11" s="28">
        <f t="shared" si="2"/>
        <v>103.2</v>
      </c>
      <c r="AH11" s="31">
        <f t="shared" si="3"/>
        <v>33.4</v>
      </c>
      <c r="AI11" s="80">
        <f t="shared" si="1"/>
        <v>24</v>
      </c>
    </row>
    <row r="12" spans="1:36" ht="17.100000000000001" customHeight="1" x14ac:dyDescent="0.2">
      <c r="A12" s="15" t="s">
        <v>4</v>
      </c>
      <c r="B12" s="17">
        <f>[8]Julho!$K$5</f>
        <v>0</v>
      </c>
      <c r="C12" s="17">
        <f>[8]Julho!$K$6</f>
        <v>0</v>
      </c>
      <c r="D12" s="17">
        <f>[8]Julho!$K$7</f>
        <v>0</v>
      </c>
      <c r="E12" s="17">
        <f>[8]Julho!$K$8</f>
        <v>0</v>
      </c>
      <c r="F12" s="17">
        <f>[8]Julho!$K$9</f>
        <v>0</v>
      </c>
      <c r="G12" s="17">
        <f>[8]Julho!$K$10</f>
        <v>0</v>
      </c>
      <c r="H12" s="17">
        <f>[8]Julho!$K$11</f>
        <v>0</v>
      </c>
      <c r="I12" s="17">
        <f>[8]Julho!$K$12</f>
        <v>0</v>
      </c>
      <c r="J12" s="17">
        <f>[8]Julho!$K$13</f>
        <v>0</v>
      </c>
      <c r="K12" s="17">
        <f>[8]Julho!$K$14</f>
        <v>0</v>
      </c>
      <c r="L12" s="17">
        <f>[8]Julho!$K$15</f>
        <v>0</v>
      </c>
      <c r="M12" s="17">
        <f>[8]Julho!$K$16</f>
        <v>0</v>
      </c>
      <c r="N12" s="17">
        <f>[8]Julho!$K$17</f>
        <v>0</v>
      </c>
      <c r="O12" s="17">
        <f>[8]Julho!$K$18</f>
        <v>0</v>
      </c>
      <c r="P12" s="17">
        <f>[8]Julho!$K$19</f>
        <v>0</v>
      </c>
      <c r="Q12" s="17">
        <f>[8]Julho!$K$20</f>
        <v>0</v>
      </c>
      <c r="R12" s="17">
        <f>[8]Julho!$K$21</f>
        <v>0</v>
      </c>
      <c r="S12" s="17">
        <f>[8]Julho!$K$22</f>
        <v>0</v>
      </c>
      <c r="T12" s="17">
        <f>[8]Julho!$K$23</f>
        <v>0</v>
      </c>
      <c r="U12" s="17">
        <f>[8]Julho!$K$24</f>
        <v>0</v>
      </c>
      <c r="V12" s="17">
        <f>[8]Julho!$K$25</f>
        <v>0</v>
      </c>
      <c r="W12" s="17">
        <f>[8]Julho!$K$26</f>
        <v>0</v>
      </c>
      <c r="X12" s="17">
        <f>[8]Julho!$K$27</f>
        <v>0</v>
      </c>
      <c r="Y12" s="17">
        <f>[8]Julho!$K$28</f>
        <v>34.799999999999997</v>
      </c>
      <c r="Z12" s="17">
        <f>[8]Julho!$K$29</f>
        <v>5.4</v>
      </c>
      <c r="AA12" s="17">
        <f>[8]Julho!$K$30</f>
        <v>59.8</v>
      </c>
      <c r="AB12" s="17">
        <f>[8]Julho!$K$31</f>
        <v>13.999999999999998</v>
      </c>
      <c r="AC12" s="17">
        <f>[8]Julho!$K$32</f>
        <v>3.6</v>
      </c>
      <c r="AD12" s="17">
        <f>[8]Julho!$K$33</f>
        <v>0</v>
      </c>
      <c r="AE12" s="17">
        <f>[8]Julho!$K$34</f>
        <v>0</v>
      </c>
      <c r="AF12" s="17">
        <f>[8]Julho!$K$35</f>
        <v>0</v>
      </c>
      <c r="AG12" s="28">
        <f t="shared" si="2"/>
        <v>117.6</v>
      </c>
      <c r="AH12" s="31">
        <f t="shared" si="3"/>
        <v>59.8</v>
      </c>
      <c r="AI12" s="80">
        <f t="shared" si="1"/>
        <v>26</v>
      </c>
    </row>
    <row r="13" spans="1:36" ht="17.100000000000001" customHeight="1" x14ac:dyDescent="0.2">
      <c r="A13" s="15" t="s">
        <v>5</v>
      </c>
      <c r="B13" s="17">
        <f>[9]Julho!$K$5</f>
        <v>0</v>
      </c>
      <c r="C13" s="17">
        <f>[9]Julho!$K$6</f>
        <v>0</v>
      </c>
      <c r="D13" s="17">
        <f>[9]Julho!$K$7</f>
        <v>0</v>
      </c>
      <c r="E13" s="17">
        <f>[9]Julho!$K$8</f>
        <v>0</v>
      </c>
      <c r="F13" s="17">
        <f>[9]Julho!$K$9</f>
        <v>0</v>
      </c>
      <c r="G13" s="17">
        <f>[9]Julho!$K$10</f>
        <v>0</v>
      </c>
      <c r="H13" s="17">
        <f>[9]Julho!$K$11</f>
        <v>0.4</v>
      </c>
      <c r="I13" s="17">
        <f>[9]Julho!$K$12</f>
        <v>0.2</v>
      </c>
      <c r="J13" s="17">
        <f>[9]Julho!$K$13</f>
        <v>0</v>
      </c>
      <c r="K13" s="17">
        <f>[9]Julho!$K$14</f>
        <v>0</v>
      </c>
      <c r="L13" s="17">
        <f>[9]Julho!$K$15</f>
        <v>0</v>
      </c>
      <c r="M13" s="17">
        <f>[9]Julho!$K$16</f>
        <v>0</v>
      </c>
      <c r="N13" s="17">
        <f>[9]Julho!$K$17</f>
        <v>0</v>
      </c>
      <c r="O13" s="17">
        <f>[9]Julho!$K$18</f>
        <v>0</v>
      </c>
      <c r="P13" s="17">
        <f>[9]Julho!$K$19</f>
        <v>0</v>
      </c>
      <c r="Q13" s="17">
        <f>[9]Julho!$K$20</f>
        <v>0</v>
      </c>
      <c r="R13" s="17">
        <f>[9]Julho!$K$21</f>
        <v>0</v>
      </c>
      <c r="S13" s="17">
        <f>[9]Julho!$K$22</f>
        <v>14</v>
      </c>
      <c r="T13" s="17">
        <f>[9]Julho!$K$23</f>
        <v>0</v>
      </c>
      <c r="U13" s="17">
        <f>[9]Julho!$K$24</f>
        <v>0</v>
      </c>
      <c r="V13" s="17">
        <f>[9]Julho!$K$25</f>
        <v>0</v>
      </c>
      <c r="W13" s="17">
        <f>[9]Julho!$K$26</f>
        <v>0</v>
      </c>
      <c r="X13" s="17">
        <f>[9]Julho!$K$27</f>
        <v>0</v>
      </c>
      <c r="Y13" s="17">
        <f>[9]Julho!$K$28</f>
        <v>18.799999999999997</v>
      </c>
      <c r="Z13" s="17">
        <f>[9]Julho!$K$29</f>
        <v>0</v>
      </c>
      <c r="AA13" s="17">
        <f>[9]Julho!$K$30</f>
        <v>9.3999999999999986</v>
      </c>
      <c r="AB13" s="17">
        <f>[9]Julho!$K$31</f>
        <v>6.6000000000000005</v>
      </c>
      <c r="AC13" s="17">
        <f>[9]Julho!$K$32</f>
        <v>4</v>
      </c>
      <c r="AD13" s="17">
        <f>[9]Julho!$K$33</f>
        <v>0</v>
      </c>
      <c r="AE13" s="17">
        <f>[9]Julho!$K$34</f>
        <v>0</v>
      </c>
      <c r="AF13" s="18">
        <f>[9]Julho!$K$35</f>
        <v>0</v>
      </c>
      <c r="AG13" s="28">
        <f t="shared" si="2"/>
        <v>53.4</v>
      </c>
      <c r="AH13" s="31">
        <f t="shared" si="3"/>
        <v>18.799999999999997</v>
      </c>
      <c r="AI13" s="80">
        <f t="shared" si="1"/>
        <v>24</v>
      </c>
    </row>
    <row r="14" spans="1:36" ht="17.100000000000001" customHeight="1" x14ac:dyDescent="0.2">
      <c r="A14" s="15" t="s">
        <v>47</v>
      </c>
      <c r="B14" s="17">
        <f>[10]Julho!$K$5</f>
        <v>0</v>
      </c>
      <c r="C14" s="17">
        <f>[10]Julho!$K$6</f>
        <v>0</v>
      </c>
      <c r="D14" s="17">
        <f>[10]Julho!$K$7</f>
        <v>0</v>
      </c>
      <c r="E14" s="17">
        <f>[10]Julho!$K$8</f>
        <v>0</v>
      </c>
      <c r="F14" s="17">
        <f>[10]Julho!$K$9</f>
        <v>0</v>
      </c>
      <c r="G14" s="17">
        <f>[10]Julho!$K$10</f>
        <v>0</v>
      </c>
      <c r="H14" s="17">
        <f>[10]Julho!$K$11</f>
        <v>0</v>
      </c>
      <c r="I14" s="17">
        <f>[10]Julho!$K$12</f>
        <v>0</v>
      </c>
      <c r="J14" s="17">
        <f>[10]Julho!$K$13</f>
        <v>0</v>
      </c>
      <c r="K14" s="17">
        <f>[10]Julho!$K$14</f>
        <v>0</v>
      </c>
      <c r="L14" s="17">
        <f>[10]Julho!$K$15</f>
        <v>0</v>
      </c>
      <c r="M14" s="17">
        <f>[10]Julho!$K$16</f>
        <v>0</v>
      </c>
      <c r="N14" s="17">
        <f>[10]Julho!$K$17</f>
        <v>0</v>
      </c>
      <c r="O14" s="17">
        <f>[10]Julho!$K$18</f>
        <v>0</v>
      </c>
      <c r="P14" s="17">
        <f>[10]Julho!$K$19</f>
        <v>0</v>
      </c>
      <c r="Q14" s="17">
        <f>[10]Julho!$K$20</f>
        <v>0</v>
      </c>
      <c r="R14" s="17">
        <f>[10]Julho!$K$21</f>
        <v>0</v>
      </c>
      <c r="S14" s="17">
        <f>[10]Julho!$K$22</f>
        <v>0</v>
      </c>
      <c r="T14" s="17">
        <f>[10]Julho!$K$23</f>
        <v>0</v>
      </c>
      <c r="U14" s="17">
        <f>[10]Julho!$K$24</f>
        <v>0</v>
      </c>
      <c r="V14" s="17">
        <f>[10]Julho!$K$25</f>
        <v>0</v>
      </c>
      <c r="W14" s="17">
        <f>[10]Julho!$K$26</f>
        <v>0</v>
      </c>
      <c r="X14" s="17">
        <f>[10]Julho!$K$27</f>
        <v>4</v>
      </c>
      <c r="Y14" s="17">
        <f>[10]Julho!$K$28</f>
        <v>83.600000000000009</v>
      </c>
      <c r="Z14" s="17">
        <f>[10]Julho!$K$29</f>
        <v>11.000000000000004</v>
      </c>
      <c r="AA14" s="17">
        <f>[10]Julho!$K$30</f>
        <v>41.399999999999991</v>
      </c>
      <c r="AB14" s="17">
        <f>[10]Julho!$K$31</f>
        <v>21.199999999999996</v>
      </c>
      <c r="AC14" s="17">
        <f>[10]Julho!$K$32</f>
        <v>4.8000000000000007</v>
      </c>
      <c r="AD14" s="17">
        <f>[10]Julho!$K$33</f>
        <v>0</v>
      </c>
      <c r="AE14" s="17">
        <f>[10]Julho!$K$34</f>
        <v>0</v>
      </c>
      <c r="AF14" s="18">
        <f>[10]Julho!$K$35</f>
        <v>0</v>
      </c>
      <c r="AG14" s="28">
        <f>SUM(B14:AF14)</f>
        <v>166</v>
      </c>
      <c r="AH14" s="31">
        <f>MAX(B14:AF14)</f>
        <v>83.600000000000009</v>
      </c>
      <c r="AI14" s="80">
        <f t="shared" si="1"/>
        <v>25</v>
      </c>
    </row>
    <row r="15" spans="1:36" ht="17.100000000000001" customHeight="1" x14ac:dyDescent="0.2">
      <c r="A15" s="15" t="s">
        <v>6</v>
      </c>
      <c r="B15" s="17">
        <f>[11]Julho!$K$5</f>
        <v>0</v>
      </c>
      <c r="C15" s="17">
        <f>[11]Julho!$K$6</f>
        <v>0</v>
      </c>
      <c r="D15" s="17">
        <f>[11]Julho!$K$7</f>
        <v>0</v>
      </c>
      <c r="E15" s="17">
        <f>[11]Julho!$K$8</f>
        <v>0</v>
      </c>
      <c r="F15" s="17">
        <f>[11]Julho!$K$9</f>
        <v>0</v>
      </c>
      <c r="G15" s="17">
        <f>[11]Julho!$K$10</f>
        <v>0</v>
      </c>
      <c r="H15" s="17">
        <f>[11]Julho!$K$11</f>
        <v>0</v>
      </c>
      <c r="I15" s="17">
        <f>[11]Julho!$K$12</f>
        <v>0</v>
      </c>
      <c r="J15" s="17">
        <f>[11]Julho!$K$13</f>
        <v>0</v>
      </c>
      <c r="K15" s="17">
        <f>[11]Julho!$K$14</f>
        <v>0</v>
      </c>
      <c r="L15" s="17">
        <f>[11]Julho!$K$15</f>
        <v>0</v>
      </c>
      <c r="M15" s="17">
        <f>[11]Julho!$K$16</f>
        <v>0</v>
      </c>
      <c r="N15" s="17">
        <f>[11]Julho!$K$17</f>
        <v>0</v>
      </c>
      <c r="O15" s="17">
        <f>[11]Julho!$K$18</f>
        <v>0</v>
      </c>
      <c r="P15" s="17">
        <f>[11]Julho!$K$19</f>
        <v>0</v>
      </c>
      <c r="Q15" s="17">
        <f>[11]Julho!$K$20</f>
        <v>0</v>
      </c>
      <c r="R15" s="17">
        <f>[11]Julho!$K$21</f>
        <v>0</v>
      </c>
      <c r="S15" s="17">
        <f>[11]Julho!$K$22</f>
        <v>1.4</v>
      </c>
      <c r="T15" s="17">
        <f>[11]Julho!$K$23</f>
        <v>0</v>
      </c>
      <c r="U15" s="17">
        <f>[11]Julho!$K$24</f>
        <v>0</v>
      </c>
      <c r="V15" s="17">
        <f>[11]Julho!$K$25</f>
        <v>0</v>
      </c>
      <c r="W15" s="17">
        <f>[11]Julho!$K$26</f>
        <v>0</v>
      </c>
      <c r="X15" s="17">
        <f>[11]Julho!$K$27</f>
        <v>0.2</v>
      </c>
      <c r="Y15" s="17">
        <f>[11]Julho!$K$28</f>
        <v>87.000000000000014</v>
      </c>
      <c r="Z15" s="17">
        <f>[11]Julho!$K$29</f>
        <v>6.2</v>
      </c>
      <c r="AA15" s="17">
        <f>[11]Julho!$K$30</f>
        <v>37</v>
      </c>
      <c r="AB15" s="17">
        <f>[11]Julho!$K$31</f>
        <v>6.6000000000000005</v>
      </c>
      <c r="AC15" s="17">
        <f>[11]Julho!$K$32</f>
        <v>1.2</v>
      </c>
      <c r="AD15" s="17">
        <f>[11]Julho!$K$33</f>
        <v>0</v>
      </c>
      <c r="AE15" s="17">
        <f>[11]Julho!$K$34</f>
        <v>0</v>
      </c>
      <c r="AF15" s="18">
        <f>[11]Julho!$K$35</f>
        <v>0</v>
      </c>
      <c r="AG15" s="28">
        <f t="shared" si="2"/>
        <v>139.6</v>
      </c>
      <c r="AH15" s="31">
        <f t="shared" si="3"/>
        <v>87.000000000000014</v>
      </c>
      <c r="AI15" s="80">
        <f t="shared" si="1"/>
        <v>24</v>
      </c>
      <c r="AJ15" s="23" t="s">
        <v>51</v>
      </c>
    </row>
    <row r="16" spans="1:36" ht="17.100000000000001" customHeight="1" x14ac:dyDescent="0.2">
      <c r="A16" s="15" t="s">
        <v>7</v>
      </c>
      <c r="B16" s="17">
        <f>[12]Julho!$K$5</f>
        <v>0</v>
      </c>
      <c r="C16" s="17">
        <f>[12]Julho!$K$6</f>
        <v>0</v>
      </c>
      <c r="D16" s="17">
        <f>[12]Julho!$K$7</f>
        <v>0</v>
      </c>
      <c r="E16" s="17">
        <f>[12]Julho!$K$8</f>
        <v>0</v>
      </c>
      <c r="F16" s="17">
        <f>[12]Julho!$K$9</f>
        <v>0</v>
      </c>
      <c r="G16" s="17">
        <f>[12]Julho!$K$10</f>
        <v>0.60000000000000009</v>
      </c>
      <c r="H16" s="17">
        <f>[12]Julho!$K$11</f>
        <v>1.4</v>
      </c>
      <c r="I16" s="17">
        <f>[12]Julho!$K$12</f>
        <v>1.7999999999999998</v>
      </c>
      <c r="J16" s="17">
        <f>[12]Julho!$K$13</f>
        <v>3.4000000000000004</v>
      </c>
      <c r="K16" s="17">
        <f>[12]Julho!$K$14</f>
        <v>27</v>
      </c>
      <c r="L16" s="17">
        <f>[12]Julho!$K$15</f>
        <v>0</v>
      </c>
      <c r="M16" s="17">
        <f>[12]Julho!$K$16</f>
        <v>0</v>
      </c>
      <c r="N16" s="17">
        <f>[12]Julho!$K$17</f>
        <v>0</v>
      </c>
      <c r="O16" s="17">
        <f>[12]Julho!$K$18</f>
        <v>0</v>
      </c>
      <c r="P16" s="17">
        <f>[12]Julho!$K$19</f>
        <v>0</v>
      </c>
      <c r="Q16" s="17">
        <f>[12]Julho!$K$20</f>
        <v>0</v>
      </c>
      <c r="R16" s="17">
        <f>[12]Julho!$K$21</f>
        <v>0</v>
      </c>
      <c r="S16" s="17">
        <f>[12]Julho!$K$22</f>
        <v>15.399999999999999</v>
      </c>
      <c r="T16" s="17">
        <f>[12]Julho!$K$23</f>
        <v>0.2</v>
      </c>
      <c r="U16" s="17">
        <f>[12]Julho!$K$24</f>
        <v>0</v>
      </c>
      <c r="V16" s="17">
        <f>[12]Julho!$K$25</f>
        <v>0</v>
      </c>
      <c r="W16" s="17">
        <f>[12]Julho!$K$26</f>
        <v>0</v>
      </c>
      <c r="X16" s="17">
        <f>[12]Julho!$K$27</f>
        <v>11.8</v>
      </c>
      <c r="Y16" s="17">
        <f>[12]Julho!$K$28</f>
        <v>31</v>
      </c>
      <c r="Z16" s="17">
        <f>[12]Julho!$K$29</f>
        <v>0</v>
      </c>
      <c r="AA16" s="17">
        <f>[12]Julho!$K$30</f>
        <v>0.8</v>
      </c>
      <c r="AB16" s="17">
        <f>[12]Julho!$K$31</f>
        <v>0.8</v>
      </c>
      <c r="AC16" s="17">
        <f>[12]Julho!$K$32</f>
        <v>9.6000000000000014</v>
      </c>
      <c r="AD16" s="17">
        <f>[12]Julho!$K$33</f>
        <v>0</v>
      </c>
      <c r="AE16" s="17">
        <f>[12]Julho!$K$34</f>
        <v>0</v>
      </c>
      <c r="AF16" s="18">
        <f>[12]Julho!$K$35</f>
        <v>0</v>
      </c>
      <c r="AG16" s="28">
        <f t="shared" si="2"/>
        <v>103.80000000000001</v>
      </c>
      <c r="AH16" s="31">
        <f t="shared" si="3"/>
        <v>31</v>
      </c>
      <c r="AI16" s="80">
        <f t="shared" si="1"/>
        <v>19</v>
      </c>
    </row>
    <row r="17" spans="1:37" ht="17.100000000000001" customHeight="1" x14ac:dyDescent="0.2">
      <c r="A17" s="15" t="s">
        <v>8</v>
      </c>
      <c r="B17" s="83" t="str">
        <f>[13]Julho!$K$5</f>
        <v>*</v>
      </c>
      <c r="C17" s="83" t="str">
        <f>[13]Julho!$K$6</f>
        <v>*</v>
      </c>
      <c r="D17" s="83" t="str">
        <f>[13]Julho!$K$7</f>
        <v>*</v>
      </c>
      <c r="E17" s="83" t="str">
        <f>[13]Julho!$K$8</f>
        <v>*</v>
      </c>
      <c r="F17" s="83" t="str">
        <f>[13]Julho!$K$9</f>
        <v>*</v>
      </c>
      <c r="G17" s="83" t="str">
        <f>[13]Julho!$K$10</f>
        <v>*</v>
      </c>
      <c r="H17" s="83" t="str">
        <f>[13]Julho!$K$11</f>
        <v>*</v>
      </c>
      <c r="I17" s="83" t="str">
        <f>[13]Julho!$K$11</f>
        <v>*</v>
      </c>
      <c r="J17" s="83" t="str">
        <f>[13]Julho!$K$11</f>
        <v>*</v>
      </c>
      <c r="K17" s="83" t="str">
        <f>[13]Julho!$K$14</f>
        <v>*</v>
      </c>
      <c r="L17" s="83" t="str">
        <f>[13]Julho!$K$15</f>
        <v>*</v>
      </c>
      <c r="M17" s="83" t="str">
        <f>[13]Julho!$K$16</f>
        <v>*</v>
      </c>
      <c r="N17" s="83" t="str">
        <f>[13]Julho!$K$17</f>
        <v>*</v>
      </c>
      <c r="O17" s="17" t="str">
        <f>[13]Julho!$K$18</f>
        <v>*</v>
      </c>
      <c r="P17" s="17" t="str">
        <f>[13]Julho!$K$19</f>
        <v>*</v>
      </c>
      <c r="Q17" s="17" t="str">
        <f>[13]Julho!$K$20</f>
        <v>*</v>
      </c>
      <c r="R17" s="17" t="str">
        <f>[13]Julho!$K$21</f>
        <v>*</v>
      </c>
      <c r="S17" s="17" t="str">
        <f>[13]Julho!$K$22</f>
        <v>*</v>
      </c>
      <c r="T17" s="17" t="str">
        <f>[13]Julho!$K$23</f>
        <v>*</v>
      </c>
      <c r="U17" s="17">
        <f>[13]Julho!$K$24</f>
        <v>0</v>
      </c>
      <c r="V17" s="17">
        <f>[13]Julho!$K$25</f>
        <v>0</v>
      </c>
      <c r="W17" s="17">
        <f>[13]Julho!$K$26</f>
        <v>0</v>
      </c>
      <c r="X17" s="17" t="str">
        <f>[13]Julho!$K$27</f>
        <v>*</v>
      </c>
      <c r="Y17" s="17" t="str">
        <f>[13]Julho!$K$28</f>
        <v>*</v>
      </c>
      <c r="Z17" s="17">
        <f>[13]Julho!$K$29</f>
        <v>0</v>
      </c>
      <c r="AA17" s="17">
        <f>[13]Julho!$K$30</f>
        <v>0</v>
      </c>
      <c r="AB17" s="17" t="str">
        <f>[13]Julho!$K$31</f>
        <v>*</v>
      </c>
      <c r="AC17" s="17" t="str">
        <f>[13]Julho!$K$32</f>
        <v>*</v>
      </c>
      <c r="AD17" s="17" t="str">
        <f>[13]Julho!$K$33</f>
        <v>*</v>
      </c>
      <c r="AE17" s="17">
        <f>[13]Julho!$K$34</f>
        <v>0</v>
      </c>
      <c r="AF17" s="17" t="str">
        <f>[13]Julho!$K$35</f>
        <v>*</v>
      </c>
      <c r="AG17" s="28">
        <f t="shared" ref="AG17" si="6">SUM(B17:AF17)</f>
        <v>0</v>
      </c>
      <c r="AH17" s="31">
        <f t="shared" ref="AH17" si="7">MAX(B17:AF17)</f>
        <v>0</v>
      </c>
      <c r="AI17" s="80">
        <f t="shared" si="1"/>
        <v>6</v>
      </c>
      <c r="AK17" s="23" t="s">
        <v>51</v>
      </c>
    </row>
    <row r="18" spans="1:37" ht="17.100000000000001" customHeight="1" x14ac:dyDescent="0.2">
      <c r="A18" s="15" t="s">
        <v>9</v>
      </c>
      <c r="B18" s="17">
        <f>[14]Julho!$K$5</f>
        <v>0</v>
      </c>
      <c r="C18" s="17">
        <f>[14]Julho!$K$6</f>
        <v>0</v>
      </c>
      <c r="D18" s="17">
        <f>[14]Julho!$K$7</f>
        <v>0</v>
      </c>
      <c r="E18" s="17">
        <f>[14]Julho!$K$8</f>
        <v>0</v>
      </c>
      <c r="F18" s="17">
        <f>[14]Julho!$K$9</f>
        <v>0</v>
      </c>
      <c r="G18" s="17">
        <f>[14]Julho!$K$10</f>
        <v>6.2</v>
      </c>
      <c r="H18" s="17">
        <f>[14]Julho!$K$11</f>
        <v>3.2</v>
      </c>
      <c r="I18" s="17">
        <f>[14]Julho!$K$12</f>
        <v>12</v>
      </c>
      <c r="J18" s="17">
        <f>[14]Julho!$K$13</f>
        <v>42.2</v>
      </c>
      <c r="K18" s="17">
        <f>[14]Julho!$K$14</f>
        <v>4.8000000000000007</v>
      </c>
      <c r="L18" s="17">
        <f>[14]Julho!$K$15</f>
        <v>0</v>
      </c>
      <c r="M18" s="17">
        <f>[14]Julho!$K$16</f>
        <v>0</v>
      </c>
      <c r="N18" s="17">
        <f>[14]Julho!$K$17</f>
        <v>0</v>
      </c>
      <c r="O18" s="17">
        <f>[14]Julho!$K$18</f>
        <v>0</v>
      </c>
      <c r="P18" s="17">
        <f>[14]Julho!$K$19</f>
        <v>0</v>
      </c>
      <c r="Q18" s="17">
        <f>[14]Julho!$K$20</f>
        <v>0</v>
      </c>
      <c r="R18" s="17">
        <f>[14]Julho!$K$21</f>
        <v>0</v>
      </c>
      <c r="S18" s="17">
        <f>[14]Julho!$K$22</f>
        <v>24.4</v>
      </c>
      <c r="T18" s="17">
        <f>[14]Julho!$K$23</f>
        <v>0</v>
      </c>
      <c r="U18" s="17">
        <f>[14]Julho!$K$24</f>
        <v>0</v>
      </c>
      <c r="V18" s="17">
        <f>[14]Julho!$K$25</f>
        <v>0</v>
      </c>
      <c r="W18" s="17">
        <f>[14]Julho!$K$26</f>
        <v>0</v>
      </c>
      <c r="X18" s="17">
        <f>[14]Julho!$K$27</f>
        <v>13.600000000000001</v>
      </c>
      <c r="Y18" s="17">
        <f>[14]Julho!$K$28</f>
        <v>37.199999999999996</v>
      </c>
      <c r="Z18" s="17">
        <f>[14]Julho!$K$29</f>
        <v>0</v>
      </c>
      <c r="AA18" s="17">
        <f>[14]Julho!$K$30</f>
        <v>3.1999999999999997</v>
      </c>
      <c r="AB18" s="17">
        <f>[14]Julho!$K$31</f>
        <v>2.4</v>
      </c>
      <c r="AC18" s="17">
        <f>[14]Julho!$K$32</f>
        <v>2.2000000000000002</v>
      </c>
      <c r="AD18" s="17">
        <f>[14]Julho!$K$33</f>
        <v>0</v>
      </c>
      <c r="AE18" s="17">
        <f>[14]Julho!$K$34</f>
        <v>0</v>
      </c>
      <c r="AF18" s="18">
        <f>[14]Julho!$K$35</f>
        <v>0</v>
      </c>
      <c r="AG18" s="28">
        <f t="shared" ref="AG18:AG32" si="8">SUM(B18:AF18)</f>
        <v>151.39999999999998</v>
      </c>
      <c r="AH18" s="31">
        <f t="shared" ref="AH18:AH32" si="9">MAX(B18:AF18)</f>
        <v>42.2</v>
      </c>
      <c r="AI18" s="80">
        <f t="shared" si="1"/>
        <v>20</v>
      </c>
      <c r="AJ18" s="23" t="s">
        <v>51</v>
      </c>
      <c r="AK18" s="23" t="s">
        <v>51</v>
      </c>
    </row>
    <row r="19" spans="1:37" ht="17.100000000000001" customHeight="1" x14ac:dyDescent="0.2">
      <c r="A19" s="15" t="s">
        <v>46</v>
      </c>
      <c r="B19" s="17">
        <f>[15]Julho!$K$5</f>
        <v>0</v>
      </c>
      <c r="C19" s="17">
        <f>[15]Julho!$K$6</f>
        <v>0</v>
      </c>
      <c r="D19" s="17">
        <f>[15]Julho!$K$7</f>
        <v>0</v>
      </c>
      <c r="E19" s="17">
        <f>[15]Julho!$K$8</f>
        <v>0</v>
      </c>
      <c r="F19" s="17">
        <f>[15]Julho!$K$9</f>
        <v>0</v>
      </c>
      <c r="G19" s="17">
        <f>[15]Julho!$K$10</f>
        <v>17.799999999999997</v>
      </c>
      <c r="H19" s="17">
        <f>[15]Julho!$K$11</f>
        <v>7.2</v>
      </c>
      <c r="I19" s="17">
        <f>[15]Julho!$K$12</f>
        <v>8.6</v>
      </c>
      <c r="J19" s="17">
        <f>[15]Julho!$K$13</f>
        <v>0.60000000000000009</v>
      </c>
      <c r="K19" s="17">
        <f>[15]Julho!$K$14</f>
        <v>0.2</v>
      </c>
      <c r="L19" s="17">
        <f>[15]Julho!$K$15</f>
        <v>0</v>
      </c>
      <c r="M19" s="17">
        <f>[15]Julho!$K$16</f>
        <v>0</v>
      </c>
      <c r="N19" s="17">
        <f>[15]Julho!$K$17</f>
        <v>0</v>
      </c>
      <c r="O19" s="17">
        <f>[15]Julho!$K$18</f>
        <v>0</v>
      </c>
      <c r="P19" s="17">
        <f>[15]Julho!$K$19</f>
        <v>0</v>
      </c>
      <c r="Q19" s="17">
        <f>[15]Julho!$K$20</f>
        <v>0</v>
      </c>
      <c r="R19" s="17">
        <f>[15]Julho!$K$21</f>
        <v>0</v>
      </c>
      <c r="S19" s="17">
        <f>[15]Julho!$K$22</f>
        <v>29.199999999999996</v>
      </c>
      <c r="T19" s="17">
        <f>[15]Julho!$K$23</f>
        <v>0</v>
      </c>
      <c r="U19" s="17">
        <f>[15]Julho!$K$24</f>
        <v>0</v>
      </c>
      <c r="V19" s="17">
        <f>[15]Julho!$K$25</f>
        <v>0</v>
      </c>
      <c r="W19" s="17">
        <f>[15]Julho!$K$26</f>
        <v>0</v>
      </c>
      <c r="X19" s="17">
        <f>[15]Julho!$K$27</f>
        <v>24.2</v>
      </c>
      <c r="Y19" s="17">
        <f>[15]Julho!$K$28</f>
        <v>31.599999999999991</v>
      </c>
      <c r="Z19" s="17">
        <f>[15]Julho!$K$29</f>
        <v>0.2</v>
      </c>
      <c r="AA19" s="17">
        <f>[15]Julho!$K$30</f>
        <v>3.2</v>
      </c>
      <c r="AB19" s="17">
        <f>[15]Julho!$K$31</f>
        <v>1</v>
      </c>
      <c r="AC19" s="17">
        <f>[15]Julho!$K$32</f>
        <v>2.4000000000000004</v>
      </c>
      <c r="AD19" s="17">
        <f>[15]Julho!$K$33</f>
        <v>0.4</v>
      </c>
      <c r="AE19" s="17">
        <f>[15]Julho!$K$34</f>
        <v>0</v>
      </c>
      <c r="AF19" s="18">
        <f>[15]Julho!$K$35</f>
        <v>0</v>
      </c>
      <c r="AG19" s="28">
        <f t="shared" ref="AG19:AG20" si="10">SUM(B19:AF19)</f>
        <v>126.60000000000001</v>
      </c>
      <c r="AH19" s="31">
        <f t="shared" ref="AH19:AH20" si="11">MAX(B19:AF19)</f>
        <v>31.599999999999991</v>
      </c>
      <c r="AI19" s="80">
        <f t="shared" si="1"/>
        <v>18</v>
      </c>
    </row>
    <row r="20" spans="1:37" ht="17.100000000000001" customHeight="1" x14ac:dyDescent="0.2">
      <c r="A20" s="15" t="s">
        <v>10</v>
      </c>
      <c r="B20" s="17">
        <f>[16]Julho!$K$5</f>
        <v>0</v>
      </c>
      <c r="C20" s="17">
        <f>[16]Julho!$K$6</f>
        <v>0</v>
      </c>
      <c r="D20" s="17">
        <f>[16]Julho!$K$7</f>
        <v>0</v>
      </c>
      <c r="E20" s="17">
        <f>[16]Julho!$K$8</f>
        <v>0</v>
      </c>
      <c r="F20" s="17">
        <f>[16]Julho!$K$9</f>
        <v>0</v>
      </c>
      <c r="G20" s="17">
        <f>[16]Julho!$K$10</f>
        <v>9</v>
      </c>
      <c r="H20" s="17">
        <f>[16]Julho!$K$11</f>
        <v>0</v>
      </c>
      <c r="I20" s="17">
        <f>[16]Julho!$K$12</f>
        <v>2.4</v>
      </c>
      <c r="J20" s="17">
        <f>[16]Julho!$K$13</f>
        <v>59.6</v>
      </c>
      <c r="K20" s="17">
        <f>[16]Julho!$K$14</f>
        <v>24.8</v>
      </c>
      <c r="L20" s="17">
        <f>[16]Julho!$K$15</f>
        <v>0</v>
      </c>
      <c r="M20" s="17">
        <f>[16]Julho!$K$16</f>
        <v>0</v>
      </c>
      <c r="N20" s="17">
        <f>[16]Julho!$K$17</f>
        <v>0</v>
      </c>
      <c r="O20" s="17">
        <f>[16]Julho!$K$18</f>
        <v>0</v>
      </c>
      <c r="P20" s="17">
        <f>[16]Julho!$K$19</f>
        <v>0</v>
      </c>
      <c r="Q20" s="17">
        <f>[16]Julho!$K$20</f>
        <v>0</v>
      </c>
      <c r="R20" s="17">
        <f>[16]Julho!$K$21</f>
        <v>0.2</v>
      </c>
      <c r="S20" s="17">
        <f>[16]Julho!$K$22</f>
        <v>44.6</v>
      </c>
      <c r="T20" s="17">
        <f>[16]Julho!$K$23</f>
        <v>0.2</v>
      </c>
      <c r="U20" s="17">
        <f>[16]Julho!$K$24</f>
        <v>0</v>
      </c>
      <c r="V20" s="17">
        <f>[16]Julho!$K$25</f>
        <v>0</v>
      </c>
      <c r="W20" s="17">
        <f>[16]Julho!$K$26</f>
        <v>0</v>
      </c>
      <c r="X20" s="17">
        <f>[16]Julho!$K$27</f>
        <v>12.799999999999999</v>
      </c>
      <c r="Y20" s="17">
        <f>[16]Julho!$K$28</f>
        <v>28.2</v>
      </c>
      <c r="Z20" s="17">
        <f>[16]Julho!$K$29</f>
        <v>0</v>
      </c>
      <c r="AA20" s="17">
        <f>[16]Julho!$K$30</f>
        <v>0.2</v>
      </c>
      <c r="AB20" s="17">
        <f>[16]Julho!$K$31</f>
        <v>0.4</v>
      </c>
      <c r="AC20" s="17">
        <f>[16]Julho!$K$32</f>
        <v>7.2</v>
      </c>
      <c r="AD20" s="17">
        <f>[16]Julho!$K$33</f>
        <v>0</v>
      </c>
      <c r="AE20" s="17">
        <f>[16]Julho!$K$34</f>
        <v>0</v>
      </c>
      <c r="AF20" s="18">
        <f>[16]Julho!$K$35</f>
        <v>0</v>
      </c>
      <c r="AG20" s="28">
        <f t="shared" si="10"/>
        <v>189.59999999999997</v>
      </c>
      <c r="AH20" s="31">
        <f t="shared" si="11"/>
        <v>59.6</v>
      </c>
      <c r="AI20" s="80">
        <f t="shared" si="1"/>
        <v>19</v>
      </c>
      <c r="AJ20" s="23" t="s">
        <v>51</v>
      </c>
    </row>
    <row r="21" spans="1:37" ht="17.100000000000001" customHeight="1" x14ac:dyDescent="0.2">
      <c r="A21" s="15" t="s">
        <v>11</v>
      </c>
      <c r="B21" s="17">
        <f>[17]Julho!$K$5</f>
        <v>0</v>
      </c>
      <c r="C21" s="17">
        <f>[17]Julho!$K$6</f>
        <v>0</v>
      </c>
      <c r="D21" s="17">
        <f>[17]Julho!$K$7</f>
        <v>0</v>
      </c>
      <c r="E21" s="17">
        <f>[17]Julho!$K$8</f>
        <v>0</v>
      </c>
      <c r="F21" s="17">
        <f>[17]Julho!$K$9</f>
        <v>0</v>
      </c>
      <c r="G21" s="17">
        <f>[17]Julho!$K$10</f>
        <v>1.7999999999999998</v>
      </c>
      <c r="H21" s="17">
        <f>[17]Julho!$K$11</f>
        <v>10</v>
      </c>
      <c r="I21" s="17">
        <f>[17]Julho!$K$12</f>
        <v>11</v>
      </c>
      <c r="J21" s="17">
        <f>[17]Julho!$K$13</f>
        <v>0.4</v>
      </c>
      <c r="K21" s="17">
        <f>[17]Julho!$K$14</f>
        <v>0</v>
      </c>
      <c r="L21" s="17">
        <f>[17]Julho!$K$15</f>
        <v>0.2</v>
      </c>
      <c r="M21" s="17">
        <f>[17]Julho!$K$16</f>
        <v>0</v>
      </c>
      <c r="N21" s="17">
        <f>[17]Julho!$K$17</f>
        <v>0</v>
      </c>
      <c r="O21" s="17">
        <f>[17]Julho!$K$18</f>
        <v>0</v>
      </c>
      <c r="P21" s="17">
        <f>[17]Julho!$K$19</f>
        <v>0</v>
      </c>
      <c r="Q21" s="17">
        <f>[17]Julho!$K$20</f>
        <v>0</v>
      </c>
      <c r="R21" s="17">
        <f>[17]Julho!$K$21</f>
        <v>0</v>
      </c>
      <c r="S21" s="17">
        <f>[17]Julho!$K$22</f>
        <v>37.400000000000006</v>
      </c>
      <c r="T21" s="17">
        <f>[17]Julho!$K$23</f>
        <v>0</v>
      </c>
      <c r="U21" s="17">
        <f>[17]Julho!$K$24</f>
        <v>0</v>
      </c>
      <c r="V21" s="17">
        <f>[17]Julho!$K$25</f>
        <v>0</v>
      </c>
      <c r="W21" s="17">
        <f>[17]Julho!$K$26</f>
        <v>0</v>
      </c>
      <c r="X21" s="17">
        <f>[17]Julho!$K$27</f>
        <v>37.400000000000006</v>
      </c>
      <c r="Y21" s="17">
        <f>[17]Julho!$K$28</f>
        <v>19.400000000000002</v>
      </c>
      <c r="Z21" s="17">
        <f>[17]Julho!$K$29</f>
        <v>0</v>
      </c>
      <c r="AA21" s="17">
        <f>[17]Julho!$K$30</f>
        <v>4.8</v>
      </c>
      <c r="AB21" s="17">
        <f>[17]Julho!$K$31</f>
        <v>2.8000000000000003</v>
      </c>
      <c r="AC21" s="17">
        <f>[17]Julho!$K$32</f>
        <v>9.7999999999999989</v>
      </c>
      <c r="AD21" s="17">
        <f>[17]Julho!$K$33</f>
        <v>0.2</v>
      </c>
      <c r="AE21" s="17">
        <f>[17]Julho!$K$34</f>
        <v>0</v>
      </c>
      <c r="AF21" s="18">
        <f>[17]Julho!$K$35</f>
        <v>0</v>
      </c>
      <c r="AG21" s="28">
        <f t="shared" si="8"/>
        <v>135.20000000000002</v>
      </c>
      <c r="AH21" s="31">
        <f t="shared" si="9"/>
        <v>37.400000000000006</v>
      </c>
      <c r="AI21" s="80">
        <f t="shared" si="1"/>
        <v>19</v>
      </c>
    </row>
    <row r="22" spans="1:37" ht="17.100000000000001" customHeight="1" x14ac:dyDescent="0.2">
      <c r="A22" s="15" t="s">
        <v>12</v>
      </c>
      <c r="B22" s="17">
        <f>[18]Julho!$K$5</f>
        <v>0</v>
      </c>
      <c r="C22" s="17">
        <f>[18]Julho!$K$6</f>
        <v>0</v>
      </c>
      <c r="D22" s="17">
        <f>[18]Julho!$K$7</f>
        <v>0</v>
      </c>
      <c r="E22" s="17">
        <f>[18]Julho!$K$8</f>
        <v>0.2</v>
      </c>
      <c r="F22" s="17">
        <f>[18]Julho!$K$9</f>
        <v>0</v>
      </c>
      <c r="G22" s="17">
        <f>[18]Julho!$K$10</f>
        <v>0.2</v>
      </c>
      <c r="H22" s="17">
        <f>[18]Julho!$K$11</f>
        <v>23.399999999999995</v>
      </c>
      <c r="I22" s="17">
        <f>[18]Julho!$K$12</f>
        <v>1.5999999999999999</v>
      </c>
      <c r="J22" s="17">
        <f>[18]Julho!$K$13</f>
        <v>0.2</v>
      </c>
      <c r="K22" s="17">
        <f>[18]Julho!$K$14</f>
        <v>0.4</v>
      </c>
      <c r="L22" s="17">
        <f>[18]Julho!$K$15</f>
        <v>0</v>
      </c>
      <c r="M22" s="17">
        <f>[18]Julho!$K$16</f>
        <v>0</v>
      </c>
      <c r="N22" s="17">
        <f>[18]Julho!$K$17</f>
        <v>0</v>
      </c>
      <c r="O22" s="17">
        <f>[18]Julho!$K$18</f>
        <v>0</v>
      </c>
      <c r="P22" s="17">
        <f>[18]Julho!$K$19</f>
        <v>0.2</v>
      </c>
      <c r="Q22" s="17">
        <f>[18]Julho!$K$20</f>
        <v>0</v>
      </c>
      <c r="R22" s="17">
        <f>[18]Julho!$K$21</f>
        <v>0</v>
      </c>
      <c r="S22" s="17">
        <f>[18]Julho!$K$22</f>
        <v>18.399999999999999</v>
      </c>
      <c r="T22" s="17">
        <f>[18]Julho!$K$23</f>
        <v>0</v>
      </c>
      <c r="U22" s="17">
        <f>[18]Julho!$K$24</f>
        <v>0</v>
      </c>
      <c r="V22" s="17">
        <f>[18]Julho!$K$25</f>
        <v>0</v>
      </c>
      <c r="W22" s="17">
        <f>[18]Julho!$K$26</f>
        <v>0</v>
      </c>
      <c r="X22" s="17">
        <f>[18]Julho!$K$27</f>
        <v>38.6</v>
      </c>
      <c r="Y22" s="17">
        <f>[18]Julho!$K$28</f>
        <v>18.599999999999998</v>
      </c>
      <c r="Z22" s="17">
        <f>[18]Julho!$K$29</f>
        <v>0</v>
      </c>
      <c r="AA22" s="17">
        <f>[18]Julho!$K$30</f>
        <v>9.6000000000000014</v>
      </c>
      <c r="AB22" s="17">
        <f>[18]Julho!$K$31</f>
        <v>1.4000000000000001</v>
      </c>
      <c r="AC22" s="17">
        <f>[18]Julho!$K$32</f>
        <v>4.6000000000000005</v>
      </c>
      <c r="AD22" s="17">
        <f>[18]Julho!$K$33</f>
        <v>0</v>
      </c>
      <c r="AE22" s="17">
        <f>[18]Julho!$K$34</f>
        <v>0</v>
      </c>
      <c r="AF22" s="18">
        <f>[18]Julho!$K$35</f>
        <v>0</v>
      </c>
      <c r="AG22" s="28">
        <f t="shared" si="8"/>
        <v>117.39999999999998</v>
      </c>
      <c r="AH22" s="31">
        <f t="shared" si="9"/>
        <v>38.6</v>
      </c>
      <c r="AI22" s="80">
        <f t="shared" si="1"/>
        <v>18</v>
      </c>
    </row>
    <row r="23" spans="1:37" ht="17.100000000000001" customHeight="1" x14ac:dyDescent="0.2">
      <c r="A23" s="15" t="s">
        <v>13</v>
      </c>
      <c r="B23" s="83" t="str">
        <f>[19]Julho!$K$5</f>
        <v>*</v>
      </c>
      <c r="C23" s="83" t="str">
        <f>[19]Julho!$K$6</f>
        <v>*</v>
      </c>
      <c r="D23" s="83" t="str">
        <f>[19]Julho!$K$7</f>
        <v>*</v>
      </c>
      <c r="E23" s="83" t="str">
        <f>[19]Julho!$K$8</f>
        <v>*</v>
      </c>
      <c r="F23" s="83" t="str">
        <f>[19]Julho!$K$9</f>
        <v>*</v>
      </c>
      <c r="G23" s="83" t="str">
        <f>[19]Julho!$K$10</f>
        <v>*</v>
      </c>
      <c r="H23" s="83" t="str">
        <f>[19]Julho!$K$11</f>
        <v>*</v>
      </c>
      <c r="I23" s="83" t="str">
        <f>[19]Julho!$K$11</f>
        <v>*</v>
      </c>
      <c r="J23" s="83" t="str">
        <f>[19]Julho!$K$11</f>
        <v>*</v>
      </c>
      <c r="K23" s="83" t="str">
        <f>[19]Julho!$K$14</f>
        <v>*</v>
      </c>
      <c r="L23" s="83" t="str">
        <f>[19]Julho!$K$15</f>
        <v>*</v>
      </c>
      <c r="M23" s="83" t="str">
        <f>[19]Julho!$K$16</f>
        <v>*</v>
      </c>
      <c r="N23" s="83" t="str">
        <f>[19]Julho!$K$17</f>
        <v>*</v>
      </c>
      <c r="O23" s="83" t="str">
        <f>[19]Julho!$K$18</f>
        <v>*</v>
      </c>
      <c r="P23" s="83" t="str">
        <f>[19]Julho!$K$19</f>
        <v>*</v>
      </c>
      <c r="Q23" s="83" t="str">
        <f>[19]Julho!$K$20</f>
        <v>*</v>
      </c>
      <c r="R23" s="83" t="str">
        <f>[19]Julho!$K$21</f>
        <v>*</v>
      </c>
      <c r="S23" s="83" t="str">
        <f>[19]Julho!$K$22</f>
        <v>*</v>
      </c>
      <c r="T23" s="83" t="str">
        <f>[19]Julho!$K$23</f>
        <v>*</v>
      </c>
      <c r="U23" s="83" t="str">
        <f>[19]Julho!$K$24</f>
        <v>*</v>
      </c>
      <c r="V23" s="83" t="str">
        <f>[19]Julho!$K$25</f>
        <v>*</v>
      </c>
      <c r="W23" s="17" t="str">
        <f>[19]Julho!$K$26</f>
        <v>*</v>
      </c>
      <c r="X23" s="17" t="str">
        <f>[19]Julho!$K$27</f>
        <v>*</v>
      </c>
      <c r="Y23" s="83" t="str">
        <f>[19]Julho!$K$28</f>
        <v>*</v>
      </c>
      <c r="Z23" s="83" t="str">
        <f>[19]Julho!$K$29</f>
        <v>*</v>
      </c>
      <c r="AA23" s="83" t="str">
        <f>[19]Julho!$K$30</f>
        <v>*</v>
      </c>
      <c r="AB23" s="83" t="str">
        <f>[19]Julho!$K$31</f>
        <v>*</v>
      </c>
      <c r="AC23" s="17" t="str">
        <f>[19]Julho!$K$32</f>
        <v>*</v>
      </c>
      <c r="AD23" s="17" t="str">
        <f>[19]Julho!$K$33</f>
        <v>*</v>
      </c>
      <c r="AE23" s="17" t="str">
        <f>[19]Julho!$K$34</f>
        <v>*</v>
      </c>
      <c r="AF23" s="18" t="str">
        <f>[19]Julho!$K$35</f>
        <v>*</v>
      </c>
      <c r="AG23" s="93" t="s">
        <v>142</v>
      </c>
      <c r="AH23" s="38" t="s">
        <v>142</v>
      </c>
      <c r="AI23" s="80">
        <f t="shared" si="1"/>
        <v>0</v>
      </c>
    </row>
    <row r="24" spans="1:37" ht="17.100000000000001" customHeight="1" x14ac:dyDescent="0.2">
      <c r="A24" s="15" t="s">
        <v>14</v>
      </c>
      <c r="B24" s="17">
        <f>[20]Julho!$K$5</f>
        <v>0</v>
      </c>
      <c r="C24" s="17">
        <f>[20]Julho!$K$6</f>
        <v>0</v>
      </c>
      <c r="D24" s="17">
        <f>[20]Julho!$K$7</f>
        <v>0</v>
      </c>
      <c r="E24" s="17">
        <f>[20]Julho!$K$8</f>
        <v>0</v>
      </c>
      <c r="F24" s="17">
        <f>[20]Julho!$K$9</f>
        <v>0</v>
      </c>
      <c r="G24" s="17">
        <f>[20]Julho!$K$10</f>
        <v>0</v>
      </c>
      <c r="H24" s="17">
        <f>[20]Julho!$K$11</f>
        <v>0</v>
      </c>
      <c r="I24" s="17">
        <f>[20]Julho!$K$12</f>
        <v>0</v>
      </c>
      <c r="J24" s="17">
        <f>[20]Julho!$K$13</f>
        <v>0</v>
      </c>
      <c r="K24" s="17">
        <f>[20]Julho!$K$14</f>
        <v>0.2</v>
      </c>
      <c r="L24" s="17">
        <f>[20]Julho!$K$15</f>
        <v>0</v>
      </c>
      <c r="M24" s="17">
        <f>[20]Julho!$K$16</f>
        <v>0</v>
      </c>
      <c r="N24" s="17">
        <f>[20]Julho!$K$17</f>
        <v>0</v>
      </c>
      <c r="O24" s="17">
        <f>[20]Julho!$K$18</f>
        <v>0</v>
      </c>
      <c r="P24" s="17">
        <f>[20]Julho!$K$19</f>
        <v>0</v>
      </c>
      <c r="Q24" s="17">
        <f>[20]Julho!$K$20</f>
        <v>0</v>
      </c>
      <c r="R24" s="17">
        <f>[20]Julho!$K$21</f>
        <v>0</v>
      </c>
      <c r="S24" s="17">
        <f>[20]Julho!$K$22</f>
        <v>0</v>
      </c>
      <c r="T24" s="17">
        <f>[20]Julho!$K$23</f>
        <v>0</v>
      </c>
      <c r="U24" s="17">
        <f>[20]Julho!$K$24</f>
        <v>0</v>
      </c>
      <c r="V24" s="17">
        <f>[20]Julho!$K$25</f>
        <v>0</v>
      </c>
      <c r="W24" s="17">
        <f>[20]Julho!$K$26</f>
        <v>0</v>
      </c>
      <c r="X24" s="17">
        <f>[20]Julho!$K$27</f>
        <v>2.2000000000000002</v>
      </c>
      <c r="Y24" s="17">
        <f>[20]Julho!$K$28</f>
        <v>23.000000000000004</v>
      </c>
      <c r="Z24" s="17">
        <f>[20]Julho!$K$29</f>
        <v>2.2000000000000002</v>
      </c>
      <c r="AA24" s="17">
        <f>[20]Julho!$K$30</f>
        <v>58.000000000000007</v>
      </c>
      <c r="AB24" s="17">
        <f>[20]Julho!$K$31</f>
        <v>12.600000000000001</v>
      </c>
      <c r="AC24" s="17">
        <f>[20]Julho!$K$32</f>
        <v>3.8000000000000003</v>
      </c>
      <c r="AD24" s="17">
        <f>[20]Julho!$K$33</f>
        <v>0.2</v>
      </c>
      <c r="AE24" s="17">
        <f>[20]Julho!$K$34</f>
        <v>0.2</v>
      </c>
      <c r="AF24" s="18">
        <f>[20]Julho!$K$35</f>
        <v>0</v>
      </c>
      <c r="AG24" s="28">
        <f t="shared" si="8"/>
        <v>102.40000000000002</v>
      </c>
      <c r="AH24" s="31">
        <f t="shared" si="9"/>
        <v>58.000000000000007</v>
      </c>
      <c r="AI24" s="80">
        <f t="shared" si="1"/>
        <v>22</v>
      </c>
    </row>
    <row r="25" spans="1:37" ht="17.100000000000001" customHeight="1" x14ac:dyDescent="0.2">
      <c r="A25" s="15" t="s">
        <v>15</v>
      </c>
      <c r="B25" s="17">
        <f>[21]Julho!$K$5</f>
        <v>0</v>
      </c>
      <c r="C25" s="17">
        <f>[21]Julho!$K$6</f>
        <v>0</v>
      </c>
      <c r="D25" s="17">
        <f>[21]Julho!$K$7</f>
        <v>0</v>
      </c>
      <c r="E25" s="17">
        <f>[21]Julho!$K$8</f>
        <v>0</v>
      </c>
      <c r="F25" s="17">
        <f>[21]Julho!$K$9</f>
        <v>0</v>
      </c>
      <c r="G25" s="17">
        <f>[21]Julho!$K$10</f>
        <v>13.399999999999999</v>
      </c>
      <c r="H25" s="17">
        <f>[21]Julho!$K$11</f>
        <v>1.7999999999999998</v>
      </c>
      <c r="I25" s="17">
        <f>[21]Julho!$K$12</f>
        <v>6.4</v>
      </c>
      <c r="J25" s="17">
        <f>[21]Julho!$K$13</f>
        <v>15.6</v>
      </c>
      <c r="K25" s="17">
        <f>[21]Julho!$K$14</f>
        <v>12.2</v>
      </c>
      <c r="L25" s="17">
        <f>[21]Julho!$K$15</f>
        <v>0.2</v>
      </c>
      <c r="M25" s="17">
        <f>[21]Julho!$K$16</f>
        <v>0</v>
      </c>
      <c r="N25" s="17">
        <f>[21]Julho!$K$17</f>
        <v>0</v>
      </c>
      <c r="O25" s="17">
        <f>[21]Julho!$K$18</f>
        <v>0</v>
      </c>
      <c r="P25" s="17">
        <f>[21]Julho!$K$19</f>
        <v>0</v>
      </c>
      <c r="Q25" s="17">
        <f>[21]Julho!$K$20</f>
        <v>0</v>
      </c>
      <c r="R25" s="17">
        <f>[21]Julho!$K$21</f>
        <v>0</v>
      </c>
      <c r="S25" s="17">
        <f>[21]Julho!$K$22</f>
        <v>0</v>
      </c>
      <c r="T25" s="17">
        <f>[21]Julho!$K$23</f>
        <v>0</v>
      </c>
      <c r="U25" s="17">
        <f>[21]Julho!$K$24</f>
        <v>0</v>
      </c>
      <c r="V25" s="17">
        <f>[21]Julho!$K$25</f>
        <v>0</v>
      </c>
      <c r="W25" s="17">
        <f>[21]Julho!$K$26</f>
        <v>0</v>
      </c>
      <c r="X25" s="17">
        <f>[21]Julho!$K$27</f>
        <v>36.799999999999997</v>
      </c>
      <c r="Y25" s="17">
        <f>[21]Julho!$K$28</f>
        <v>42.600000000000016</v>
      </c>
      <c r="Z25" s="17">
        <f>[21]Julho!$K$29</f>
        <v>0</v>
      </c>
      <c r="AA25" s="17">
        <f>[21]Julho!$K$30</f>
        <v>0.2</v>
      </c>
      <c r="AB25" s="17">
        <f>[21]Julho!$K$31</f>
        <v>0</v>
      </c>
      <c r="AC25" s="17">
        <f>[21]Julho!$K$32</f>
        <v>22.999999999999996</v>
      </c>
      <c r="AD25" s="17">
        <f>[21]Julho!$K$33</f>
        <v>0</v>
      </c>
      <c r="AE25" s="17">
        <f>[21]Julho!$K$34</f>
        <v>0</v>
      </c>
      <c r="AF25" s="18">
        <f>[21]Julho!$K$35</f>
        <v>0</v>
      </c>
      <c r="AG25" s="28">
        <f t="shared" si="8"/>
        <v>152.20000000000002</v>
      </c>
      <c r="AH25" s="31">
        <f t="shared" si="9"/>
        <v>42.600000000000016</v>
      </c>
      <c r="AI25" s="80">
        <f t="shared" si="1"/>
        <v>21</v>
      </c>
      <c r="AJ25" s="23" t="s">
        <v>51</v>
      </c>
    </row>
    <row r="26" spans="1:37" ht="17.100000000000001" customHeight="1" x14ac:dyDescent="0.2">
      <c r="A26" s="15" t="s">
        <v>16</v>
      </c>
      <c r="B26" s="17">
        <f>[22]Julho!$K$5</f>
        <v>0</v>
      </c>
      <c r="C26" s="17">
        <f>[22]Julho!$K$6</f>
        <v>0</v>
      </c>
      <c r="D26" s="17">
        <f>[22]Julho!$K$7</f>
        <v>0</v>
      </c>
      <c r="E26" s="17">
        <f>[22]Julho!$K$8</f>
        <v>0</v>
      </c>
      <c r="F26" s="17">
        <f>[22]Julho!$K$9</f>
        <v>0</v>
      </c>
      <c r="G26" s="17">
        <f>[22]Julho!$K$10</f>
        <v>18.799999999999997</v>
      </c>
      <c r="H26" s="17">
        <f>[22]Julho!$K$11</f>
        <v>0</v>
      </c>
      <c r="I26" s="17">
        <f>[22]Julho!$K$12</f>
        <v>4.8000000000000007</v>
      </c>
      <c r="J26" s="17">
        <f>[22]Julho!$K$13</f>
        <v>0.4</v>
      </c>
      <c r="K26" s="17">
        <f>[22]Julho!$K$14</f>
        <v>1</v>
      </c>
      <c r="L26" s="17">
        <f>[22]Julho!$K$15</f>
        <v>0</v>
      </c>
      <c r="M26" s="17">
        <f>[22]Julho!$K$16</f>
        <v>0</v>
      </c>
      <c r="N26" s="17">
        <f>[22]Julho!$K$17</f>
        <v>0</v>
      </c>
      <c r="O26" s="17">
        <f>[22]Julho!$K$18</f>
        <v>0</v>
      </c>
      <c r="P26" s="17">
        <f>[22]Julho!$K$19</f>
        <v>0</v>
      </c>
      <c r="Q26" s="17">
        <f>[22]Julho!$K$20</f>
        <v>0</v>
      </c>
      <c r="R26" s="17">
        <f>[22]Julho!$K$21</f>
        <v>16</v>
      </c>
      <c r="S26" s="17">
        <f>[22]Julho!$K$22</f>
        <v>22.2</v>
      </c>
      <c r="T26" s="17">
        <f>[22]Julho!$K$23</f>
        <v>0</v>
      </c>
      <c r="U26" s="17">
        <f>[22]Julho!$K$24</f>
        <v>0</v>
      </c>
      <c r="V26" s="17">
        <f>[22]Julho!$K$25</f>
        <v>0</v>
      </c>
      <c r="W26" s="17">
        <f>[22]Julho!$K$26</f>
        <v>0</v>
      </c>
      <c r="X26" s="17">
        <f>[22]Julho!$K$27</f>
        <v>25.200000000000003</v>
      </c>
      <c r="Y26" s="17">
        <f>[22]Julho!$K$28</f>
        <v>8</v>
      </c>
      <c r="Z26" s="17">
        <f>[22]Julho!$K$29</f>
        <v>0</v>
      </c>
      <c r="AA26" s="17">
        <f>[22]Julho!$K$30</f>
        <v>0.8</v>
      </c>
      <c r="AB26" s="17">
        <f>[22]Julho!$K$31</f>
        <v>0</v>
      </c>
      <c r="AC26" s="17">
        <f>[22]Julho!$K$32</f>
        <v>0</v>
      </c>
      <c r="AD26" s="17">
        <f>[22]Julho!$K$33</f>
        <v>0</v>
      </c>
      <c r="AE26" s="17">
        <f>[22]Julho!$K$34</f>
        <v>0</v>
      </c>
      <c r="AF26" s="18">
        <f>[22]Julho!$K$35</f>
        <v>0</v>
      </c>
      <c r="AG26" s="28">
        <f t="shared" si="8"/>
        <v>97.2</v>
      </c>
      <c r="AH26" s="31">
        <f t="shared" si="9"/>
        <v>25.200000000000003</v>
      </c>
      <c r="AI26" s="80">
        <f t="shared" si="1"/>
        <v>22</v>
      </c>
    </row>
    <row r="27" spans="1:37" ht="17.100000000000001" customHeight="1" x14ac:dyDescent="0.2">
      <c r="A27" s="15" t="s">
        <v>17</v>
      </c>
      <c r="B27" s="17">
        <f>[23]Julho!$K$5</f>
        <v>0.2</v>
      </c>
      <c r="C27" s="17">
        <f>[23]Julho!$K$6</f>
        <v>0</v>
      </c>
      <c r="D27" s="17">
        <f>[23]Julho!$K$7</f>
        <v>0</v>
      </c>
      <c r="E27" s="17">
        <f>[23]Julho!$K$8</f>
        <v>0</v>
      </c>
      <c r="F27" s="17">
        <f>[23]Julho!$K$9</f>
        <v>0</v>
      </c>
      <c r="G27" s="17">
        <f>[23]Julho!$K$10</f>
        <v>2.2000000000000002</v>
      </c>
      <c r="H27" s="17">
        <f>[23]Julho!$K$11</f>
        <v>6.2</v>
      </c>
      <c r="I27" s="17">
        <f>[23]Julho!$K$12</f>
        <v>16.599999999999994</v>
      </c>
      <c r="J27" s="17">
        <f>[23]Julho!$K$13</f>
        <v>3.4</v>
      </c>
      <c r="K27" s="17">
        <f>[23]Julho!$K$14</f>
        <v>2.8000000000000003</v>
      </c>
      <c r="L27" s="17">
        <f>[23]Julho!$K$15</f>
        <v>0</v>
      </c>
      <c r="M27" s="17">
        <f>[23]Julho!$K$16</f>
        <v>0.2</v>
      </c>
      <c r="N27" s="17">
        <f>[23]Julho!$K$17</f>
        <v>0</v>
      </c>
      <c r="O27" s="17">
        <f>[23]Julho!$K$18</f>
        <v>0</v>
      </c>
      <c r="P27" s="17">
        <f>[23]Julho!$K$19</f>
        <v>0</v>
      </c>
      <c r="Q27" s="17">
        <f>[23]Julho!$K$20</f>
        <v>0</v>
      </c>
      <c r="R27" s="17">
        <f>[23]Julho!$K$21</f>
        <v>0</v>
      </c>
      <c r="S27" s="17">
        <f>[23]Julho!$K$22</f>
        <v>27.400000000000002</v>
      </c>
      <c r="T27" s="17">
        <f>[23]Julho!$K$23</f>
        <v>0</v>
      </c>
      <c r="U27" s="17">
        <f>[23]Julho!$K$24</f>
        <v>0.2</v>
      </c>
      <c r="V27" s="17">
        <f>[23]Julho!$K$25</f>
        <v>0</v>
      </c>
      <c r="W27" s="17">
        <f>[23]Julho!$K$26</f>
        <v>0</v>
      </c>
      <c r="X27" s="17">
        <f>[23]Julho!$K$27</f>
        <v>36</v>
      </c>
      <c r="Y27" s="17">
        <f>[23]Julho!$K$28</f>
        <v>32.4</v>
      </c>
      <c r="Z27" s="17">
        <f>[23]Julho!$K$29</f>
        <v>0</v>
      </c>
      <c r="AA27" s="17">
        <f>[23]Julho!$K$30</f>
        <v>3.2</v>
      </c>
      <c r="AB27" s="17">
        <f>[23]Julho!$K$31</f>
        <v>3.0000000000000004</v>
      </c>
      <c r="AC27" s="17">
        <f>[23]Julho!$K$32</f>
        <v>3.6</v>
      </c>
      <c r="AD27" s="17">
        <f>[23]Julho!$K$33</f>
        <v>0</v>
      </c>
      <c r="AE27" s="17">
        <f>[23]Julho!$K$34</f>
        <v>0</v>
      </c>
      <c r="AF27" s="18">
        <f>[23]Julho!$K$35</f>
        <v>0</v>
      </c>
      <c r="AG27" s="28">
        <f t="shared" si="8"/>
        <v>137.39999999999998</v>
      </c>
      <c r="AH27" s="31">
        <f t="shared" si="9"/>
        <v>36</v>
      </c>
      <c r="AI27" s="80">
        <f t="shared" si="1"/>
        <v>17</v>
      </c>
    </row>
    <row r="28" spans="1:37" ht="17.100000000000001" customHeight="1" x14ac:dyDescent="0.2">
      <c r="A28" s="15" t="s">
        <v>18</v>
      </c>
      <c r="B28" s="17">
        <f>[24]Julho!$K$5</f>
        <v>0</v>
      </c>
      <c r="C28" s="17">
        <f>[24]Julho!$K$6</f>
        <v>0</v>
      </c>
      <c r="D28" s="17">
        <f>[24]Julho!$K$7</f>
        <v>0</v>
      </c>
      <c r="E28" s="17">
        <f>[24]Julho!$K$8</f>
        <v>0</v>
      </c>
      <c r="F28" s="17">
        <f>[24]Julho!$K$9</f>
        <v>0</v>
      </c>
      <c r="G28" s="17">
        <f>[24]Julho!$K$10</f>
        <v>0</v>
      </c>
      <c r="H28" s="17">
        <f>[24]Julho!$K$11</f>
        <v>0</v>
      </c>
      <c r="I28" s="17">
        <f>[24]Julho!$K$12</f>
        <v>0</v>
      </c>
      <c r="J28" s="17">
        <f>[24]Julho!$K$13</f>
        <v>0</v>
      </c>
      <c r="K28" s="17">
        <f>[24]Julho!$K$14</f>
        <v>0.2</v>
      </c>
      <c r="L28" s="17">
        <f>[24]Julho!$K$15</f>
        <v>0</v>
      </c>
      <c r="M28" s="17">
        <f>[24]Julho!$K$16</f>
        <v>0</v>
      </c>
      <c r="N28" s="17">
        <f>[24]Julho!$K$17</f>
        <v>0</v>
      </c>
      <c r="O28" s="17">
        <f>[24]Julho!$K$18</f>
        <v>0</v>
      </c>
      <c r="P28" s="17">
        <f>[24]Julho!$K$19</f>
        <v>0</v>
      </c>
      <c r="Q28" s="17">
        <f>[24]Julho!$K$20</f>
        <v>0</v>
      </c>
      <c r="R28" s="17">
        <f>[24]Julho!$K$21</f>
        <v>0</v>
      </c>
      <c r="S28" s="17">
        <f>[24]Julho!$K$22</f>
        <v>6.8000000000000007</v>
      </c>
      <c r="T28" s="17">
        <f>[24]Julho!$K$23</f>
        <v>0</v>
      </c>
      <c r="U28" s="17">
        <f>[24]Julho!$K$24</f>
        <v>0</v>
      </c>
      <c r="V28" s="17">
        <f>[24]Julho!$K$25</f>
        <v>0</v>
      </c>
      <c r="W28" s="17">
        <f>[24]Julho!$K$26</f>
        <v>0</v>
      </c>
      <c r="X28" s="17">
        <f>[24]Julho!$K$27</f>
        <v>0</v>
      </c>
      <c r="Y28" s="17">
        <f>[24]Julho!$K$28</f>
        <v>54.400000000000006</v>
      </c>
      <c r="Z28" s="17">
        <f>[24]Julho!$K$29</f>
        <v>7.9999999999999991</v>
      </c>
      <c r="AA28" s="17">
        <f>[24]Julho!$K$30</f>
        <v>20.400000000000002</v>
      </c>
      <c r="AB28" s="17">
        <f>[24]Julho!$K$31</f>
        <v>24.599999999999994</v>
      </c>
      <c r="AC28" s="17">
        <f>[24]Julho!$K$32</f>
        <v>12.6</v>
      </c>
      <c r="AD28" s="17">
        <f>[24]Julho!$K$33</f>
        <v>2.8000000000000003</v>
      </c>
      <c r="AE28" s="17">
        <f>[24]Julho!$K$34</f>
        <v>0.8</v>
      </c>
      <c r="AF28" s="18">
        <f>[24]Julho!$K$35</f>
        <v>0</v>
      </c>
      <c r="AG28" s="28">
        <f t="shared" si="8"/>
        <v>130.60000000000002</v>
      </c>
      <c r="AH28" s="31">
        <f t="shared" si="9"/>
        <v>54.400000000000006</v>
      </c>
      <c r="AI28" s="80">
        <f t="shared" si="1"/>
        <v>22</v>
      </c>
    </row>
    <row r="29" spans="1:37" ht="17.100000000000001" customHeight="1" x14ac:dyDescent="0.2">
      <c r="A29" s="15" t="s">
        <v>19</v>
      </c>
      <c r="B29" s="17">
        <f>[25]Julho!$K$5</f>
        <v>0</v>
      </c>
      <c r="C29" s="17">
        <f>[25]Julho!$K$6</f>
        <v>0</v>
      </c>
      <c r="D29" s="17">
        <f>[25]Julho!$K$7</f>
        <v>0</v>
      </c>
      <c r="E29" s="17">
        <f>[25]Julho!$K$8</f>
        <v>0</v>
      </c>
      <c r="F29" s="17">
        <f>[25]Julho!$K$9</f>
        <v>0</v>
      </c>
      <c r="G29" s="17">
        <f>[25]Julho!$K$10</f>
        <v>0.6</v>
      </c>
      <c r="H29" s="17">
        <f>[25]Julho!$K$11</f>
        <v>0</v>
      </c>
      <c r="I29" s="17">
        <f>[25]Julho!$K$12</f>
        <v>0</v>
      </c>
      <c r="J29" s="17">
        <f>[25]Julho!$K$13</f>
        <v>6.9999999999999991</v>
      </c>
      <c r="K29" s="17">
        <f>[25]Julho!$K$14</f>
        <v>0</v>
      </c>
      <c r="L29" s="17">
        <f>[25]Julho!$K$15</f>
        <v>0.2</v>
      </c>
      <c r="M29" s="17">
        <f>[25]Julho!$K$16</f>
        <v>0</v>
      </c>
      <c r="N29" s="17">
        <f>[25]Julho!$K$17</f>
        <v>0</v>
      </c>
      <c r="O29" s="17">
        <f>[25]Julho!$K$18</f>
        <v>0</v>
      </c>
      <c r="P29" s="17">
        <f>[25]Julho!$K$19</f>
        <v>0</v>
      </c>
      <c r="Q29" s="17">
        <f>[25]Julho!$K$20</f>
        <v>0</v>
      </c>
      <c r="R29" s="17">
        <f>[25]Julho!$K$21</f>
        <v>8.8000000000000007</v>
      </c>
      <c r="S29" s="17">
        <f>[25]Julho!$K$22</f>
        <v>31.6</v>
      </c>
      <c r="T29" s="17">
        <f>[25]Julho!$K$23</f>
        <v>0.2</v>
      </c>
      <c r="U29" s="17">
        <f>[25]Julho!$K$24</f>
        <v>0</v>
      </c>
      <c r="V29" s="17">
        <f>[25]Julho!$K$25</f>
        <v>0</v>
      </c>
      <c r="W29" s="17">
        <f>[25]Julho!$K$26</f>
        <v>0</v>
      </c>
      <c r="X29" s="17">
        <f>[25]Julho!$K$27</f>
        <v>6.6000000000000005</v>
      </c>
      <c r="Y29" s="17">
        <f>[25]Julho!$K$28</f>
        <v>20.999999999999996</v>
      </c>
      <c r="Z29" s="17">
        <f>[25]Julho!$K$29</f>
        <v>0</v>
      </c>
      <c r="AA29" s="17">
        <f>[25]Julho!$K$30</f>
        <v>0</v>
      </c>
      <c r="AB29" s="17">
        <f>[25]Julho!$K$31</f>
        <v>0.8</v>
      </c>
      <c r="AC29" s="17">
        <f>[25]Julho!$K$32</f>
        <v>4.6000000000000014</v>
      </c>
      <c r="AD29" s="17">
        <f>[25]Julho!$K$33</f>
        <v>0</v>
      </c>
      <c r="AE29" s="17">
        <f>[25]Julho!$K$34</f>
        <v>0</v>
      </c>
      <c r="AF29" s="18">
        <f>[25]Julho!$K$35</f>
        <v>0</v>
      </c>
      <c r="AG29" s="28">
        <f t="shared" si="8"/>
        <v>81.400000000000006</v>
      </c>
      <c r="AH29" s="31">
        <f t="shared" si="9"/>
        <v>31.6</v>
      </c>
      <c r="AI29" s="80">
        <f t="shared" si="1"/>
        <v>21</v>
      </c>
    </row>
    <row r="30" spans="1:37" ht="17.100000000000001" customHeight="1" x14ac:dyDescent="0.2">
      <c r="A30" s="15" t="s">
        <v>31</v>
      </c>
      <c r="B30" s="17">
        <f>[26]Julho!$K$5</f>
        <v>0</v>
      </c>
      <c r="C30" s="17">
        <f>[26]Julho!$K$6</f>
        <v>0</v>
      </c>
      <c r="D30" s="17">
        <f>[26]Julho!$K$7</f>
        <v>0</v>
      </c>
      <c r="E30" s="17">
        <f>[26]Julho!$K$8</f>
        <v>0</v>
      </c>
      <c r="F30" s="17">
        <f>[26]Julho!$K$9</f>
        <v>0</v>
      </c>
      <c r="G30" s="17">
        <f>[26]Julho!$K$10</f>
        <v>0</v>
      </c>
      <c r="H30" s="17">
        <f>[26]Julho!$K$11</f>
        <v>12.2</v>
      </c>
      <c r="I30" s="17">
        <f>[26]Julho!$K$12</f>
        <v>6.2</v>
      </c>
      <c r="J30" s="17">
        <f>[26]Julho!$K$13</f>
        <v>1.6</v>
      </c>
      <c r="K30" s="17">
        <f>[26]Julho!$K$14</f>
        <v>0.2</v>
      </c>
      <c r="L30" s="17">
        <f>[26]Julho!$K$15</f>
        <v>0.2</v>
      </c>
      <c r="M30" s="17">
        <f>[26]Julho!$K$16</f>
        <v>0</v>
      </c>
      <c r="N30" s="17">
        <f>[26]Julho!$K$17</f>
        <v>0</v>
      </c>
      <c r="O30" s="17">
        <f>[26]Julho!$K$18</f>
        <v>0</v>
      </c>
      <c r="P30" s="17">
        <f>[26]Julho!$K$19</f>
        <v>0</v>
      </c>
      <c r="Q30" s="17">
        <f>[26]Julho!$K$20</f>
        <v>0</v>
      </c>
      <c r="R30" s="17">
        <f>[26]Julho!$K$21</f>
        <v>0</v>
      </c>
      <c r="S30" s="17">
        <f>[26]Julho!$K$22</f>
        <v>14.799999999999997</v>
      </c>
      <c r="T30" s="17">
        <f>[26]Julho!$K$23</f>
        <v>0</v>
      </c>
      <c r="U30" s="17">
        <f>[26]Julho!$K$24</f>
        <v>0</v>
      </c>
      <c r="V30" s="17">
        <f>[26]Julho!$K$25</f>
        <v>0</v>
      </c>
      <c r="W30" s="17">
        <f>[26]Julho!$K$26</f>
        <v>0</v>
      </c>
      <c r="X30" s="17">
        <f>[26]Julho!$K$27</f>
        <v>21.400000000000002</v>
      </c>
      <c r="Y30" s="17">
        <f>[26]Julho!$K$28</f>
        <v>49.400000000000006</v>
      </c>
      <c r="Z30" s="17">
        <f>[26]Julho!$K$29</f>
        <v>0</v>
      </c>
      <c r="AA30" s="17">
        <f>[26]Julho!$K$30</f>
        <v>7.2</v>
      </c>
      <c r="AB30" s="17">
        <f>[26]Julho!$K$31</f>
        <v>3.6000000000000005</v>
      </c>
      <c r="AC30" s="17">
        <f>[26]Julho!$K$32</f>
        <v>7.6000000000000014</v>
      </c>
      <c r="AD30" s="17">
        <f>[26]Julho!$K$33</f>
        <v>0</v>
      </c>
      <c r="AE30" s="17">
        <f>[26]Julho!$K$34</f>
        <v>0</v>
      </c>
      <c r="AF30" s="18">
        <f>[26]Julho!$K$35</f>
        <v>0</v>
      </c>
      <c r="AG30" s="28">
        <f t="shared" ref="AG30" si="12">SUM(B30:AF30)</f>
        <v>124.4</v>
      </c>
      <c r="AH30" s="31">
        <f t="shared" ref="AH30" si="13">MAX(B30:AF30)</f>
        <v>49.400000000000006</v>
      </c>
      <c r="AI30" s="80">
        <f t="shared" si="1"/>
        <v>20</v>
      </c>
    </row>
    <row r="31" spans="1:37" ht="17.100000000000001" customHeight="1" x14ac:dyDescent="0.2">
      <c r="A31" s="15" t="s">
        <v>48</v>
      </c>
      <c r="B31" s="17">
        <f>[27]Julho!$K$5</f>
        <v>0</v>
      </c>
      <c r="C31" s="17">
        <f>[27]Julho!$K$6</f>
        <v>0</v>
      </c>
      <c r="D31" s="17">
        <f>[27]Julho!$K$7</f>
        <v>0</v>
      </c>
      <c r="E31" s="17">
        <f>[27]Julho!$K$8</f>
        <v>0</v>
      </c>
      <c r="F31" s="17">
        <f>[27]Julho!$K$9</f>
        <v>0</v>
      </c>
      <c r="G31" s="17">
        <f>[27]Julho!$K$10</f>
        <v>0</v>
      </c>
      <c r="H31" s="17">
        <f>[27]Julho!$K$11</f>
        <v>0</v>
      </c>
      <c r="I31" s="17">
        <f>[27]Julho!$K$12</f>
        <v>0</v>
      </c>
      <c r="J31" s="17">
        <f>[27]Julho!$K$13</f>
        <v>0.2</v>
      </c>
      <c r="K31" s="17">
        <f>[27]Julho!$K$14</f>
        <v>0</v>
      </c>
      <c r="L31" s="17">
        <f>[27]Julho!$K$15</f>
        <v>0</v>
      </c>
      <c r="M31" s="17">
        <f>[27]Julho!$K$16</f>
        <v>0</v>
      </c>
      <c r="N31" s="17">
        <f>[27]Julho!$K$17</f>
        <v>0</v>
      </c>
      <c r="O31" s="17">
        <f>[27]Julho!$K$18</f>
        <v>0</v>
      </c>
      <c r="P31" s="17">
        <f>[27]Julho!$K$19</f>
        <v>0</v>
      </c>
      <c r="Q31" s="17">
        <f>[27]Julho!$K$20</f>
        <v>0</v>
      </c>
      <c r="R31" s="17">
        <f>[27]Julho!$K$21</f>
        <v>0</v>
      </c>
      <c r="S31" s="17">
        <f>[27]Julho!$K$22</f>
        <v>0</v>
      </c>
      <c r="T31" s="17">
        <f>[27]Julho!$K$23</f>
        <v>0</v>
      </c>
      <c r="U31" s="17">
        <f>[27]Julho!$K$24</f>
        <v>0</v>
      </c>
      <c r="V31" s="17">
        <f>[27]Julho!$K$25</f>
        <v>0</v>
      </c>
      <c r="W31" s="17">
        <f>[27]Julho!$K$26</f>
        <v>3.6</v>
      </c>
      <c r="X31" s="17">
        <f>[27]Julho!$K$27</f>
        <v>10.4</v>
      </c>
      <c r="Y31" s="17">
        <f>[27]Julho!$K$28</f>
        <v>51.800000000000004</v>
      </c>
      <c r="Z31" s="17">
        <f>[27]Julho!$K$29</f>
        <v>20.599999999999998</v>
      </c>
      <c r="AA31" s="17">
        <f>[27]Julho!$K$30</f>
        <v>38.199999999999996</v>
      </c>
      <c r="AB31" s="17">
        <f>[27]Julho!$K$31</f>
        <v>14.2</v>
      </c>
      <c r="AC31" s="17">
        <f>[27]Julho!$K$32</f>
        <v>0.8</v>
      </c>
      <c r="AD31" s="17">
        <f>[27]Julho!$K$33</f>
        <v>0</v>
      </c>
      <c r="AE31" s="83">
        <f>[27]Julho!$K$34</f>
        <v>0.2</v>
      </c>
      <c r="AF31" s="83">
        <f>[27]Julho!$K$35</f>
        <v>0</v>
      </c>
      <c r="AG31" s="28">
        <f t="shared" ref="AG31" si="14">SUM(B31:AF31)</f>
        <v>139.99999999999997</v>
      </c>
      <c r="AH31" s="31">
        <f>MAX(B31:AF31)</f>
        <v>51.800000000000004</v>
      </c>
      <c r="AI31" s="80">
        <f t="shared" si="1"/>
        <v>22</v>
      </c>
      <c r="AJ31" s="23" t="s">
        <v>51</v>
      </c>
    </row>
    <row r="32" spans="1:37" ht="17.100000000000001" customHeight="1" x14ac:dyDescent="0.2">
      <c r="A32" s="15" t="s">
        <v>20</v>
      </c>
      <c r="B32" s="17">
        <f>[28]Julho!$K$5</f>
        <v>0</v>
      </c>
      <c r="C32" s="17">
        <f>[28]Julho!$K$6</f>
        <v>0</v>
      </c>
      <c r="D32" s="17">
        <f>[28]Julho!$K$7</f>
        <v>0</v>
      </c>
      <c r="E32" s="17">
        <f>[28]Julho!$K$8</f>
        <v>0</v>
      </c>
      <c r="F32" s="17">
        <f>[28]Julho!$K$9</f>
        <v>0</v>
      </c>
      <c r="G32" s="17">
        <f>[28]Julho!$K$10</f>
        <v>0</v>
      </c>
      <c r="H32" s="17">
        <f>[28]Julho!$K$11</f>
        <v>0</v>
      </c>
      <c r="I32" s="17">
        <f>[28]Julho!$K$12</f>
        <v>0.2</v>
      </c>
      <c r="J32" s="17">
        <f>[28]Julho!$K$13</f>
        <v>0.2</v>
      </c>
      <c r="K32" s="17">
        <f>[28]Julho!$K$14</f>
        <v>3.4000000000000004</v>
      </c>
      <c r="L32" s="17">
        <f>[28]Julho!$K$15</f>
        <v>0</v>
      </c>
      <c r="M32" s="17">
        <f>[28]Julho!$K$16</f>
        <v>0</v>
      </c>
      <c r="N32" s="17">
        <f>[28]Julho!$K$17</f>
        <v>0</v>
      </c>
      <c r="O32" s="17">
        <f>[28]Julho!$K$18</f>
        <v>0</v>
      </c>
      <c r="P32" s="17">
        <f>[28]Julho!$K$19</f>
        <v>0</v>
      </c>
      <c r="Q32" s="17">
        <f>[28]Julho!$K$20</f>
        <v>0</v>
      </c>
      <c r="R32" s="17">
        <f>[28]Julho!$K$21</f>
        <v>0</v>
      </c>
      <c r="S32" s="17">
        <f>[28]Julho!$K$22</f>
        <v>9</v>
      </c>
      <c r="T32" s="17">
        <f>[28]Julho!$K$23</f>
        <v>0</v>
      </c>
      <c r="U32" s="17">
        <f>[28]Julho!$K$24</f>
        <v>0</v>
      </c>
      <c r="V32" s="17">
        <f>[28]Julho!$K$25</f>
        <v>0</v>
      </c>
      <c r="W32" s="17">
        <f>[28]Julho!$K$26</f>
        <v>0</v>
      </c>
      <c r="X32" s="17">
        <f>[28]Julho!$K$27</f>
        <v>10</v>
      </c>
      <c r="Y32" s="17">
        <f>[28]Julho!$K$28</f>
        <v>24.4</v>
      </c>
      <c r="Z32" s="17">
        <f>[28]Julho!$K$29</f>
        <v>0.2</v>
      </c>
      <c r="AA32" s="17">
        <f>[28]Julho!$K$30</f>
        <v>22.2</v>
      </c>
      <c r="AB32" s="17">
        <f>[28]Julho!$K$31</f>
        <v>18.399999999999999</v>
      </c>
      <c r="AC32" s="17">
        <f>[28]Julho!$K$32</f>
        <v>0</v>
      </c>
      <c r="AD32" s="17">
        <f>[28]Julho!$K$33</f>
        <v>0</v>
      </c>
      <c r="AE32" s="17">
        <f>[28]Julho!$K$34</f>
        <v>0</v>
      </c>
      <c r="AF32" s="17">
        <f>[28]Julho!$K$35</f>
        <v>0</v>
      </c>
      <c r="AG32" s="28">
        <f t="shared" si="8"/>
        <v>88</v>
      </c>
      <c r="AH32" s="31">
        <f t="shared" si="9"/>
        <v>24.4</v>
      </c>
      <c r="AI32" s="80">
        <f>COUNTIF(B32:AF32,"=0,0")</f>
        <v>22</v>
      </c>
    </row>
    <row r="33" spans="1:35" s="5" customFormat="1" ht="17.100000000000001" customHeight="1" x14ac:dyDescent="0.2">
      <c r="A33" s="24" t="s">
        <v>33</v>
      </c>
      <c r="B33" s="25">
        <f t="shared" ref="B33:AH33" si="15">MAX(B5:B32)</f>
        <v>0.2</v>
      </c>
      <c r="C33" s="25">
        <f t="shared" si="15"/>
        <v>0</v>
      </c>
      <c r="D33" s="25">
        <f t="shared" si="15"/>
        <v>0</v>
      </c>
      <c r="E33" s="25">
        <f t="shared" si="15"/>
        <v>0.2</v>
      </c>
      <c r="F33" s="25">
        <f t="shared" si="15"/>
        <v>0</v>
      </c>
      <c r="G33" s="25">
        <f t="shared" si="15"/>
        <v>18.799999999999997</v>
      </c>
      <c r="H33" s="25">
        <f t="shared" si="15"/>
        <v>23.399999999999995</v>
      </c>
      <c r="I33" s="25">
        <f t="shared" si="15"/>
        <v>19.8</v>
      </c>
      <c r="J33" s="25">
        <f t="shared" si="15"/>
        <v>59.6</v>
      </c>
      <c r="K33" s="25">
        <f t="shared" si="15"/>
        <v>27</v>
      </c>
      <c r="L33" s="25">
        <f t="shared" si="15"/>
        <v>0.2</v>
      </c>
      <c r="M33" s="25">
        <f t="shared" si="15"/>
        <v>0.2</v>
      </c>
      <c r="N33" s="25">
        <f t="shared" si="15"/>
        <v>0.2</v>
      </c>
      <c r="O33" s="25">
        <f t="shared" si="15"/>
        <v>0</v>
      </c>
      <c r="P33" s="25">
        <f t="shared" si="15"/>
        <v>0.2</v>
      </c>
      <c r="Q33" s="25">
        <f t="shared" si="15"/>
        <v>0</v>
      </c>
      <c r="R33" s="25">
        <f t="shared" si="15"/>
        <v>16</v>
      </c>
      <c r="S33" s="25">
        <f t="shared" si="15"/>
        <v>44.6</v>
      </c>
      <c r="T33" s="25">
        <f t="shared" si="15"/>
        <v>0.2</v>
      </c>
      <c r="U33" s="25">
        <f t="shared" si="15"/>
        <v>0.2</v>
      </c>
      <c r="V33" s="25">
        <f t="shared" si="15"/>
        <v>0.2</v>
      </c>
      <c r="W33" s="25">
        <f t="shared" si="15"/>
        <v>3.6</v>
      </c>
      <c r="X33" s="25">
        <f t="shared" si="15"/>
        <v>38.6</v>
      </c>
      <c r="Y33" s="25">
        <f t="shared" si="15"/>
        <v>87.000000000000014</v>
      </c>
      <c r="Z33" s="25">
        <f t="shared" si="15"/>
        <v>20.599999999999998</v>
      </c>
      <c r="AA33" s="25">
        <f t="shared" si="15"/>
        <v>59.8</v>
      </c>
      <c r="AB33" s="25">
        <f t="shared" si="15"/>
        <v>29</v>
      </c>
      <c r="AC33" s="25">
        <f t="shared" si="15"/>
        <v>22.999999999999996</v>
      </c>
      <c r="AD33" s="25">
        <f t="shared" si="15"/>
        <v>2.8000000000000003</v>
      </c>
      <c r="AE33" s="25">
        <f t="shared" si="15"/>
        <v>0.8</v>
      </c>
      <c r="AF33" s="25">
        <f t="shared" si="15"/>
        <v>0.2</v>
      </c>
      <c r="AG33" s="27">
        <f t="shared" si="15"/>
        <v>192.79999999999993</v>
      </c>
      <c r="AH33" s="30">
        <f t="shared" si="15"/>
        <v>87.000000000000014</v>
      </c>
      <c r="AI33" s="114"/>
    </row>
    <row r="34" spans="1:35" s="11" customFormat="1" x14ac:dyDescent="0.2">
      <c r="A34" s="39" t="s">
        <v>36</v>
      </c>
      <c r="B34" s="40">
        <f t="shared" ref="B34:AG34" si="16">SUM(B5:B32)</f>
        <v>0.2</v>
      </c>
      <c r="C34" s="40">
        <f t="shared" si="16"/>
        <v>0</v>
      </c>
      <c r="D34" s="40">
        <f t="shared" si="16"/>
        <v>0</v>
      </c>
      <c r="E34" s="40">
        <f t="shared" si="16"/>
        <v>0.2</v>
      </c>
      <c r="F34" s="40">
        <f t="shared" si="16"/>
        <v>0</v>
      </c>
      <c r="G34" s="40">
        <f t="shared" si="16"/>
        <v>97</v>
      </c>
      <c r="H34" s="40">
        <f t="shared" si="16"/>
        <v>72</v>
      </c>
      <c r="I34" s="40">
        <f t="shared" si="16"/>
        <v>103</v>
      </c>
      <c r="J34" s="40">
        <f t="shared" si="16"/>
        <v>203.79999999999998</v>
      </c>
      <c r="K34" s="40">
        <f t="shared" si="16"/>
        <v>111.60000000000001</v>
      </c>
      <c r="L34" s="40">
        <f t="shared" si="16"/>
        <v>1.4</v>
      </c>
      <c r="M34" s="40">
        <f t="shared" si="16"/>
        <v>0.2</v>
      </c>
      <c r="N34" s="40">
        <f t="shared" si="16"/>
        <v>0.2</v>
      </c>
      <c r="O34" s="40">
        <f t="shared" si="16"/>
        <v>0</v>
      </c>
      <c r="P34" s="40">
        <f t="shared" si="16"/>
        <v>0.2</v>
      </c>
      <c r="Q34" s="40">
        <f t="shared" si="16"/>
        <v>0</v>
      </c>
      <c r="R34" s="40">
        <f t="shared" si="16"/>
        <v>25.2</v>
      </c>
      <c r="S34" s="40">
        <f t="shared" si="16"/>
        <v>371.40000000000003</v>
      </c>
      <c r="T34" s="40">
        <f t="shared" si="16"/>
        <v>0.8</v>
      </c>
      <c r="U34" s="40">
        <f t="shared" si="16"/>
        <v>0.4</v>
      </c>
      <c r="V34" s="40">
        <f t="shared" si="16"/>
        <v>0.4</v>
      </c>
      <c r="W34" s="40">
        <f t="shared" si="16"/>
        <v>3.6</v>
      </c>
      <c r="X34" s="40">
        <f t="shared" si="16"/>
        <v>366.79999999999995</v>
      </c>
      <c r="Y34" s="40">
        <f t="shared" si="16"/>
        <v>935.4</v>
      </c>
      <c r="Z34" s="40">
        <f t="shared" si="16"/>
        <v>56.400000000000006</v>
      </c>
      <c r="AA34" s="40">
        <f t="shared" si="16"/>
        <v>387.39999999999992</v>
      </c>
      <c r="AB34" s="40">
        <f t="shared" si="16"/>
        <v>192.79999999999998</v>
      </c>
      <c r="AC34" s="40">
        <f t="shared" si="16"/>
        <v>133.39999999999998</v>
      </c>
      <c r="AD34" s="40">
        <f t="shared" si="16"/>
        <v>4.2</v>
      </c>
      <c r="AE34" s="40">
        <f t="shared" si="16"/>
        <v>1.6</v>
      </c>
      <c r="AF34" s="40">
        <f t="shared" si="16"/>
        <v>0.2</v>
      </c>
      <c r="AG34" s="28">
        <f t="shared" si="16"/>
        <v>3069.7999999999993</v>
      </c>
      <c r="AH34" s="21"/>
      <c r="AI34" s="115"/>
    </row>
    <row r="35" spans="1:35" x14ac:dyDescent="0.2">
      <c r="AD35" s="9"/>
      <c r="AE35" s="1"/>
      <c r="AF35"/>
      <c r="AG35"/>
      <c r="AH35"/>
      <c r="AI35"/>
    </row>
    <row r="36" spans="1:35" x14ac:dyDescent="0.2">
      <c r="A36" s="48"/>
      <c r="B36" s="48"/>
      <c r="C36" s="49"/>
      <c r="D36" s="49" t="s">
        <v>59</v>
      </c>
      <c r="E36" s="49"/>
      <c r="F36" s="49"/>
      <c r="G36" s="49"/>
      <c r="M36" s="2" t="s">
        <v>49</v>
      </c>
      <c r="V36" s="2" t="s">
        <v>57</v>
      </c>
      <c r="AD36" s="9"/>
      <c r="AH36" s="2"/>
      <c r="AI36"/>
    </row>
    <row r="37" spans="1:35" x14ac:dyDescent="0.2">
      <c r="J37" s="41"/>
      <c r="K37" s="41"/>
      <c r="L37" s="41"/>
      <c r="M37" s="41" t="s">
        <v>50</v>
      </c>
      <c r="N37" s="41"/>
      <c r="O37" s="41"/>
      <c r="P37" s="41"/>
      <c r="V37" s="41" t="s">
        <v>58</v>
      </c>
      <c r="W37" s="41"/>
      <c r="AD37" s="9"/>
      <c r="AE37" s="1"/>
      <c r="AF37"/>
      <c r="AG37" s="2"/>
      <c r="AH37" s="2"/>
      <c r="AI37" s="2"/>
    </row>
    <row r="38" spans="1:35" x14ac:dyDescent="0.2">
      <c r="J38" s="2" t="s">
        <v>51</v>
      </c>
      <c r="AD38" s="9"/>
      <c r="AE38" s="1"/>
      <c r="AF38"/>
      <c r="AG38" s="41"/>
      <c r="AH38" s="41"/>
      <c r="AI38" s="2"/>
    </row>
    <row r="39" spans="1:35" x14ac:dyDescent="0.2">
      <c r="F39" s="2" t="s">
        <v>51</v>
      </c>
      <c r="J39" s="2" t="s">
        <v>51</v>
      </c>
    </row>
    <row r="40" spans="1:35" x14ac:dyDescent="0.2">
      <c r="H40" s="44"/>
      <c r="I40" s="44"/>
      <c r="J40" s="14"/>
      <c r="K40" s="44"/>
      <c r="L40" s="44"/>
      <c r="M40" s="44"/>
      <c r="N40" s="44"/>
      <c r="O40" s="44"/>
      <c r="P40" s="1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35" x14ac:dyDescent="0.2">
      <c r="AI41" s="13" t="s">
        <v>51</v>
      </c>
    </row>
    <row r="42" spans="1:35" x14ac:dyDescent="0.2">
      <c r="I42" s="2" t="s">
        <v>51</v>
      </c>
      <c r="AH42" s="43" t="s">
        <v>51</v>
      </c>
      <c r="AI42" s="13" t="s">
        <v>51</v>
      </c>
    </row>
    <row r="43" spans="1:35" x14ac:dyDescent="0.2">
      <c r="F43" s="2" t="s">
        <v>51</v>
      </c>
    </row>
    <row r="44" spans="1:35" x14ac:dyDescent="0.2">
      <c r="AH44" s="43" t="s">
        <v>51</v>
      </c>
    </row>
    <row r="48" spans="1:35" x14ac:dyDescent="0.2">
      <c r="I48" s="2" t="s">
        <v>51</v>
      </c>
    </row>
    <row r="49" spans="11:11" x14ac:dyDescent="0.2">
      <c r="K49" s="2" t="s">
        <v>51</v>
      </c>
    </row>
  </sheetData>
  <mergeCells count="35">
    <mergeCell ref="AI33:AI3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F3:F4"/>
    <mergeCell ref="G3:G4"/>
    <mergeCell ref="J3:J4"/>
    <mergeCell ref="A2:A4"/>
    <mergeCell ref="B3:B4"/>
    <mergeCell ref="C3:C4"/>
    <mergeCell ref="D3:D4"/>
    <mergeCell ref="B2:AH2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0 AG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="60" zoomScaleNormal="100" zoomScalePageLayoutView="60" workbookViewId="0">
      <selection activeCell="M6" sqref="M6"/>
    </sheetView>
  </sheetViews>
  <sheetFormatPr defaultRowHeight="12.75" x14ac:dyDescent="0.2"/>
  <cols>
    <col min="1" max="1" width="30.28515625" customWidth="1"/>
    <col min="2" max="2" width="9.5703125" style="77" customWidth="1"/>
    <col min="3" max="3" width="9.5703125" style="78" customWidth="1"/>
    <col min="4" max="4" width="9.5703125" style="77" customWidth="1"/>
    <col min="5" max="5" width="9.85546875" style="77" customWidth="1"/>
    <col min="6" max="6" width="9.5703125" style="77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52" customFormat="1" ht="42.75" customHeight="1" x14ac:dyDescent="0.2">
      <c r="A1" s="50" t="s">
        <v>60</v>
      </c>
      <c r="B1" s="50" t="s">
        <v>61</v>
      </c>
      <c r="C1" s="50" t="s">
        <v>62</v>
      </c>
      <c r="D1" s="50" t="s">
        <v>63</v>
      </c>
      <c r="E1" s="50" t="s">
        <v>64</v>
      </c>
      <c r="F1" s="50" t="s">
        <v>65</v>
      </c>
      <c r="G1" s="50" t="s">
        <v>66</v>
      </c>
      <c r="H1" s="50" t="s">
        <v>67</v>
      </c>
      <c r="I1" s="50" t="s">
        <v>68</v>
      </c>
      <c r="J1" s="51"/>
      <c r="K1" s="51"/>
      <c r="L1" s="51"/>
      <c r="M1" s="51"/>
    </row>
    <row r="2" spans="1:13" s="57" customFormat="1" x14ac:dyDescent="0.2">
      <c r="A2" s="53" t="s">
        <v>69</v>
      </c>
      <c r="B2" s="53" t="s">
        <v>70</v>
      </c>
      <c r="C2" s="54" t="s">
        <v>71</v>
      </c>
      <c r="D2" s="54">
        <v>-20.444199999999999</v>
      </c>
      <c r="E2" s="54">
        <v>-52.875599999999999</v>
      </c>
      <c r="F2" s="54">
        <v>388</v>
      </c>
      <c r="G2" s="55">
        <v>40405</v>
      </c>
      <c r="H2" s="56">
        <v>1</v>
      </c>
      <c r="I2" s="54" t="s">
        <v>72</v>
      </c>
      <c r="J2" s="51"/>
      <c r="K2" s="51"/>
      <c r="L2" s="51"/>
      <c r="M2" s="51"/>
    </row>
    <row r="3" spans="1:13" ht="12.75" customHeight="1" x14ac:dyDescent="0.2">
      <c r="A3" s="53" t="s">
        <v>0</v>
      </c>
      <c r="B3" s="53" t="s">
        <v>70</v>
      </c>
      <c r="C3" s="54" t="s">
        <v>73</v>
      </c>
      <c r="D3" s="56">
        <v>-23.002500000000001</v>
      </c>
      <c r="E3" s="56">
        <v>-55.3294</v>
      </c>
      <c r="F3" s="56">
        <v>431</v>
      </c>
      <c r="G3" s="58">
        <v>39611</v>
      </c>
      <c r="H3" s="56">
        <v>1</v>
      </c>
      <c r="I3" s="54" t="s">
        <v>74</v>
      </c>
      <c r="J3" s="59"/>
      <c r="K3" s="59"/>
      <c r="L3" s="59"/>
      <c r="M3" s="59"/>
    </row>
    <row r="4" spans="1:13" x14ac:dyDescent="0.2">
      <c r="A4" s="53" t="s">
        <v>1</v>
      </c>
      <c r="B4" s="53" t="s">
        <v>70</v>
      </c>
      <c r="C4" s="54" t="s">
        <v>75</v>
      </c>
      <c r="D4" s="60">
        <v>-20.4756</v>
      </c>
      <c r="E4" s="60">
        <v>-55.783900000000003</v>
      </c>
      <c r="F4" s="60">
        <v>155</v>
      </c>
      <c r="G4" s="58">
        <v>39022</v>
      </c>
      <c r="H4" s="56">
        <v>1</v>
      </c>
      <c r="I4" s="54" t="s">
        <v>76</v>
      </c>
      <c r="J4" s="59"/>
      <c r="K4" s="59"/>
      <c r="L4" s="59"/>
      <c r="M4" s="59"/>
    </row>
    <row r="5" spans="1:13" s="62" customFormat="1" x14ac:dyDescent="0.2">
      <c r="A5" s="53" t="s">
        <v>45</v>
      </c>
      <c r="B5" s="53" t="s">
        <v>70</v>
      </c>
      <c r="C5" s="54" t="s">
        <v>77</v>
      </c>
      <c r="D5" s="60">
        <v>-22.1008</v>
      </c>
      <c r="E5" s="60">
        <v>-56.54</v>
      </c>
      <c r="F5" s="60">
        <v>208</v>
      </c>
      <c r="G5" s="58">
        <v>40764</v>
      </c>
      <c r="H5" s="56">
        <v>1</v>
      </c>
      <c r="I5" s="61" t="s">
        <v>78</v>
      </c>
      <c r="J5" s="59"/>
      <c r="K5" s="59"/>
      <c r="L5" s="59"/>
      <c r="M5" s="59"/>
    </row>
    <row r="6" spans="1:13" s="62" customFormat="1" x14ac:dyDescent="0.2">
      <c r="A6" s="53" t="s">
        <v>79</v>
      </c>
      <c r="B6" s="53" t="s">
        <v>70</v>
      </c>
      <c r="C6" s="54" t="s">
        <v>80</v>
      </c>
      <c r="D6" s="60">
        <v>-21.7514</v>
      </c>
      <c r="E6" s="60">
        <v>-52.470599999999997</v>
      </c>
      <c r="F6" s="60">
        <v>387</v>
      </c>
      <c r="G6" s="58">
        <v>41354</v>
      </c>
      <c r="H6" s="56">
        <v>1</v>
      </c>
      <c r="I6" s="61" t="s">
        <v>81</v>
      </c>
      <c r="J6" s="59"/>
      <c r="K6" s="59"/>
      <c r="L6" s="59"/>
      <c r="M6" s="59"/>
    </row>
    <row r="7" spans="1:13" x14ac:dyDescent="0.2">
      <c r="A7" s="53" t="s">
        <v>2</v>
      </c>
      <c r="B7" s="53" t="s">
        <v>70</v>
      </c>
      <c r="C7" s="54" t="s">
        <v>82</v>
      </c>
      <c r="D7" s="60">
        <v>-20.45</v>
      </c>
      <c r="E7" s="60">
        <v>-54.616599999999998</v>
      </c>
      <c r="F7" s="60">
        <v>530</v>
      </c>
      <c r="G7" s="58">
        <v>37145</v>
      </c>
      <c r="H7" s="56">
        <v>1</v>
      </c>
      <c r="I7" s="54" t="s">
        <v>83</v>
      </c>
      <c r="J7" s="59"/>
      <c r="K7" s="59"/>
      <c r="L7" s="59"/>
      <c r="M7" s="59"/>
    </row>
    <row r="8" spans="1:13" x14ac:dyDescent="0.2">
      <c r="A8" s="53" t="s">
        <v>3</v>
      </c>
      <c r="B8" s="53" t="s">
        <v>70</v>
      </c>
      <c r="C8" s="54" t="s">
        <v>84</v>
      </c>
      <c r="D8" s="56">
        <v>-19.122499999999999</v>
      </c>
      <c r="E8" s="56">
        <v>-51.720799999999997</v>
      </c>
      <c r="F8" s="60">
        <v>516</v>
      </c>
      <c r="G8" s="58">
        <v>39515</v>
      </c>
      <c r="H8" s="56">
        <v>1</v>
      </c>
      <c r="I8" s="54" t="s">
        <v>85</v>
      </c>
      <c r="J8" s="59"/>
      <c r="K8" s="59"/>
      <c r="L8" s="59"/>
      <c r="M8" s="59"/>
    </row>
    <row r="9" spans="1:13" x14ac:dyDescent="0.2">
      <c r="A9" s="53" t="s">
        <v>4</v>
      </c>
      <c r="B9" s="53" t="s">
        <v>70</v>
      </c>
      <c r="C9" s="54" t="s">
        <v>86</v>
      </c>
      <c r="D9" s="60">
        <v>-18.802199999999999</v>
      </c>
      <c r="E9" s="60">
        <v>-52.602800000000002</v>
      </c>
      <c r="F9" s="60">
        <v>818</v>
      </c>
      <c r="G9" s="58">
        <v>39070</v>
      </c>
      <c r="H9" s="56">
        <v>1</v>
      </c>
      <c r="I9" s="54" t="s">
        <v>87</v>
      </c>
      <c r="J9" s="59"/>
      <c r="K9" s="59"/>
      <c r="L9" s="59"/>
      <c r="M9" s="59"/>
    </row>
    <row r="10" spans="1:13" ht="13.5" customHeight="1" x14ac:dyDescent="0.2">
      <c r="A10" s="53" t="s">
        <v>5</v>
      </c>
      <c r="B10" s="53" t="s">
        <v>70</v>
      </c>
      <c r="C10" s="54" t="s">
        <v>88</v>
      </c>
      <c r="D10" s="60">
        <v>-18.996700000000001</v>
      </c>
      <c r="E10" s="60">
        <v>-57.637500000000003</v>
      </c>
      <c r="F10" s="60">
        <v>126</v>
      </c>
      <c r="G10" s="58">
        <v>39017</v>
      </c>
      <c r="H10" s="56">
        <v>1</v>
      </c>
      <c r="I10" s="54" t="s">
        <v>89</v>
      </c>
      <c r="J10" s="59"/>
      <c r="K10" s="59"/>
      <c r="L10" s="59"/>
      <c r="M10" s="59"/>
    </row>
    <row r="11" spans="1:13" ht="13.5" customHeight="1" x14ac:dyDescent="0.2">
      <c r="A11" s="53" t="s">
        <v>47</v>
      </c>
      <c r="B11" s="53" t="s">
        <v>70</v>
      </c>
      <c r="C11" s="54" t="s">
        <v>90</v>
      </c>
      <c r="D11" s="60">
        <v>-18.4922</v>
      </c>
      <c r="E11" s="60">
        <v>-53.167200000000001</v>
      </c>
      <c r="F11" s="60">
        <v>730</v>
      </c>
      <c r="G11" s="58">
        <v>41247</v>
      </c>
      <c r="H11" s="56">
        <v>1</v>
      </c>
      <c r="I11" s="61" t="s">
        <v>91</v>
      </c>
      <c r="J11" s="59"/>
      <c r="K11" s="59"/>
      <c r="L11" s="59"/>
      <c r="M11" s="59"/>
    </row>
    <row r="12" spans="1:13" x14ac:dyDescent="0.2">
      <c r="A12" s="53" t="s">
        <v>6</v>
      </c>
      <c r="B12" s="53" t="s">
        <v>70</v>
      </c>
      <c r="C12" s="54" t="s">
        <v>92</v>
      </c>
      <c r="D12" s="60">
        <v>-18.304400000000001</v>
      </c>
      <c r="E12" s="60">
        <v>-54.440899999999999</v>
      </c>
      <c r="F12" s="60">
        <v>252</v>
      </c>
      <c r="G12" s="58">
        <v>39028</v>
      </c>
      <c r="H12" s="56">
        <v>1</v>
      </c>
      <c r="I12" s="54" t="s">
        <v>93</v>
      </c>
      <c r="J12" s="59"/>
      <c r="K12" s="59"/>
      <c r="L12" s="59"/>
      <c r="M12" s="59"/>
    </row>
    <row r="13" spans="1:13" x14ac:dyDescent="0.2">
      <c r="A13" s="53" t="s">
        <v>7</v>
      </c>
      <c r="B13" s="53" t="s">
        <v>70</v>
      </c>
      <c r="C13" s="54" t="s">
        <v>94</v>
      </c>
      <c r="D13" s="60">
        <v>-22.193899999999999</v>
      </c>
      <c r="E13" s="63">
        <v>-54.9114</v>
      </c>
      <c r="F13" s="60">
        <v>469</v>
      </c>
      <c r="G13" s="58">
        <v>39011</v>
      </c>
      <c r="H13" s="56">
        <v>1</v>
      </c>
      <c r="I13" s="54" t="s">
        <v>95</v>
      </c>
      <c r="J13" s="59"/>
      <c r="K13" s="59"/>
      <c r="L13" s="59"/>
      <c r="M13" s="59"/>
    </row>
    <row r="14" spans="1:13" x14ac:dyDescent="0.2">
      <c r="A14" s="53" t="s">
        <v>96</v>
      </c>
      <c r="B14" s="53" t="s">
        <v>70</v>
      </c>
      <c r="C14" s="54" t="s">
        <v>97</v>
      </c>
      <c r="D14" s="56">
        <v>-23.449400000000001</v>
      </c>
      <c r="E14" s="56">
        <v>-54.181699999999999</v>
      </c>
      <c r="F14" s="56">
        <v>336</v>
      </c>
      <c r="G14" s="58">
        <v>39598</v>
      </c>
      <c r="H14" s="56">
        <v>1</v>
      </c>
      <c r="I14" s="54" t="s">
        <v>98</v>
      </c>
      <c r="J14" s="59"/>
      <c r="K14" s="59"/>
      <c r="L14" s="59"/>
      <c r="M14" s="59"/>
    </row>
    <row r="15" spans="1:13" x14ac:dyDescent="0.2">
      <c r="A15" s="53" t="s">
        <v>9</v>
      </c>
      <c r="B15" s="53" t="s">
        <v>70</v>
      </c>
      <c r="C15" s="54" t="s">
        <v>99</v>
      </c>
      <c r="D15" s="60">
        <v>-22.3</v>
      </c>
      <c r="E15" s="60">
        <v>-53.816600000000001</v>
      </c>
      <c r="F15" s="60">
        <v>373.29</v>
      </c>
      <c r="G15" s="58">
        <v>37662</v>
      </c>
      <c r="H15" s="56">
        <v>1</v>
      </c>
      <c r="I15" s="54" t="s">
        <v>100</v>
      </c>
      <c r="J15" s="59"/>
      <c r="K15" s="59"/>
      <c r="L15" s="59"/>
      <c r="M15" s="59"/>
    </row>
    <row r="16" spans="1:13" s="62" customFormat="1" x14ac:dyDescent="0.2">
      <c r="A16" s="53" t="s">
        <v>46</v>
      </c>
      <c r="B16" s="53" t="s">
        <v>70</v>
      </c>
      <c r="C16" s="54" t="s">
        <v>101</v>
      </c>
      <c r="D16" s="60">
        <v>-21.478200000000001</v>
      </c>
      <c r="E16" s="60">
        <v>-56.136899999999997</v>
      </c>
      <c r="F16" s="60">
        <v>249</v>
      </c>
      <c r="G16" s="58">
        <v>40759</v>
      </c>
      <c r="H16" s="56">
        <v>1</v>
      </c>
      <c r="I16" s="61" t="s">
        <v>102</v>
      </c>
      <c r="J16" s="59"/>
      <c r="K16" s="59"/>
      <c r="L16" s="59"/>
      <c r="M16" s="59"/>
    </row>
    <row r="17" spans="1:13" x14ac:dyDescent="0.2">
      <c r="A17" s="53" t="s">
        <v>10</v>
      </c>
      <c r="B17" s="53" t="s">
        <v>70</v>
      </c>
      <c r="C17" s="54" t="s">
        <v>103</v>
      </c>
      <c r="D17" s="56">
        <v>-22.857199999999999</v>
      </c>
      <c r="E17" s="56">
        <v>-54.605600000000003</v>
      </c>
      <c r="F17" s="56">
        <v>379</v>
      </c>
      <c r="G17" s="58">
        <v>39617</v>
      </c>
      <c r="H17" s="56">
        <v>1</v>
      </c>
      <c r="I17" s="54" t="s">
        <v>104</v>
      </c>
      <c r="J17" s="59"/>
      <c r="K17" s="59"/>
      <c r="L17" s="59"/>
      <c r="M17" s="59"/>
    </row>
    <row r="18" spans="1:13" ht="12.75" customHeight="1" x14ac:dyDescent="0.2">
      <c r="A18" s="53" t="s">
        <v>11</v>
      </c>
      <c r="B18" s="53" t="s">
        <v>70</v>
      </c>
      <c r="C18" s="54" t="s">
        <v>105</v>
      </c>
      <c r="D18" s="60">
        <v>-21.609200000000001</v>
      </c>
      <c r="E18" s="60">
        <v>-55.177799999999998</v>
      </c>
      <c r="F18" s="60">
        <v>401</v>
      </c>
      <c r="G18" s="58">
        <v>39065</v>
      </c>
      <c r="H18" s="56">
        <v>1</v>
      </c>
      <c r="I18" s="54" t="s">
        <v>106</v>
      </c>
      <c r="J18" s="59"/>
      <c r="K18" s="59"/>
      <c r="L18" s="59"/>
      <c r="M18" s="59"/>
    </row>
    <row r="19" spans="1:13" s="62" customFormat="1" x14ac:dyDescent="0.2">
      <c r="A19" s="53" t="s">
        <v>12</v>
      </c>
      <c r="B19" s="53" t="s">
        <v>70</v>
      </c>
      <c r="C19" s="54" t="s">
        <v>107</v>
      </c>
      <c r="D19" s="60">
        <v>-20.395600000000002</v>
      </c>
      <c r="E19" s="60">
        <v>-56.431699999999999</v>
      </c>
      <c r="F19" s="60">
        <v>140</v>
      </c>
      <c r="G19" s="58">
        <v>39023</v>
      </c>
      <c r="H19" s="56">
        <v>1</v>
      </c>
      <c r="I19" s="54" t="s">
        <v>108</v>
      </c>
      <c r="J19" s="59"/>
      <c r="K19" s="59"/>
      <c r="L19" s="59"/>
      <c r="M19" s="59"/>
    </row>
    <row r="20" spans="1:13" x14ac:dyDescent="0.2">
      <c r="A20" s="53" t="s">
        <v>109</v>
      </c>
      <c r="B20" s="53" t="s">
        <v>70</v>
      </c>
      <c r="C20" s="54" t="s">
        <v>110</v>
      </c>
      <c r="D20" s="60">
        <v>-18.988900000000001</v>
      </c>
      <c r="E20" s="60">
        <v>-56.623100000000001</v>
      </c>
      <c r="F20" s="60">
        <v>104</v>
      </c>
      <c r="G20" s="58">
        <v>38932</v>
      </c>
      <c r="H20" s="56">
        <v>1</v>
      </c>
      <c r="I20" s="54" t="s">
        <v>111</v>
      </c>
      <c r="J20" s="59"/>
      <c r="K20" s="59"/>
      <c r="L20" s="59"/>
      <c r="M20" s="59"/>
    </row>
    <row r="21" spans="1:13" s="62" customFormat="1" x14ac:dyDescent="0.2">
      <c r="A21" s="53" t="s">
        <v>14</v>
      </c>
      <c r="B21" s="53" t="s">
        <v>70</v>
      </c>
      <c r="C21" s="54" t="s">
        <v>112</v>
      </c>
      <c r="D21" s="60">
        <v>-19.414300000000001</v>
      </c>
      <c r="E21" s="60">
        <v>-51.1053</v>
      </c>
      <c r="F21" s="60">
        <v>424</v>
      </c>
      <c r="G21" s="58" t="s">
        <v>113</v>
      </c>
      <c r="H21" s="56">
        <v>1</v>
      </c>
      <c r="I21" s="54" t="s">
        <v>114</v>
      </c>
      <c r="J21" s="59"/>
      <c r="K21" s="59"/>
      <c r="L21" s="59"/>
      <c r="M21" s="59"/>
    </row>
    <row r="22" spans="1:13" x14ac:dyDescent="0.2">
      <c r="A22" s="53" t="s">
        <v>15</v>
      </c>
      <c r="B22" s="53" t="s">
        <v>70</v>
      </c>
      <c r="C22" s="54" t="s">
        <v>115</v>
      </c>
      <c r="D22" s="60">
        <v>-22.533300000000001</v>
      </c>
      <c r="E22" s="60">
        <v>-55.533299999999997</v>
      </c>
      <c r="F22" s="60">
        <v>650</v>
      </c>
      <c r="G22" s="58">
        <v>37140</v>
      </c>
      <c r="H22" s="56">
        <v>1</v>
      </c>
      <c r="I22" s="54" t="s">
        <v>116</v>
      </c>
      <c r="J22" s="59"/>
      <c r="K22" s="59"/>
      <c r="L22" s="59"/>
      <c r="M22" s="59"/>
    </row>
    <row r="23" spans="1:13" x14ac:dyDescent="0.2">
      <c r="A23" s="53" t="s">
        <v>16</v>
      </c>
      <c r="B23" s="53" t="s">
        <v>70</v>
      </c>
      <c r="C23" s="54" t="s">
        <v>117</v>
      </c>
      <c r="D23" s="60">
        <v>-21.7058</v>
      </c>
      <c r="E23" s="60">
        <v>-57.5533</v>
      </c>
      <c r="F23" s="60">
        <v>85</v>
      </c>
      <c r="G23" s="58">
        <v>39014</v>
      </c>
      <c r="H23" s="56">
        <v>1</v>
      </c>
      <c r="I23" s="54" t="s">
        <v>118</v>
      </c>
      <c r="J23" s="59"/>
      <c r="K23" s="59"/>
      <c r="L23" s="59"/>
      <c r="M23" s="59"/>
    </row>
    <row r="24" spans="1:13" s="62" customFormat="1" x14ac:dyDescent="0.2">
      <c r="A24" s="53" t="s">
        <v>18</v>
      </c>
      <c r="B24" s="53" t="s">
        <v>70</v>
      </c>
      <c r="C24" s="54" t="s">
        <v>119</v>
      </c>
      <c r="D24" s="60">
        <v>-19.420100000000001</v>
      </c>
      <c r="E24" s="60">
        <v>-54.553100000000001</v>
      </c>
      <c r="F24" s="60">
        <v>647</v>
      </c>
      <c r="G24" s="58">
        <v>39067</v>
      </c>
      <c r="H24" s="56">
        <v>1</v>
      </c>
      <c r="I24" s="54" t="s">
        <v>120</v>
      </c>
      <c r="J24" s="59"/>
      <c r="K24" s="59"/>
      <c r="L24" s="59"/>
      <c r="M24" s="59"/>
    </row>
    <row r="25" spans="1:13" x14ac:dyDescent="0.2">
      <c r="A25" s="53" t="s">
        <v>121</v>
      </c>
      <c r="B25" s="53" t="s">
        <v>70</v>
      </c>
      <c r="C25" s="54" t="s">
        <v>122</v>
      </c>
      <c r="D25" s="56">
        <v>-21.774999999999999</v>
      </c>
      <c r="E25" s="56">
        <v>-54.528100000000002</v>
      </c>
      <c r="F25" s="56">
        <v>329</v>
      </c>
      <c r="G25" s="58">
        <v>39625</v>
      </c>
      <c r="H25" s="56">
        <v>1</v>
      </c>
      <c r="I25" s="54" t="s">
        <v>123</v>
      </c>
      <c r="J25" s="59"/>
      <c r="K25" s="59"/>
      <c r="L25" s="59"/>
      <c r="M25" s="59"/>
    </row>
    <row r="26" spans="1:13" s="67" customFormat="1" ht="15" customHeight="1" x14ac:dyDescent="0.2">
      <c r="A26" s="64" t="s">
        <v>31</v>
      </c>
      <c r="B26" s="64" t="s">
        <v>70</v>
      </c>
      <c r="C26" s="54" t="s">
        <v>124</v>
      </c>
      <c r="D26" s="65">
        <v>-20.9817</v>
      </c>
      <c r="E26" s="65">
        <v>-54.971899999999998</v>
      </c>
      <c r="F26" s="65">
        <v>464</v>
      </c>
      <c r="G26" s="55" t="s">
        <v>125</v>
      </c>
      <c r="H26" s="54">
        <v>1</v>
      </c>
      <c r="I26" s="64" t="s">
        <v>126</v>
      </c>
      <c r="J26" s="66"/>
      <c r="K26" s="66"/>
      <c r="L26" s="66"/>
      <c r="M26" s="66"/>
    </row>
    <row r="27" spans="1:13" s="62" customFormat="1" x14ac:dyDescent="0.2">
      <c r="A27" s="53" t="s">
        <v>19</v>
      </c>
      <c r="B27" s="53" t="s">
        <v>70</v>
      </c>
      <c r="C27" s="54" t="s">
        <v>127</v>
      </c>
      <c r="D27" s="56">
        <v>-23.966899999999999</v>
      </c>
      <c r="E27" s="56">
        <v>-55.0242</v>
      </c>
      <c r="F27" s="56">
        <v>402</v>
      </c>
      <c r="G27" s="58">
        <v>39605</v>
      </c>
      <c r="H27" s="56">
        <v>1</v>
      </c>
      <c r="I27" s="54" t="s">
        <v>128</v>
      </c>
      <c r="J27" s="59"/>
      <c r="K27" s="59"/>
      <c r="L27" s="59"/>
      <c r="M27" s="59"/>
    </row>
    <row r="28" spans="1:13" s="69" customFormat="1" x14ac:dyDescent="0.2">
      <c r="A28" s="64" t="s">
        <v>48</v>
      </c>
      <c r="B28" s="64" t="s">
        <v>70</v>
      </c>
      <c r="C28" s="54" t="s">
        <v>129</v>
      </c>
      <c r="D28" s="54">
        <v>-17.634699999999999</v>
      </c>
      <c r="E28" s="54">
        <v>-54.760100000000001</v>
      </c>
      <c r="F28" s="54">
        <v>486</v>
      </c>
      <c r="G28" s="55" t="s">
        <v>130</v>
      </c>
      <c r="H28" s="54">
        <v>1</v>
      </c>
      <c r="I28" s="56" t="s">
        <v>131</v>
      </c>
      <c r="J28" s="68"/>
      <c r="K28" s="68"/>
      <c r="L28" s="68"/>
      <c r="M28" s="68"/>
    </row>
    <row r="29" spans="1:13" x14ac:dyDescent="0.2">
      <c r="A29" s="53" t="s">
        <v>20</v>
      </c>
      <c r="B29" s="53" t="s">
        <v>70</v>
      </c>
      <c r="C29" s="54" t="s">
        <v>132</v>
      </c>
      <c r="D29" s="56">
        <v>-20.783300000000001</v>
      </c>
      <c r="E29" s="56">
        <v>-51.7</v>
      </c>
      <c r="F29" s="56">
        <v>313</v>
      </c>
      <c r="G29" s="58">
        <v>37137</v>
      </c>
      <c r="H29" s="56">
        <v>1</v>
      </c>
      <c r="I29" s="54" t="s">
        <v>133</v>
      </c>
      <c r="J29" s="59"/>
      <c r="K29" s="59"/>
      <c r="L29" s="59"/>
      <c r="M29" s="59"/>
    </row>
    <row r="30" spans="1:13" ht="18" customHeight="1" x14ac:dyDescent="0.2">
      <c r="A30" s="70"/>
      <c r="B30" s="71"/>
      <c r="C30" s="72"/>
      <c r="D30" s="72"/>
      <c r="E30" s="72"/>
      <c r="F30" s="72"/>
      <c r="G30" s="50" t="s">
        <v>134</v>
      </c>
      <c r="H30" s="54">
        <f>SUM(H2:H29)</f>
        <v>28</v>
      </c>
      <c r="I30" s="70"/>
      <c r="J30" s="59"/>
      <c r="K30" s="59"/>
      <c r="L30" s="59"/>
      <c r="M30" s="59"/>
    </row>
    <row r="31" spans="1:13" x14ac:dyDescent="0.2">
      <c r="A31" s="59" t="s">
        <v>135</v>
      </c>
      <c r="B31" s="73"/>
      <c r="C31" s="73"/>
      <c r="D31" s="73"/>
      <c r="E31" s="73"/>
      <c r="F31" s="73"/>
      <c r="G31" s="59"/>
      <c r="H31" s="74"/>
      <c r="I31" s="59"/>
      <c r="J31" s="59"/>
      <c r="K31" s="59"/>
      <c r="L31" s="59"/>
      <c r="M31" s="59"/>
    </row>
    <row r="32" spans="1:13" x14ac:dyDescent="0.2">
      <c r="A32" s="75" t="s">
        <v>136</v>
      </c>
      <c r="B32" s="76"/>
      <c r="C32" s="76"/>
      <c r="D32" s="76"/>
      <c r="E32" s="76"/>
      <c r="F32" s="76"/>
      <c r="G32" s="59"/>
      <c r="H32" s="59"/>
      <c r="I32" s="59"/>
      <c r="J32" s="59"/>
      <c r="K32" s="59"/>
      <c r="L32" s="59"/>
      <c r="M32" s="59"/>
    </row>
    <row r="33" spans="1:13" x14ac:dyDescent="0.2">
      <c r="A33" s="59"/>
      <c r="B33" s="76"/>
      <c r="C33" s="76"/>
      <c r="D33" s="76"/>
      <c r="E33" s="76"/>
      <c r="F33" s="76"/>
      <c r="G33" s="59"/>
      <c r="H33" s="59"/>
      <c r="I33" s="59"/>
      <c r="J33" s="59"/>
      <c r="K33" s="59"/>
      <c r="L33" s="59"/>
      <c r="M33" s="59"/>
    </row>
    <row r="34" spans="1:13" x14ac:dyDescent="0.2">
      <c r="A34" s="59"/>
      <c r="B34" s="76"/>
      <c r="C34" s="76"/>
      <c r="D34" s="76"/>
      <c r="E34" s="76"/>
      <c r="F34" s="76"/>
      <c r="G34" s="59"/>
      <c r="H34" s="59"/>
      <c r="I34" s="59"/>
      <c r="J34" s="59"/>
      <c r="K34" s="59"/>
      <c r="L34" s="59"/>
      <c r="M34" s="59"/>
    </row>
    <row r="35" spans="1:13" x14ac:dyDescent="0.2">
      <c r="A35" s="59"/>
      <c r="B35" s="76"/>
      <c r="C35" s="76"/>
      <c r="D35" s="76"/>
      <c r="E35" s="76"/>
      <c r="F35" s="76"/>
      <c r="G35" s="59"/>
      <c r="H35" s="59"/>
      <c r="I35" s="59"/>
      <c r="J35" s="59"/>
      <c r="K35" s="59"/>
      <c r="L35" s="59"/>
      <c r="M35" s="59"/>
    </row>
    <row r="36" spans="1:13" x14ac:dyDescent="0.2">
      <c r="A36" s="59"/>
      <c r="B36" s="76"/>
      <c r="C36" s="76"/>
      <c r="D36" s="76"/>
      <c r="E36" s="76"/>
      <c r="F36" s="76"/>
      <c r="G36" s="59"/>
      <c r="H36" s="59"/>
      <c r="I36" s="59"/>
      <c r="J36" s="59"/>
      <c r="K36" s="59"/>
      <c r="L36" s="59"/>
      <c r="M36" s="59"/>
    </row>
    <row r="37" spans="1:13" x14ac:dyDescent="0.2">
      <c r="A37" s="59"/>
      <c r="B37" s="76"/>
      <c r="C37" s="76"/>
      <c r="D37" s="76"/>
      <c r="E37" s="76"/>
      <c r="F37" s="76"/>
      <c r="G37" s="59"/>
      <c r="H37" s="59"/>
      <c r="I37" s="59"/>
      <c r="J37" s="59"/>
      <c r="K37" s="59"/>
      <c r="L37" s="59"/>
      <c r="M37" s="59"/>
    </row>
    <row r="38" spans="1:13" x14ac:dyDescent="0.2">
      <c r="A38" s="59"/>
      <c r="B38" s="76"/>
      <c r="C38" s="76"/>
      <c r="D38" s="76"/>
      <c r="E38" s="76"/>
      <c r="F38" s="76"/>
      <c r="G38" s="59"/>
      <c r="H38" s="59"/>
      <c r="I38" s="59"/>
      <c r="J38" s="59"/>
      <c r="K38" s="59"/>
      <c r="L38" s="59"/>
      <c r="M38" s="59"/>
    </row>
    <row r="39" spans="1:13" x14ac:dyDescent="0.2">
      <c r="A39" s="59"/>
      <c r="B39" s="76"/>
      <c r="C39" s="76"/>
      <c r="D39" s="76"/>
      <c r="E39" s="76"/>
      <c r="F39" s="76"/>
      <c r="G39" s="59"/>
      <c r="H39" s="59"/>
      <c r="I39" s="59"/>
      <c r="J39" s="59"/>
      <c r="K39" s="59"/>
      <c r="L39" s="59"/>
      <c r="M39" s="59"/>
    </row>
    <row r="40" spans="1:13" x14ac:dyDescent="0.2">
      <c r="A40" s="59"/>
      <c r="B40" s="76"/>
      <c r="C40" s="76"/>
      <c r="D40" s="76"/>
      <c r="E40" s="76"/>
      <c r="F40" s="76"/>
      <c r="G40" s="59"/>
      <c r="H40" s="59"/>
      <c r="I40" s="59"/>
      <c r="J40" s="59"/>
      <c r="K40" s="59"/>
      <c r="L40" s="59"/>
      <c r="M40" s="59"/>
    </row>
    <row r="41" spans="1:13" x14ac:dyDescent="0.2">
      <c r="A41" s="59"/>
      <c r="B41" s="76"/>
      <c r="C41" s="76"/>
      <c r="D41" s="76"/>
      <c r="E41" s="76"/>
      <c r="F41" s="76"/>
      <c r="G41" s="59"/>
      <c r="H41" s="59"/>
      <c r="I41" s="59"/>
      <c r="J41" s="59"/>
      <c r="K41" s="59"/>
      <c r="L41" s="59"/>
      <c r="M41" s="59"/>
    </row>
    <row r="42" spans="1:13" x14ac:dyDescent="0.2">
      <c r="A42" s="59"/>
      <c r="B42" s="76"/>
      <c r="C42" s="76"/>
      <c r="D42" s="76"/>
      <c r="E42" s="76"/>
      <c r="F42" s="76"/>
      <c r="G42" s="59"/>
      <c r="H42" s="59"/>
      <c r="I42" s="59"/>
      <c r="J42" s="59"/>
      <c r="K42" s="59"/>
      <c r="L42" s="59"/>
      <c r="M42" s="59"/>
    </row>
    <row r="43" spans="1:13" x14ac:dyDescent="0.2">
      <c r="A43" s="59"/>
      <c r="B43" s="76"/>
      <c r="C43" s="76"/>
      <c r="D43" s="76"/>
      <c r="E43" s="76"/>
      <c r="F43" s="76"/>
      <c r="G43" s="59"/>
      <c r="H43" s="59"/>
      <c r="I43" s="59"/>
      <c r="J43" s="59"/>
      <c r="K43" s="59"/>
      <c r="L43" s="59"/>
      <c r="M43" s="59"/>
    </row>
    <row r="44" spans="1:13" x14ac:dyDescent="0.2">
      <c r="A44" s="59"/>
      <c r="B44" s="76"/>
      <c r="C44" s="76"/>
      <c r="D44" s="76"/>
      <c r="E44" s="76"/>
      <c r="F44" s="76"/>
      <c r="G44" s="59"/>
      <c r="H44" s="59"/>
      <c r="I44" s="59"/>
      <c r="J44" s="59"/>
      <c r="K44" s="59"/>
      <c r="L44" s="59"/>
      <c r="M44" s="59"/>
    </row>
    <row r="45" spans="1:13" x14ac:dyDescent="0.2">
      <c r="A45" s="59"/>
      <c r="B45" s="76"/>
      <c r="C45" s="76"/>
      <c r="D45" s="76"/>
      <c r="E45" s="76"/>
      <c r="F45" s="76"/>
      <c r="G45" s="59"/>
      <c r="H45" s="59"/>
      <c r="I45" s="59"/>
      <c r="J45" s="59"/>
      <c r="K45" s="59"/>
      <c r="L45" s="59"/>
      <c r="M45" s="59"/>
    </row>
    <row r="46" spans="1:13" x14ac:dyDescent="0.2">
      <c r="A46" s="59"/>
      <c r="B46" s="76"/>
      <c r="C46" s="76"/>
      <c r="D46" s="76"/>
      <c r="E46" s="76"/>
      <c r="F46" s="76"/>
      <c r="G46" s="59"/>
      <c r="H46" s="59"/>
      <c r="I46" s="59"/>
      <c r="J46" s="59"/>
      <c r="K46" s="59"/>
      <c r="L46" s="59"/>
      <c r="M46" s="59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&amp;LCentro de Monitoramento de Tempo, do Clima e dos Recursos Hídricos  de Mato Grosso do Sul (Cemtec-MS)&amp;C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zoomScale="90" zoomScaleNormal="90" workbookViewId="0">
      <selection activeCell="I44" sqref="I44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2" customWidth="1"/>
  </cols>
  <sheetData>
    <row r="1" spans="1:34" ht="20.100000000000001" customHeight="1" x14ac:dyDescent="0.2">
      <c r="A1" s="106" t="s">
        <v>23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</row>
    <row r="2" spans="1:34" ht="20.100000000000001" customHeight="1" x14ac:dyDescent="0.2">
      <c r="A2" s="105" t="s">
        <v>21</v>
      </c>
      <c r="B2" s="107" t="s">
        <v>141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9"/>
    </row>
    <row r="3" spans="1:34" s="4" customFormat="1" ht="20.100000000000001" customHeight="1" x14ac:dyDescent="0.2">
      <c r="A3" s="105"/>
      <c r="B3" s="102">
        <v>1</v>
      </c>
      <c r="C3" s="102">
        <f>SUM(B3+1)</f>
        <v>2</v>
      </c>
      <c r="D3" s="102">
        <f t="shared" ref="D3:AD3" si="0">SUM(C3+1)</f>
        <v>3</v>
      </c>
      <c r="E3" s="102">
        <f t="shared" si="0"/>
        <v>4</v>
      </c>
      <c r="F3" s="102">
        <f t="shared" si="0"/>
        <v>5</v>
      </c>
      <c r="G3" s="102">
        <f t="shared" si="0"/>
        <v>6</v>
      </c>
      <c r="H3" s="102">
        <f t="shared" si="0"/>
        <v>7</v>
      </c>
      <c r="I3" s="102">
        <f t="shared" si="0"/>
        <v>8</v>
      </c>
      <c r="J3" s="102">
        <f t="shared" si="0"/>
        <v>9</v>
      </c>
      <c r="K3" s="102">
        <f t="shared" si="0"/>
        <v>10</v>
      </c>
      <c r="L3" s="102">
        <f t="shared" si="0"/>
        <v>11</v>
      </c>
      <c r="M3" s="102">
        <f t="shared" si="0"/>
        <v>12</v>
      </c>
      <c r="N3" s="102">
        <f t="shared" si="0"/>
        <v>13</v>
      </c>
      <c r="O3" s="102">
        <f t="shared" si="0"/>
        <v>14</v>
      </c>
      <c r="P3" s="102">
        <f t="shared" si="0"/>
        <v>15</v>
      </c>
      <c r="Q3" s="102">
        <f t="shared" si="0"/>
        <v>16</v>
      </c>
      <c r="R3" s="102">
        <f t="shared" si="0"/>
        <v>17</v>
      </c>
      <c r="S3" s="102">
        <f t="shared" si="0"/>
        <v>18</v>
      </c>
      <c r="T3" s="102">
        <f t="shared" si="0"/>
        <v>19</v>
      </c>
      <c r="U3" s="102">
        <f t="shared" si="0"/>
        <v>20</v>
      </c>
      <c r="V3" s="102">
        <f t="shared" si="0"/>
        <v>21</v>
      </c>
      <c r="W3" s="102">
        <f t="shared" si="0"/>
        <v>22</v>
      </c>
      <c r="X3" s="102">
        <f t="shared" si="0"/>
        <v>23</v>
      </c>
      <c r="Y3" s="102">
        <f t="shared" si="0"/>
        <v>24</v>
      </c>
      <c r="Z3" s="102">
        <f t="shared" si="0"/>
        <v>25</v>
      </c>
      <c r="AA3" s="102">
        <f t="shared" si="0"/>
        <v>26</v>
      </c>
      <c r="AB3" s="102">
        <f t="shared" si="0"/>
        <v>27</v>
      </c>
      <c r="AC3" s="102">
        <f t="shared" si="0"/>
        <v>28</v>
      </c>
      <c r="AD3" s="102">
        <f t="shared" si="0"/>
        <v>29</v>
      </c>
      <c r="AE3" s="102">
        <v>30</v>
      </c>
      <c r="AF3" s="102">
        <v>31</v>
      </c>
      <c r="AG3" s="32" t="s">
        <v>39</v>
      </c>
      <c r="AH3" s="34" t="s">
        <v>38</v>
      </c>
    </row>
    <row r="4" spans="1:34" s="5" customFormat="1" ht="20.100000000000001" customHeight="1" x14ac:dyDescent="0.2">
      <c r="A4" s="105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32" t="s">
        <v>37</v>
      </c>
      <c r="AH4" s="34" t="s">
        <v>37</v>
      </c>
    </row>
    <row r="5" spans="1:34" s="5" customFormat="1" ht="20.100000000000001" customHeight="1" x14ac:dyDescent="0.2">
      <c r="A5" s="15" t="s">
        <v>44</v>
      </c>
      <c r="B5" s="17">
        <f>[1]Julho!$C$5</f>
        <v>30</v>
      </c>
      <c r="C5" s="17">
        <f>[1]Julho!$C$6</f>
        <v>33</v>
      </c>
      <c r="D5" s="17">
        <f>[1]Julho!$C$7</f>
        <v>33.700000000000003</v>
      </c>
      <c r="E5" s="17">
        <f>[1]Julho!$C$8</f>
        <v>35.299999999999997</v>
      </c>
      <c r="F5" s="17">
        <f>[1]Julho!$C$9</f>
        <v>33</v>
      </c>
      <c r="G5" s="17">
        <f>[1]Julho!$C$10</f>
        <v>33.1</v>
      </c>
      <c r="H5" s="17">
        <f>[1]Julho!$C$11</f>
        <v>25.3</v>
      </c>
      <c r="I5" s="17">
        <f>[1]Julho!$C$12</f>
        <v>21.7</v>
      </c>
      <c r="J5" s="17">
        <f>[1]Julho!$C$13</f>
        <v>28.2</v>
      </c>
      <c r="K5" s="17">
        <f>[1]Julho!$C$14</f>
        <v>23.2</v>
      </c>
      <c r="L5" s="17">
        <f>[1]Julho!$C$15</f>
        <v>26.8</v>
      </c>
      <c r="M5" s="17">
        <f>[1]Julho!$C$16</f>
        <v>29</v>
      </c>
      <c r="N5" s="17">
        <f>[1]Julho!$C$17</f>
        <v>30.8</v>
      </c>
      <c r="O5" s="17">
        <f>[1]Julho!$C$18</f>
        <v>31.3</v>
      </c>
      <c r="P5" s="17">
        <f>[1]Julho!$C$19</f>
        <v>32.5</v>
      </c>
      <c r="Q5" s="17">
        <f>[1]Julho!$C$20</f>
        <v>33.200000000000003</v>
      </c>
      <c r="R5" s="17">
        <f>[1]Julho!$C$21</f>
        <v>34.5</v>
      </c>
      <c r="S5" s="17">
        <f>[1]Julho!$C$22</f>
        <v>24.8</v>
      </c>
      <c r="T5" s="17">
        <f>[1]Julho!$C$23</f>
        <v>25.3</v>
      </c>
      <c r="U5" s="17">
        <f>[1]Julho!$C$24</f>
        <v>27.3</v>
      </c>
      <c r="V5" s="17">
        <f>[1]Julho!$C$25</f>
        <v>30.5</v>
      </c>
      <c r="W5" s="17">
        <f>[1]Julho!$C$26</f>
        <v>34.200000000000003</v>
      </c>
      <c r="X5" s="17">
        <f>[1]Julho!$C$27</f>
        <v>31.5</v>
      </c>
      <c r="Y5" s="17">
        <f>[1]Julho!$C$28</f>
        <v>22.1</v>
      </c>
      <c r="Z5" s="17">
        <f>[1]Julho!$C$29</f>
        <v>16.7</v>
      </c>
      <c r="AA5" s="17">
        <f>[1]Julho!$C$30</f>
        <v>16.399999999999999</v>
      </c>
      <c r="AB5" s="17">
        <f>[1]Julho!$C$31</f>
        <v>23</v>
      </c>
      <c r="AC5" s="17">
        <f>[1]Julho!$C$32</f>
        <v>21.8</v>
      </c>
      <c r="AD5" s="17">
        <f>[1]Julho!$C$33</f>
        <v>27.8</v>
      </c>
      <c r="AE5" s="17">
        <f>[1]Julho!$C$34</f>
        <v>30.3</v>
      </c>
      <c r="AF5" s="17">
        <f>[1]Julho!$C$35</f>
        <v>31.6</v>
      </c>
      <c r="AG5" s="33">
        <f>MAX(B5:AF5)</f>
        <v>35.299999999999997</v>
      </c>
      <c r="AH5" s="35">
        <f>AVERAGE(B5:AF5)</f>
        <v>28.319354838709675</v>
      </c>
    </row>
    <row r="6" spans="1:34" ht="17.100000000000001" customHeight="1" x14ac:dyDescent="0.2">
      <c r="A6" s="15" t="s">
        <v>0</v>
      </c>
      <c r="B6" s="17">
        <f>[2]Julho!$C$5</f>
        <v>18</v>
      </c>
      <c r="C6" s="17">
        <f>[2]Julho!$C$6</f>
        <v>27.3</v>
      </c>
      <c r="D6" s="17">
        <f>[2]Julho!$C$7</f>
        <v>29.5</v>
      </c>
      <c r="E6" s="17">
        <f>[2]Julho!$C$8</f>
        <v>30.7</v>
      </c>
      <c r="F6" s="17">
        <f>[2]Julho!$C$9</f>
        <v>30.7</v>
      </c>
      <c r="G6" s="17">
        <f>[2]Julho!$C$10</f>
        <v>22</v>
      </c>
      <c r="H6" s="17">
        <f>[2]Julho!$C$11</f>
        <v>20.3</v>
      </c>
      <c r="I6" s="17">
        <f>[2]Julho!$C$12</f>
        <v>19.2</v>
      </c>
      <c r="J6" s="17">
        <f>[2]Julho!$C$13</f>
        <v>17.3</v>
      </c>
      <c r="K6" s="17">
        <f>[2]Julho!$C$14</f>
        <v>18.7</v>
      </c>
      <c r="L6" s="17">
        <f>[2]Julho!$C$15</f>
        <v>22.3</v>
      </c>
      <c r="M6" s="17">
        <f>[2]Julho!$C$16</f>
        <v>25.1</v>
      </c>
      <c r="N6" s="17">
        <f>[2]Julho!$C$17</f>
        <v>26.7</v>
      </c>
      <c r="O6" s="17">
        <f>[2]Julho!$C$18</f>
        <v>27.3</v>
      </c>
      <c r="P6" s="17">
        <f>[2]Julho!$C$19</f>
        <v>27.6</v>
      </c>
      <c r="Q6" s="17">
        <f>[2]Julho!$C$20</f>
        <v>30</v>
      </c>
      <c r="R6" s="17">
        <f>[2]Julho!$C$21</f>
        <v>31.3</v>
      </c>
      <c r="S6" s="17">
        <f>[2]Julho!$C$22</f>
        <v>23.4</v>
      </c>
      <c r="T6" s="17">
        <f>[2]Julho!$C$23</f>
        <v>21.1</v>
      </c>
      <c r="U6" s="17">
        <f>[2]Julho!$C$24</f>
        <v>23.7</v>
      </c>
      <c r="V6" s="17">
        <f>[2]Julho!$C$25</f>
        <v>26.2</v>
      </c>
      <c r="W6" s="17">
        <f>[2]Julho!$C$26</f>
        <v>26.9</v>
      </c>
      <c r="X6" s="17">
        <f>[2]Julho!$C$27</f>
        <v>21</v>
      </c>
      <c r="Y6" s="17">
        <f>[2]Julho!$C$28</f>
        <v>18.899999999999999</v>
      </c>
      <c r="Z6" s="17">
        <f>[2]Julho!$C$29</f>
        <v>15.5</v>
      </c>
      <c r="AA6" s="17">
        <f>[2]Julho!$C$30</f>
        <v>18.600000000000001</v>
      </c>
      <c r="AB6" s="17">
        <f>[2]Julho!$C$31</f>
        <v>19.5</v>
      </c>
      <c r="AC6" s="17">
        <f>[2]Julho!$C$32</f>
        <v>19.7</v>
      </c>
      <c r="AD6" s="17">
        <f>[2]Julho!$C$33</f>
        <v>24.6</v>
      </c>
      <c r="AE6" s="17">
        <f>[2]Julho!$C$34</f>
        <v>27.5</v>
      </c>
      <c r="AF6" s="17">
        <f>[2]Julho!$C$35</f>
        <v>29.2</v>
      </c>
      <c r="AG6" s="29">
        <f t="shared" ref="AG6:AG17" si="1">MAX(B6:AF6)</f>
        <v>31.3</v>
      </c>
      <c r="AH6" s="31">
        <f t="shared" ref="AH6:AH17" si="2">AVERAGE(B6:AF6)</f>
        <v>23.864516129032264</v>
      </c>
    </row>
    <row r="7" spans="1:34" ht="17.100000000000001" customHeight="1" x14ac:dyDescent="0.2">
      <c r="A7" s="15" t="s">
        <v>1</v>
      </c>
      <c r="B7" s="17" t="str">
        <f>[3]Julho!$C$5</f>
        <v>*</v>
      </c>
      <c r="C7" s="17" t="str">
        <f>[3]Julho!$C$6</f>
        <v>*</v>
      </c>
      <c r="D7" s="17" t="str">
        <f>[3]Julho!$C$7</f>
        <v>*</v>
      </c>
      <c r="E7" s="83" t="str">
        <f>[3]Julho!$C$8</f>
        <v>*</v>
      </c>
      <c r="F7" s="83" t="str">
        <f>[3]Julho!$C$8</f>
        <v>*</v>
      </c>
      <c r="G7" s="83" t="str">
        <f>[3]Julho!$C$8</f>
        <v>*</v>
      </c>
      <c r="H7" s="83" t="str">
        <f>[3]Julho!$C$8</f>
        <v>*</v>
      </c>
      <c r="I7" s="83" t="str">
        <f>[3]Julho!$C$8</f>
        <v>*</v>
      </c>
      <c r="J7" s="83" t="str">
        <f>[3]Julho!$C$8</f>
        <v>*</v>
      </c>
      <c r="K7" s="83" t="str">
        <f>[3]Julho!$C$14</f>
        <v>*</v>
      </c>
      <c r="L7" s="83" t="str">
        <f>[3]Julho!$C$15</f>
        <v>*</v>
      </c>
      <c r="M7" s="83" t="str">
        <f>[3]Julho!$C$16</f>
        <v>*</v>
      </c>
      <c r="N7" s="83" t="str">
        <f>[3]Julho!$C$17</f>
        <v>*</v>
      </c>
      <c r="O7" s="83" t="str">
        <f>[3]Julho!$C$18</f>
        <v>*</v>
      </c>
      <c r="P7" s="83" t="str">
        <f>[3]Julho!$C$19</f>
        <v>*</v>
      </c>
      <c r="Q7" s="83" t="str">
        <f>[3]Julho!$C$20</f>
        <v>*</v>
      </c>
      <c r="R7" s="83" t="str">
        <f>[3]Julho!$C$21</f>
        <v>*</v>
      </c>
      <c r="S7" s="83" t="str">
        <f>[3]Julho!$C$22</f>
        <v>*</v>
      </c>
      <c r="T7" s="83" t="str">
        <f>[3]Julho!$C$23</f>
        <v>*</v>
      </c>
      <c r="U7" s="83" t="str">
        <f>[3]Julho!$C$24</f>
        <v>*</v>
      </c>
      <c r="V7" s="83" t="str">
        <f>[3]Julho!$C$25</f>
        <v>*</v>
      </c>
      <c r="W7" s="83" t="str">
        <f>[3]Julho!$C$26</f>
        <v>*</v>
      </c>
      <c r="X7" s="83" t="str">
        <f>[3]Julho!$C$27</f>
        <v>*</v>
      </c>
      <c r="Y7" s="17" t="str">
        <f>[3]Julho!$C$28</f>
        <v>*</v>
      </c>
      <c r="Z7" s="17" t="str">
        <f>[3]Julho!$C$29</f>
        <v>*</v>
      </c>
      <c r="AA7" s="17" t="str">
        <f>[3]Julho!$C$30</f>
        <v>*</v>
      </c>
      <c r="AB7" s="17" t="str">
        <f>[3]Julho!$C$31</f>
        <v>*</v>
      </c>
      <c r="AC7" s="17" t="str">
        <f>[3]Julho!$C$32</f>
        <v>*</v>
      </c>
      <c r="AD7" s="17" t="str">
        <f>[3]Julho!$C$33</f>
        <v>*</v>
      </c>
      <c r="AE7" s="17" t="str">
        <f>[3]Julho!$C$34</f>
        <v>*</v>
      </c>
      <c r="AF7" s="17" t="str">
        <f>[3]Julho!$C$35</f>
        <v>*</v>
      </c>
      <c r="AG7" s="91" t="s">
        <v>142</v>
      </c>
      <c r="AH7" s="92" t="s">
        <v>142</v>
      </c>
    </row>
    <row r="8" spans="1:34" ht="17.100000000000001" customHeight="1" x14ac:dyDescent="0.2">
      <c r="A8" s="15" t="s">
        <v>79</v>
      </c>
      <c r="B8" s="17">
        <f>[4]Julho!$C$5</f>
        <v>25.5</v>
      </c>
      <c r="C8" s="17">
        <f>[4]Julho!$C$6</f>
        <v>30.2</v>
      </c>
      <c r="D8" s="17">
        <f>[4]Julho!$C$7</f>
        <v>31.8</v>
      </c>
      <c r="E8" s="17">
        <f>[4]Julho!$C$8</f>
        <v>32.799999999999997</v>
      </c>
      <c r="F8" s="17">
        <f>[4]Julho!$C$9</f>
        <v>31.7</v>
      </c>
      <c r="G8" s="17">
        <f>[4]Julho!$C$10</f>
        <v>31.1</v>
      </c>
      <c r="H8" s="17">
        <f>[4]Julho!$C$11</f>
        <v>24.6</v>
      </c>
      <c r="I8" s="17">
        <f>[4]Julho!$C$12</f>
        <v>21.4</v>
      </c>
      <c r="J8" s="17">
        <f>[4]Julho!$C$13</f>
        <v>19.8</v>
      </c>
      <c r="K8" s="17">
        <f>[4]Julho!$C$14</f>
        <v>21.2</v>
      </c>
      <c r="L8" s="17">
        <f>[4]Julho!$C$15</f>
        <v>23.6</v>
      </c>
      <c r="M8" s="17">
        <f>[4]Julho!$C$16</f>
        <v>25.3</v>
      </c>
      <c r="N8" s="17">
        <f>[4]Julho!$C$17</f>
        <v>25.9</v>
      </c>
      <c r="O8" s="17">
        <f>[4]Julho!$C$18</f>
        <v>26.6</v>
      </c>
      <c r="P8" s="17">
        <f>[4]Julho!$C$19</f>
        <v>28.1</v>
      </c>
      <c r="Q8" s="17">
        <f>[4]Julho!$C$20</f>
        <v>30.5</v>
      </c>
      <c r="R8" s="17">
        <f>[4]Julho!$C$21</f>
        <v>32.299999999999997</v>
      </c>
      <c r="S8" s="17">
        <f>[4]Julho!$C$22</f>
        <v>26.2</v>
      </c>
      <c r="T8" s="17">
        <f>[4]Julho!$C$23</f>
        <v>21.7</v>
      </c>
      <c r="U8" s="17">
        <f>[4]Julho!$C$24</f>
        <v>23.2</v>
      </c>
      <c r="V8" s="17">
        <f>[4]Julho!$C$25</f>
        <v>25.9</v>
      </c>
      <c r="W8" s="17">
        <f>[4]Julho!$C$26</f>
        <v>31.4</v>
      </c>
      <c r="X8" s="17">
        <f>[4]Julho!$C$27</f>
        <v>26.5</v>
      </c>
      <c r="Y8" s="17">
        <f>[4]Julho!$C$28</f>
        <v>19.600000000000001</v>
      </c>
      <c r="Z8" s="17">
        <f>[4]Julho!$C$29</f>
        <v>16.8</v>
      </c>
      <c r="AA8" s="17">
        <f>[4]Julho!$C$30</f>
        <v>17.2</v>
      </c>
      <c r="AB8" s="17">
        <f>[4]Julho!$C$31</f>
        <v>20.2</v>
      </c>
      <c r="AC8" s="17">
        <f>[4]Julho!$C$32</f>
        <v>21.5</v>
      </c>
      <c r="AD8" s="17">
        <f>[4]Julho!$C$33</f>
        <v>25.6</v>
      </c>
      <c r="AE8" s="17">
        <f>[4]Julho!$C$34</f>
        <v>27.5</v>
      </c>
      <c r="AF8" s="17">
        <f>[4]Julho!$C$35</f>
        <v>29.6</v>
      </c>
      <c r="AG8" s="28">
        <f t="shared" si="1"/>
        <v>32.799999999999997</v>
      </c>
      <c r="AH8" s="31">
        <f t="shared" si="2"/>
        <v>25.654838709677424</v>
      </c>
    </row>
    <row r="9" spans="1:34" ht="17.100000000000001" customHeight="1" x14ac:dyDescent="0.2">
      <c r="A9" s="15" t="s">
        <v>45</v>
      </c>
      <c r="B9" s="17">
        <f>[5]Julho!$C$5</f>
        <v>26.3</v>
      </c>
      <c r="C9" s="17">
        <f>[5]Julho!$C$6</f>
        <v>29.5</v>
      </c>
      <c r="D9" s="17">
        <f>[5]Julho!$C$7</f>
        <v>31.2</v>
      </c>
      <c r="E9" s="17">
        <f>[5]Julho!$C$8</f>
        <v>31.8</v>
      </c>
      <c r="F9" s="17">
        <f>[5]Julho!$C$9</f>
        <v>29.8</v>
      </c>
      <c r="G9" s="17">
        <f>[5]Julho!$C$10</f>
        <v>20.399999999999999</v>
      </c>
      <c r="H9" s="17">
        <f>[5]Julho!$C$11</f>
        <v>18.899999999999999</v>
      </c>
      <c r="I9" s="17">
        <f>[5]Julho!$C$12</f>
        <v>19.2</v>
      </c>
      <c r="J9" s="17">
        <f>[5]Julho!$C$13</f>
        <v>20.9</v>
      </c>
      <c r="K9" s="17">
        <f>[5]Julho!$C$14</f>
        <v>21.1</v>
      </c>
      <c r="L9" s="17">
        <f>[5]Julho!$C$15</f>
        <v>25.2</v>
      </c>
      <c r="M9" s="17">
        <f>[5]Julho!$C$16</f>
        <v>27.8</v>
      </c>
      <c r="N9" s="17">
        <f>[5]Julho!$C$17</f>
        <v>29.3</v>
      </c>
      <c r="O9" s="17">
        <f>[5]Julho!$C$18</f>
        <v>30</v>
      </c>
      <c r="P9" s="17">
        <f>[5]Julho!$C$19</f>
        <v>30.5</v>
      </c>
      <c r="Q9" s="17">
        <f>[5]Julho!$C$20</f>
        <v>31.8</v>
      </c>
      <c r="R9" s="17">
        <f>[5]Julho!$C$21</f>
        <v>32.299999999999997</v>
      </c>
      <c r="S9" s="17">
        <f>[5]Julho!$C$22</f>
        <v>25.1</v>
      </c>
      <c r="T9" s="17">
        <f>[5]Julho!$C$23</f>
        <v>24.7</v>
      </c>
      <c r="U9" s="17">
        <f>[5]Julho!$C$24</f>
        <v>26.8</v>
      </c>
      <c r="V9" s="17">
        <f>[5]Julho!$C$25</f>
        <v>29.6</v>
      </c>
      <c r="W9" s="17">
        <f>[5]Julho!$C$26</f>
        <v>30.7</v>
      </c>
      <c r="X9" s="17">
        <f>[5]Julho!$C$27</f>
        <v>24.8</v>
      </c>
      <c r="Y9" s="17">
        <f>[5]Julho!$C$28</f>
        <v>20.9</v>
      </c>
      <c r="Z9" s="17">
        <f>[5]Julho!$C$29</f>
        <v>18.600000000000001</v>
      </c>
      <c r="AA9" s="17">
        <f>[5]Julho!$C$30</f>
        <v>17.2</v>
      </c>
      <c r="AB9" s="17">
        <f>[5]Julho!$C$31</f>
        <v>21.7</v>
      </c>
      <c r="AC9" s="17">
        <f>[5]Julho!$C$32</f>
        <v>27.5</v>
      </c>
      <c r="AD9" s="17">
        <f>[5]Julho!$C$33</f>
        <v>28.1</v>
      </c>
      <c r="AE9" s="17">
        <f>[5]Julho!$C$34</f>
        <v>30.7</v>
      </c>
      <c r="AF9" s="17">
        <f>[5]Julho!$C$35</f>
        <v>31.1</v>
      </c>
      <c r="AG9" s="29">
        <f t="shared" ref="AG9" si="3">MAX(B9:AF9)</f>
        <v>32.299999999999997</v>
      </c>
      <c r="AH9" s="31">
        <f t="shared" ref="AH9" si="4">AVERAGE(B9:AF9)</f>
        <v>26.241935483870975</v>
      </c>
    </row>
    <row r="10" spans="1:34" ht="17.100000000000001" customHeight="1" x14ac:dyDescent="0.2">
      <c r="A10" s="15" t="s">
        <v>2</v>
      </c>
      <c r="B10" s="17">
        <f>[6]Julho!$C$5</f>
        <v>27.1</v>
      </c>
      <c r="C10" s="17">
        <f>[6]Julho!$C$6</f>
        <v>29.3</v>
      </c>
      <c r="D10" s="17">
        <f>[6]Julho!$C$7</f>
        <v>30.2</v>
      </c>
      <c r="E10" s="17">
        <f>[6]Julho!$C$8</f>
        <v>31.4</v>
      </c>
      <c r="F10" s="17">
        <f>[6]Julho!$C$9</f>
        <v>29.6</v>
      </c>
      <c r="G10" s="17">
        <f>[6]Julho!$C$10</f>
        <v>29.3</v>
      </c>
      <c r="H10" s="17">
        <f>[6]Julho!$C$11</f>
        <v>21.4</v>
      </c>
      <c r="I10" s="17">
        <f>[6]Julho!$C$12</f>
        <v>22.6</v>
      </c>
      <c r="J10" s="17">
        <f>[6]Julho!$C$13</f>
        <v>25.2</v>
      </c>
      <c r="K10" s="17">
        <f>[6]Julho!$C$14</f>
        <v>24.7</v>
      </c>
      <c r="L10" s="17">
        <f>[6]Julho!$C$15</f>
        <v>25.9</v>
      </c>
      <c r="M10" s="17">
        <f>[6]Julho!$C$16</f>
        <v>28.1</v>
      </c>
      <c r="N10" s="17">
        <f>[6]Julho!$C$17</f>
        <v>29.6</v>
      </c>
      <c r="O10" s="17">
        <f>[6]Julho!$C$18</f>
        <v>30</v>
      </c>
      <c r="P10" s="17">
        <f>[6]Julho!$C$19</f>
        <v>30.3</v>
      </c>
      <c r="Q10" s="17">
        <f>[6]Julho!$C$20</f>
        <v>30.5</v>
      </c>
      <c r="R10" s="17">
        <f>[6]Julho!$C$21</f>
        <v>31</v>
      </c>
      <c r="S10" s="17">
        <f>[6]Julho!$C$22</f>
        <v>24.5</v>
      </c>
      <c r="T10" s="17">
        <f>[6]Julho!$C$23</f>
        <v>24.3</v>
      </c>
      <c r="U10" s="17">
        <f>[6]Julho!$C$24</f>
        <v>27.3</v>
      </c>
      <c r="V10" s="17">
        <f>[6]Julho!$C$25</f>
        <v>29.6</v>
      </c>
      <c r="W10" s="17">
        <f>[6]Julho!$C$26</f>
        <v>30.9</v>
      </c>
      <c r="X10" s="17">
        <f>[6]Julho!$C$27</f>
        <v>23.8</v>
      </c>
      <c r="Y10" s="17">
        <f>[6]Julho!$C$28</f>
        <v>22.1</v>
      </c>
      <c r="Z10" s="17">
        <f>[6]Julho!$C$29</f>
        <v>17.899999999999999</v>
      </c>
      <c r="AA10" s="17">
        <f>[6]Julho!$C$30</f>
        <v>15.6</v>
      </c>
      <c r="AB10" s="17">
        <f>[6]Julho!$C$31</f>
        <v>22.7</v>
      </c>
      <c r="AC10" s="17">
        <f>[6]Julho!$C$32</f>
        <v>23.3</v>
      </c>
      <c r="AD10" s="17">
        <f>[6]Julho!$C$33</f>
        <v>27.1</v>
      </c>
      <c r="AE10" s="17">
        <f>[6]Julho!$C$34</f>
        <v>30.3</v>
      </c>
      <c r="AF10" s="17">
        <f>[6]Julho!$C$35</f>
        <v>30.7</v>
      </c>
      <c r="AG10" s="29">
        <f t="shared" si="1"/>
        <v>31.4</v>
      </c>
      <c r="AH10" s="31">
        <f t="shared" si="2"/>
        <v>26.654838709677417</v>
      </c>
    </row>
    <row r="11" spans="1:34" ht="17.100000000000001" customHeight="1" x14ac:dyDescent="0.2">
      <c r="A11" s="15" t="s">
        <v>3</v>
      </c>
      <c r="B11" s="17">
        <f>[7]Julho!$C$5</f>
        <v>30</v>
      </c>
      <c r="C11" s="17">
        <f>[7]Julho!$C$6</f>
        <v>31.6</v>
      </c>
      <c r="D11" s="17">
        <f>[7]Julho!$C$7</f>
        <v>32.299999999999997</v>
      </c>
      <c r="E11" s="17">
        <f>[7]Julho!$C$8</f>
        <v>32.700000000000003</v>
      </c>
      <c r="F11" s="17">
        <f>[7]Julho!$C$9</f>
        <v>30.8</v>
      </c>
      <c r="G11" s="17">
        <f>[7]Julho!$C$10</f>
        <v>31.9</v>
      </c>
      <c r="H11" s="17">
        <f>[7]Julho!$C$11</f>
        <v>27.9</v>
      </c>
      <c r="I11" s="17">
        <f>[7]Julho!$C$12</f>
        <v>27.3</v>
      </c>
      <c r="J11" s="17">
        <f>[7]Julho!$C$13</f>
        <v>31</v>
      </c>
      <c r="K11" s="17">
        <f>[7]Julho!$C$14</f>
        <v>25</v>
      </c>
      <c r="L11" s="17">
        <f>[7]Julho!$C$15</f>
        <v>27.5</v>
      </c>
      <c r="M11" s="17">
        <f>[7]Julho!$C$16</f>
        <v>29.2</v>
      </c>
      <c r="N11" s="17">
        <f>[7]Julho!$C$17</f>
        <v>30.1</v>
      </c>
      <c r="O11" s="17">
        <f>[7]Julho!$C$18</f>
        <v>29.5</v>
      </c>
      <c r="P11" s="17">
        <f>[7]Julho!$C$19</f>
        <v>30.8</v>
      </c>
      <c r="Q11" s="17">
        <f>[7]Julho!$C$20</f>
        <v>31.8</v>
      </c>
      <c r="R11" s="17">
        <f>[7]Julho!$C$21</f>
        <v>33.1</v>
      </c>
      <c r="S11" s="17">
        <f>[7]Julho!$C$22</f>
        <v>25.6</v>
      </c>
      <c r="T11" s="17">
        <f>[7]Julho!$C$23</f>
        <v>26.8</v>
      </c>
      <c r="U11" s="17">
        <f>[7]Julho!$C$24</f>
        <v>28.1</v>
      </c>
      <c r="V11" s="17">
        <f>[7]Julho!$C$25</f>
        <v>30.5</v>
      </c>
      <c r="W11" s="17">
        <f>[7]Julho!$C$26</f>
        <v>32.9</v>
      </c>
      <c r="X11" s="17">
        <f>[7]Julho!$C$27</f>
        <v>33</v>
      </c>
      <c r="Y11" s="17">
        <f>[7]Julho!$C$28</f>
        <v>25.3</v>
      </c>
      <c r="Z11" s="17">
        <f>[7]Julho!$C$29</f>
        <v>15.3</v>
      </c>
      <c r="AA11" s="17">
        <f>[7]Julho!$C$30</f>
        <v>16.8</v>
      </c>
      <c r="AB11" s="17">
        <f>[7]Julho!$C$31</f>
        <v>19.2</v>
      </c>
      <c r="AC11" s="17">
        <f>[7]Julho!$C$32</f>
        <v>24.1</v>
      </c>
      <c r="AD11" s="17">
        <f>[7]Julho!$C$33</f>
        <v>27.6</v>
      </c>
      <c r="AE11" s="17">
        <f>[7]Julho!$C$34</f>
        <v>29.4</v>
      </c>
      <c r="AF11" s="17">
        <f>[7]Julho!$C$35</f>
        <v>29.9</v>
      </c>
      <c r="AG11" s="29">
        <f t="shared" si="1"/>
        <v>33.1</v>
      </c>
      <c r="AH11" s="31">
        <f t="shared" si="2"/>
        <v>28.290322580645157</v>
      </c>
    </row>
    <row r="12" spans="1:34" ht="17.100000000000001" customHeight="1" x14ac:dyDescent="0.2">
      <c r="A12" s="15" t="s">
        <v>4</v>
      </c>
      <c r="B12" s="17">
        <f>[8]Julho!$C$5</f>
        <v>28.4</v>
      </c>
      <c r="C12" s="17">
        <f>[8]Julho!$C$6</f>
        <v>29.9</v>
      </c>
      <c r="D12" s="17">
        <f>[8]Julho!$C$7</f>
        <v>30.4</v>
      </c>
      <c r="E12" s="17">
        <f>[8]Julho!$C$8</f>
        <v>30</v>
      </c>
      <c r="F12" s="17">
        <f>[8]Julho!$C$9</f>
        <v>28.5</v>
      </c>
      <c r="G12" s="17">
        <f>[8]Julho!$C$10</f>
        <v>30</v>
      </c>
      <c r="H12" s="17">
        <f>[8]Julho!$C$11</f>
        <v>26</v>
      </c>
      <c r="I12" s="17">
        <f>[8]Julho!$C$12</f>
        <v>25.3</v>
      </c>
      <c r="J12" s="17">
        <f>[8]Julho!$C$13</f>
        <v>28.8</v>
      </c>
      <c r="K12" s="17">
        <f>[8]Julho!$C$14</f>
        <v>24.4</v>
      </c>
      <c r="L12" s="17">
        <f>[8]Julho!$C$15</f>
        <v>26.4</v>
      </c>
      <c r="M12" s="17">
        <f>[8]Julho!$C$16</f>
        <v>27.8</v>
      </c>
      <c r="N12" s="17">
        <f>[8]Julho!$C$17</f>
        <v>28.5</v>
      </c>
      <c r="O12" s="17">
        <f>[8]Julho!$C$18</f>
        <v>28.1</v>
      </c>
      <c r="P12" s="17">
        <f>[8]Julho!$C$19</f>
        <v>29.8</v>
      </c>
      <c r="Q12" s="17">
        <f>[8]Julho!$C$20</f>
        <v>29.5</v>
      </c>
      <c r="R12" s="17">
        <f>[8]Julho!$C$21</f>
        <v>30.7</v>
      </c>
      <c r="S12" s="17">
        <f>[8]Julho!$C$22</f>
        <v>26.8</v>
      </c>
      <c r="T12" s="17">
        <f>[8]Julho!$C$23</f>
        <v>24.8</v>
      </c>
      <c r="U12" s="17">
        <f>[8]Julho!$C$24</f>
        <v>27.9</v>
      </c>
      <c r="V12" s="17">
        <f>[8]Julho!$C$25</f>
        <v>28.7</v>
      </c>
      <c r="W12" s="17">
        <f>[8]Julho!$C$26</f>
        <v>30.5</v>
      </c>
      <c r="X12" s="17">
        <f>[8]Julho!$C$27</f>
        <v>29.3</v>
      </c>
      <c r="Y12" s="17">
        <f>[8]Julho!$C$28</f>
        <v>20</v>
      </c>
      <c r="Z12" s="17">
        <f>[8]Julho!$C$29</f>
        <v>12.7</v>
      </c>
      <c r="AA12" s="17">
        <f>[8]Julho!$C$30</f>
        <v>16</v>
      </c>
      <c r="AB12" s="17">
        <f>[8]Julho!$C$31</f>
        <v>19.100000000000001</v>
      </c>
      <c r="AC12" s="17">
        <f>[8]Julho!$C$32</f>
        <v>24.1</v>
      </c>
      <c r="AD12" s="17">
        <f>[8]Julho!$C$33</f>
        <v>25.7</v>
      </c>
      <c r="AE12" s="17">
        <f>[8]Julho!$C$34</f>
        <v>27.8</v>
      </c>
      <c r="AF12" s="17">
        <f>[8]Julho!$C$35</f>
        <v>28.7</v>
      </c>
      <c r="AG12" s="29">
        <f t="shared" si="1"/>
        <v>30.7</v>
      </c>
      <c r="AH12" s="31">
        <f t="shared" si="2"/>
        <v>26.600000000000005</v>
      </c>
    </row>
    <row r="13" spans="1:34" ht="17.100000000000001" customHeight="1" x14ac:dyDescent="0.2">
      <c r="A13" s="15" t="s">
        <v>5</v>
      </c>
      <c r="B13" s="17">
        <f>[9]Julho!$C$5</f>
        <v>25.1</v>
      </c>
      <c r="C13" s="17">
        <f>[9]Julho!$C$6</f>
        <v>29.3</v>
      </c>
      <c r="D13" s="17">
        <f>[9]Julho!$C$7</f>
        <v>29.3</v>
      </c>
      <c r="E13" s="17">
        <f>[9]Julho!$C$8</f>
        <v>29.4</v>
      </c>
      <c r="F13" s="17">
        <f>[9]Julho!$C$9</f>
        <v>30.1</v>
      </c>
      <c r="G13" s="17">
        <f>[9]Julho!$C$10</f>
        <v>26.5</v>
      </c>
      <c r="H13" s="17">
        <f>[9]Julho!$C$11</f>
        <v>17.7</v>
      </c>
      <c r="I13" s="17">
        <f>[9]Julho!$C$12</f>
        <v>18.600000000000001</v>
      </c>
      <c r="J13" s="17">
        <f>[9]Julho!$C$13</f>
        <v>18.899999999999999</v>
      </c>
      <c r="K13" s="17">
        <f>[9]Julho!$C$14</f>
        <v>21.1</v>
      </c>
      <c r="L13" s="17">
        <f>[9]Julho!$C$15</f>
        <v>25.8</v>
      </c>
      <c r="M13" s="17">
        <f>[9]Julho!$C$16</f>
        <v>27.4</v>
      </c>
      <c r="N13" s="17">
        <f>[9]Julho!$C$17</f>
        <v>27.9</v>
      </c>
      <c r="O13" s="17">
        <f>[9]Julho!$C$18</f>
        <v>29.5</v>
      </c>
      <c r="P13" s="17">
        <f>[9]Julho!$C$19</f>
        <v>29.1</v>
      </c>
      <c r="Q13" s="17">
        <f>[9]Julho!$C$20</f>
        <v>30.8</v>
      </c>
      <c r="R13" s="17">
        <f>[9]Julho!$C$21</f>
        <v>30.7</v>
      </c>
      <c r="S13" s="17">
        <f>[9]Julho!$C$22</f>
        <v>27.6</v>
      </c>
      <c r="T13" s="17">
        <f>[9]Julho!$C$23</f>
        <v>23.8</v>
      </c>
      <c r="U13" s="17">
        <f>[9]Julho!$C$24</f>
        <v>25.2</v>
      </c>
      <c r="V13" s="17">
        <f>[9]Julho!$C$25</f>
        <v>27.8</v>
      </c>
      <c r="W13" s="17">
        <f>[9]Julho!$C$26</f>
        <v>30.2</v>
      </c>
      <c r="X13" s="17">
        <f>[9]Julho!$C$27</f>
        <v>28.1</v>
      </c>
      <c r="Y13" s="17">
        <f>[9]Julho!$C$28</f>
        <v>23.7</v>
      </c>
      <c r="Z13" s="17">
        <f>[9]Julho!$C$29</f>
        <v>15.9</v>
      </c>
      <c r="AA13" s="17">
        <f>[9]Julho!$C$30</f>
        <v>16</v>
      </c>
      <c r="AB13" s="17">
        <f>[9]Julho!$C$31</f>
        <v>18.8</v>
      </c>
      <c r="AC13" s="17">
        <f>[9]Julho!$C$32</f>
        <v>23.6</v>
      </c>
      <c r="AD13" s="17">
        <f>[9]Julho!$C$33</f>
        <v>27.5</v>
      </c>
      <c r="AE13" s="17">
        <f>[9]Julho!$C$34</f>
        <v>28</v>
      </c>
      <c r="AF13" s="17">
        <f>[9]Julho!$C$35</f>
        <v>29.6</v>
      </c>
      <c r="AG13" s="29">
        <f t="shared" si="1"/>
        <v>30.8</v>
      </c>
      <c r="AH13" s="31">
        <f t="shared" si="2"/>
        <v>25.580645161290324</v>
      </c>
    </row>
    <row r="14" spans="1:34" ht="17.100000000000001" customHeight="1" x14ac:dyDescent="0.2">
      <c r="A14" s="15" t="s">
        <v>47</v>
      </c>
      <c r="B14" s="17">
        <f>[10]Julho!$C$5</f>
        <v>28.8</v>
      </c>
      <c r="C14" s="17">
        <f>[10]Julho!$C$6</f>
        <v>30.9</v>
      </c>
      <c r="D14" s="17">
        <f>[10]Julho!$C$7</f>
        <v>31.3</v>
      </c>
      <c r="E14" s="17">
        <f>[10]Julho!$C$8</f>
        <v>31.5</v>
      </c>
      <c r="F14" s="17">
        <f>[10]Julho!$C$9</f>
        <v>29.8</v>
      </c>
      <c r="G14" s="17">
        <f>[10]Julho!$C$10</f>
        <v>31.2</v>
      </c>
      <c r="H14" s="17">
        <f>[10]Julho!$C$11</f>
        <v>28.8</v>
      </c>
      <c r="I14" s="17">
        <f>[10]Julho!$C$12</f>
        <v>28.7</v>
      </c>
      <c r="J14" s="17">
        <f>[10]Julho!$C$13</f>
        <v>30.2</v>
      </c>
      <c r="K14" s="17">
        <f>[10]Julho!$C$14</f>
        <v>27.6</v>
      </c>
      <c r="L14" s="17">
        <f>[10]Julho!$C$15</f>
        <v>28.6</v>
      </c>
      <c r="M14" s="17">
        <f>[10]Julho!$C$16</f>
        <v>29.4</v>
      </c>
      <c r="N14" s="17">
        <f>[10]Julho!$C$17</f>
        <v>30.1</v>
      </c>
      <c r="O14" s="17">
        <f>[10]Julho!$C$18</f>
        <v>29.8</v>
      </c>
      <c r="P14" s="17">
        <f>[10]Julho!$C$19</f>
        <v>31.1</v>
      </c>
      <c r="Q14" s="17">
        <f>[10]Julho!$C$20</f>
        <v>31</v>
      </c>
      <c r="R14" s="17">
        <f>[10]Julho!$C$21</f>
        <v>32.200000000000003</v>
      </c>
      <c r="S14" s="17">
        <f>[10]Julho!$C$22</f>
        <v>27.6</v>
      </c>
      <c r="T14" s="17">
        <f>[10]Julho!$C$23</f>
        <v>26.3</v>
      </c>
      <c r="U14" s="17">
        <f>[10]Julho!$C$24</f>
        <v>29</v>
      </c>
      <c r="V14" s="17">
        <f>[10]Julho!$C$25</f>
        <v>30</v>
      </c>
      <c r="W14" s="17">
        <f>[10]Julho!$C$26</f>
        <v>32.4</v>
      </c>
      <c r="X14" s="17">
        <f>[10]Julho!$C$27</f>
        <v>30.4</v>
      </c>
      <c r="Y14" s="17">
        <f>[10]Julho!$C$28</f>
        <v>19.2</v>
      </c>
      <c r="Z14" s="17">
        <f>[10]Julho!$C$29</f>
        <v>13.8</v>
      </c>
      <c r="AA14" s="17">
        <f>[10]Julho!$C$30</f>
        <v>17.5</v>
      </c>
      <c r="AB14" s="17">
        <f>[10]Julho!$C$31</f>
        <v>21.3</v>
      </c>
      <c r="AC14" s="17">
        <f>[10]Julho!$C$32</f>
        <v>26.3</v>
      </c>
      <c r="AD14" s="17">
        <f>[10]Julho!$C$33</f>
        <v>28.2</v>
      </c>
      <c r="AE14" s="17">
        <f>[10]Julho!$C$34</f>
        <v>30.6</v>
      </c>
      <c r="AF14" s="17">
        <f>[10]Julho!$C$35</f>
        <v>30.7</v>
      </c>
      <c r="AG14" s="29">
        <f>MAX(B14:AF14)</f>
        <v>32.4</v>
      </c>
      <c r="AH14" s="31">
        <f>AVERAGE(B14:AF14)</f>
        <v>28.203225806451613</v>
      </c>
    </row>
    <row r="15" spans="1:34" ht="17.100000000000001" customHeight="1" x14ac:dyDescent="0.2">
      <c r="A15" s="15" t="s">
        <v>6</v>
      </c>
      <c r="B15" s="17">
        <f>[11]Julho!$C$5</f>
        <v>30.1</v>
      </c>
      <c r="C15" s="17">
        <f>[11]Julho!$C$6</f>
        <v>32.4</v>
      </c>
      <c r="D15" s="17">
        <f>[11]Julho!$C$7</f>
        <v>33</v>
      </c>
      <c r="E15" s="17">
        <f>[11]Julho!$C$8</f>
        <v>33.5</v>
      </c>
      <c r="F15" s="17">
        <f>[11]Julho!$C$9</f>
        <v>32.4</v>
      </c>
      <c r="G15" s="17">
        <f>[11]Julho!$C$10</f>
        <v>32.799999999999997</v>
      </c>
      <c r="H15" s="17">
        <f>[11]Julho!$C$11</f>
        <v>29.1</v>
      </c>
      <c r="I15" s="17">
        <f>[11]Julho!$C$12</f>
        <v>28.1</v>
      </c>
      <c r="J15" s="17">
        <f>[11]Julho!$C$13</f>
        <v>28.6</v>
      </c>
      <c r="K15" s="17">
        <f>[11]Julho!$C$14</f>
        <v>28.6</v>
      </c>
      <c r="L15" s="17">
        <f>[11]Julho!$C$15</f>
        <v>29.8</v>
      </c>
      <c r="M15" s="17">
        <f>[11]Julho!$C$16</f>
        <v>31.5</v>
      </c>
      <c r="N15" s="17">
        <f>[11]Julho!$C$17</f>
        <v>32.6</v>
      </c>
      <c r="O15" s="17">
        <f>[11]Julho!$C$18</f>
        <v>32.299999999999997</v>
      </c>
      <c r="P15" s="17">
        <f>[11]Julho!$C$19</f>
        <v>33.9</v>
      </c>
      <c r="Q15" s="17">
        <f>[11]Julho!$C$20</f>
        <v>34.299999999999997</v>
      </c>
      <c r="R15" s="17">
        <f>[11]Julho!$C$21</f>
        <v>34.6</v>
      </c>
      <c r="S15" s="17">
        <f>[11]Julho!$C$22</f>
        <v>26.6</v>
      </c>
      <c r="T15" s="17">
        <f>[11]Julho!$C$23</f>
        <v>27</v>
      </c>
      <c r="U15" s="17">
        <f>[11]Julho!$C$24</f>
        <v>30.8</v>
      </c>
      <c r="V15" s="17">
        <f>[11]Julho!$C$25</f>
        <v>33</v>
      </c>
      <c r="W15" s="17">
        <f>[11]Julho!$C$26</f>
        <v>34.6</v>
      </c>
      <c r="X15" s="17">
        <f>[11]Julho!$C$27</f>
        <v>24.7</v>
      </c>
      <c r="Y15" s="17">
        <f>[11]Julho!$C$28</f>
        <v>20.7</v>
      </c>
      <c r="Z15" s="17">
        <f>[11]Julho!$C$29</f>
        <v>15.2</v>
      </c>
      <c r="AA15" s="17">
        <f>[11]Julho!$C$30</f>
        <v>17.3</v>
      </c>
      <c r="AB15" s="17">
        <f>[11]Julho!$C$31</f>
        <v>23.8</v>
      </c>
      <c r="AC15" s="17">
        <f>[11]Julho!$C$32</f>
        <v>28.8</v>
      </c>
      <c r="AD15" s="17">
        <f>[11]Julho!$C$33</f>
        <v>30.7</v>
      </c>
      <c r="AE15" s="17">
        <f>[11]Julho!$C$34</f>
        <v>32.299999999999997</v>
      </c>
      <c r="AF15" s="17">
        <f>[11]Julho!$C$35</f>
        <v>32.4</v>
      </c>
      <c r="AG15" s="29">
        <f t="shared" si="1"/>
        <v>34.6</v>
      </c>
      <c r="AH15" s="31">
        <f t="shared" si="2"/>
        <v>29.532258064516128</v>
      </c>
    </row>
    <row r="16" spans="1:34" ht="17.100000000000001" customHeight="1" x14ac:dyDescent="0.2">
      <c r="A16" s="15" t="s">
        <v>7</v>
      </c>
      <c r="B16" s="17">
        <f>[12]Julho!$C$5</f>
        <v>24.2</v>
      </c>
      <c r="C16" s="17">
        <f>[12]Julho!$C$6</f>
        <v>28.5</v>
      </c>
      <c r="D16" s="17">
        <f>[12]Julho!$C$7</f>
        <v>29.7</v>
      </c>
      <c r="E16" s="17">
        <f>[12]Julho!$C$8</f>
        <v>30.8</v>
      </c>
      <c r="F16" s="17">
        <f>[12]Julho!$C$9</f>
        <v>30.5</v>
      </c>
      <c r="G16" s="17">
        <f>[12]Julho!$C$10</f>
        <v>22.2</v>
      </c>
      <c r="H16" s="17">
        <f>[12]Julho!$C$11</f>
        <v>17</v>
      </c>
      <c r="I16" s="17">
        <f>[12]Julho!$C$12</f>
        <v>18.2</v>
      </c>
      <c r="J16" s="17">
        <f>[12]Julho!$C$13</f>
        <v>18.100000000000001</v>
      </c>
      <c r="K16" s="17">
        <f>[12]Julho!$C$14</f>
        <v>20.2</v>
      </c>
      <c r="L16" s="17">
        <f>[12]Julho!$C$15</f>
        <v>22.1</v>
      </c>
      <c r="M16" s="17">
        <f>[12]Julho!$C$16</f>
        <v>24.9</v>
      </c>
      <c r="N16" s="17">
        <f>[12]Julho!$C$17</f>
        <v>25.8</v>
      </c>
      <c r="O16" s="17">
        <f>[12]Julho!$C$18</f>
        <v>26.8</v>
      </c>
      <c r="P16" s="17">
        <f>[12]Julho!$C$19</f>
        <v>28.1</v>
      </c>
      <c r="Q16" s="17">
        <f>[12]Julho!$C$20</f>
        <v>30.2</v>
      </c>
      <c r="R16" s="17">
        <f>[12]Julho!$C$21</f>
        <v>30.8</v>
      </c>
      <c r="S16" s="17">
        <f>[12]Julho!$C$22</f>
        <v>23.6</v>
      </c>
      <c r="T16" s="17">
        <f>[12]Julho!$C$23</f>
        <v>21.1</v>
      </c>
      <c r="U16" s="17">
        <f>[12]Julho!$C$24</f>
        <v>23.2</v>
      </c>
      <c r="V16" s="17">
        <f>[12]Julho!$C$25</f>
        <v>26.3</v>
      </c>
      <c r="W16" s="17">
        <f>[12]Julho!$C$26</f>
        <v>29.5</v>
      </c>
      <c r="X16" s="17">
        <f>[12]Julho!$C$27</f>
        <v>23.6</v>
      </c>
      <c r="Y16" s="17">
        <f>[12]Julho!$C$28</f>
        <v>18.7</v>
      </c>
      <c r="Z16" s="17">
        <f>[12]Julho!$C$29</f>
        <v>16.399999999999999</v>
      </c>
      <c r="AA16" s="17">
        <f>[12]Julho!$C$30</f>
        <v>16</v>
      </c>
      <c r="AB16" s="17">
        <f>[12]Julho!$C$31</f>
        <v>18</v>
      </c>
      <c r="AC16" s="17">
        <f>[12]Julho!$C$32</f>
        <v>20.7</v>
      </c>
      <c r="AD16" s="17">
        <f>[12]Julho!$C$33</f>
        <v>24.5</v>
      </c>
      <c r="AE16" s="17">
        <f>[12]Julho!$C$34</f>
        <v>27.8</v>
      </c>
      <c r="AF16" s="17">
        <f>[12]Julho!$C$35</f>
        <v>28.9</v>
      </c>
      <c r="AG16" s="29">
        <f t="shared" si="1"/>
        <v>30.8</v>
      </c>
      <c r="AH16" s="31">
        <f t="shared" si="2"/>
        <v>24.07741935483871</v>
      </c>
    </row>
    <row r="17" spans="1:35" ht="17.100000000000001" customHeight="1" x14ac:dyDescent="0.2">
      <c r="A17" s="15" t="s">
        <v>8</v>
      </c>
      <c r="B17" s="83" t="str">
        <f>[13]Julho!$C$5</f>
        <v>*</v>
      </c>
      <c r="C17" s="83" t="str">
        <f>[13]Julho!$C$6</f>
        <v>*</v>
      </c>
      <c r="D17" s="83" t="str">
        <f>[13]Julho!$C$7</f>
        <v>*</v>
      </c>
      <c r="E17" s="83" t="str">
        <f>[13]Julho!$C$8</f>
        <v>*</v>
      </c>
      <c r="F17" s="83" t="str">
        <f>[13]Julho!$C$9</f>
        <v>*</v>
      </c>
      <c r="G17" s="83" t="str">
        <f>[13]Julho!$C$10</f>
        <v>*</v>
      </c>
      <c r="H17" s="83" t="str">
        <f>[13]Julho!$C$11</f>
        <v>*</v>
      </c>
      <c r="I17" s="83" t="str">
        <f>[13]Julho!$C$11</f>
        <v>*</v>
      </c>
      <c r="J17" s="83" t="str">
        <f>[13]Julho!$C$11</f>
        <v>*</v>
      </c>
      <c r="K17" s="83" t="str">
        <f>[13]Julho!$C$14</f>
        <v>*</v>
      </c>
      <c r="L17" s="83" t="str">
        <f>[13]Julho!$C$15</f>
        <v>*</v>
      </c>
      <c r="M17" s="83" t="str">
        <f>[13]Julho!$C$16</f>
        <v>*</v>
      </c>
      <c r="N17" s="83" t="str">
        <f>[13]Julho!$C$17</f>
        <v>*</v>
      </c>
      <c r="O17" s="17" t="str">
        <f>[13]Julho!$C$18</f>
        <v>*</v>
      </c>
      <c r="P17" s="17" t="str">
        <f>[13]Julho!$C$19</f>
        <v>*</v>
      </c>
      <c r="Q17" s="17" t="str">
        <f>[13]Julho!$C$20</f>
        <v>*</v>
      </c>
      <c r="R17" s="17" t="str">
        <f>[13]Julho!$C$21</f>
        <v>*</v>
      </c>
      <c r="S17" s="17" t="str">
        <f>[13]Julho!$C$22</f>
        <v>*</v>
      </c>
      <c r="T17" s="17" t="str">
        <f>[13]Julho!$C$23</f>
        <v>*</v>
      </c>
      <c r="U17" s="17">
        <f>[13]Julho!$C$24</f>
        <v>22.3</v>
      </c>
      <c r="V17" s="17">
        <f>[13]Julho!$C$25</f>
        <v>13.7</v>
      </c>
      <c r="W17" s="17">
        <f>[13]Julho!$C$26</f>
        <v>26.5</v>
      </c>
      <c r="X17" s="17" t="str">
        <f>[13]Julho!$C$27</f>
        <v>*</v>
      </c>
      <c r="Y17" s="17" t="str">
        <f>[13]Julho!$C$28</f>
        <v>*</v>
      </c>
      <c r="Z17" s="17">
        <f>[13]Julho!$C$29</f>
        <v>15</v>
      </c>
      <c r="AA17" s="17">
        <f>[13]Julho!$C$30</f>
        <v>20</v>
      </c>
      <c r="AB17" s="17" t="str">
        <f>[13]Julho!$C$31</f>
        <v>*</v>
      </c>
      <c r="AC17" s="17" t="str">
        <f>[13]Julho!$C$32</f>
        <v>*</v>
      </c>
      <c r="AD17" s="17" t="str">
        <f>[13]Julho!$C$33</f>
        <v>*</v>
      </c>
      <c r="AE17" s="17">
        <f>[13]Julho!$C$34</f>
        <v>23.4</v>
      </c>
      <c r="AF17" s="17" t="str">
        <f>[13]Julho!$C$35</f>
        <v>*</v>
      </c>
      <c r="AG17" s="29">
        <f t="shared" si="1"/>
        <v>26.5</v>
      </c>
      <c r="AH17" s="31">
        <f t="shared" si="2"/>
        <v>20.150000000000002</v>
      </c>
    </row>
    <row r="18" spans="1:35" ht="17.100000000000001" customHeight="1" x14ac:dyDescent="0.2">
      <c r="A18" s="15" t="s">
        <v>9</v>
      </c>
      <c r="B18" s="17">
        <f>[14]Julho!$C$5</f>
        <v>25.3</v>
      </c>
      <c r="C18" s="17">
        <f>[14]Julho!$C$6</f>
        <v>29.2</v>
      </c>
      <c r="D18" s="17">
        <f>[14]Julho!$C$7</f>
        <v>31</v>
      </c>
      <c r="E18" s="17">
        <f>[14]Julho!$C$8</f>
        <v>31.9</v>
      </c>
      <c r="F18" s="17">
        <f>[14]Julho!$C$9</f>
        <v>30.9</v>
      </c>
      <c r="G18" s="17">
        <f>[14]Julho!$C$10</f>
        <v>26.1</v>
      </c>
      <c r="H18" s="17">
        <f>[14]Julho!$C$11</f>
        <v>19.2</v>
      </c>
      <c r="I18" s="17">
        <f>[14]Julho!$C$12</f>
        <v>20.8</v>
      </c>
      <c r="J18" s="17">
        <f>[14]Julho!$C$13</f>
        <v>18.5</v>
      </c>
      <c r="K18" s="17">
        <f>[14]Julho!$C$14</f>
        <v>21.2</v>
      </c>
      <c r="L18" s="17">
        <f>[14]Julho!$C$15</f>
        <v>23.7</v>
      </c>
      <c r="M18" s="17">
        <f>[14]Julho!$C$16</f>
        <v>25.6</v>
      </c>
      <c r="N18" s="17">
        <f>[14]Julho!$C$17</f>
        <v>26.4</v>
      </c>
      <c r="O18" s="17">
        <f>[14]Julho!$C$18</f>
        <v>27</v>
      </c>
      <c r="P18" s="17">
        <f>[14]Julho!$C$19</f>
        <v>28.1</v>
      </c>
      <c r="Q18" s="17">
        <f>[14]Julho!$C$20</f>
        <v>30.5</v>
      </c>
      <c r="R18" s="17">
        <f>[14]Julho!$C$21</f>
        <v>31.9</v>
      </c>
      <c r="S18" s="17">
        <f>[14]Julho!$C$22</f>
        <v>25.7</v>
      </c>
      <c r="T18" s="17">
        <f>[14]Julho!$C$23</f>
        <v>21.3</v>
      </c>
      <c r="U18" s="17">
        <f>[14]Julho!$C$24</f>
        <v>23.9</v>
      </c>
      <c r="V18" s="17">
        <f>[14]Julho!$C$25</f>
        <v>26.5</v>
      </c>
      <c r="W18" s="17">
        <f>[14]Julho!$C$26</f>
        <v>30.2</v>
      </c>
      <c r="X18" s="17">
        <f>[14]Julho!$C$27</f>
        <v>23.9</v>
      </c>
      <c r="Y18" s="17">
        <f>[14]Julho!$C$28</f>
        <v>19.3</v>
      </c>
      <c r="Z18" s="17">
        <f>[14]Julho!$C$29</f>
        <v>16.399999999999999</v>
      </c>
      <c r="AA18" s="17">
        <f>[14]Julho!$C$30</f>
        <v>17.8</v>
      </c>
      <c r="AB18" s="17">
        <f>[14]Julho!$C$31</f>
        <v>20.5</v>
      </c>
      <c r="AC18" s="17">
        <f>[14]Julho!$C$32</f>
        <v>20.100000000000001</v>
      </c>
      <c r="AD18" s="17">
        <f>[14]Julho!$C$33</f>
        <v>25.8</v>
      </c>
      <c r="AE18" s="17">
        <f>[14]Julho!$C$34</f>
        <v>27.9</v>
      </c>
      <c r="AF18" s="17">
        <f>[14]Julho!$C$35</f>
        <v>29.9</v>
      </c>
      <c r="AG18" s="29">
        <f>MAX(B18:AF18)</f>
        <v>31.9</v>
      </c>
      <c r="AH18" s="31">
        <f>AVERAGE(B18:AF18)</f>
        <v>25.048387096774189</v>
      </c>
      <c r="AI18" s="23" t="s">
        <v>51</v>
      </c>
    </row>
    <row r="19" spans="1:35" ht="17.100000000000001" customHeight="1" x14ac:dyDescent="0.2">
      <c r="A19" s="15" t="s">
        <v>46</v>
      </c>
      <c r="B19" s="17">
        <f>[15]Julho!$C$5</f>
        <v>26.3</v>
      </c>
      <c r="C19" s="17">
        <f>[15]Julho!$C$6</f>
        <v>28.8</v>
      </c>
      <c r="D19" s="17">
        <f>[15]Julho!$C$7</f>
        <v>30.4</v>
      </c>
      <c r="E19" s="17">
        <f>[15]Julho!$C$8</f>
        <v>31.7</v>
      </c>
      <c r="F19" s="17">
        <f>[15]Julho!$C$9</f>
        <v>30.3</v>
      </c>
      <c r="G19" s="17">
        <f>[15]Julho!$C$10</f>
        <v>24.3</v>
      </c>
      <c r="H19" s="17">
        <f>[15]Julho!$C$11</f>
        <v>19</v>
      </c>
      <c r="I19" s="17">
        <f>[15]Julho!$C$12</f>
        <v>22.8</v>
      </c>
      <c r="J19" s="17">
        <f>[15]Julho!$C$13</f>
        <v>23.2</v>
      </c>
      <c r="K19" s="17">
        <f>[15]Julho!$C$14</f>
        <v>22.5</v>
      </c>
      <c r="L19" s="17">
        <f>[15]Julho!$C$15</f>
        <v>26</v>
      </c>
      <c r="M19" s="17">
        <f>[15]Julho!$C$16</f>
        <v>28.7</v>
      </c>
      <c r="N19" s="17">
        <f>[15]Julho!$C$17</f>
        <v>29.3</v>
      </c>
      <c r="O19" s="17">
        <f>[15]Julho!$C$18</f>
        <v>31</v>
      </c>
      <c r="P19" s="17">
        <f>[15]Julho!$C$19</f>
        <v>31.1</v>
      </c>
      <c r="Q19" s="17">
        <f>[15]Julho!$C$20</f>
        <v>31.4</v>
      </c>
      <c r="R19" s="17">
        <f>[15]Julho!$C$21</f>
        <v>31.4</v>
      </c>
      <c r="S19" s="17">
        <f>[15]Julho!$C$22</f>
        <v>25.8</v>
      </c>
      <c r="T19" s="17">
        <f>[15]Julho!$C$23</f>
        <v>24.7</v>
      </c>
      <c r="U19" s="17">
        <f>[15]Julho!$C$24</f>
        <v>26.3</v>
      </c>
      <c r="V19" s="17">
        <f>[15]Julho!$C$25</f>
        <v>30</v>
      </c>
      <c r="W19" s="17">
        <f>[15]Julho!$C$26</f>
        <v>30.7</v>
      </c>
      <c r="X19" s="17">
        <f>[15]Julho!$C$27</f>
        <v>24.9</v>
      </c>
      <c r="Y19" s="17">
        <f>[15]Julho!$C$28</f>
        <v>20.9</v>
      </c>
      <c r="Z19" s="17">
        <f>[15]Julho!$C$29</f>
        <v>17.399999999999999</v>
      </c>
      <c r="AA19" s="17">
        <f>[15]Julho!$C$30</f>
        <v>17.5</v>
      </c>
      <c r="AB19" s="17">
        <f>[15]Julho!$C$31</f>
        <v>19.5</v>
      </c>
      <c r="AC19" s="17">
        <f>[15]Julho!$C$32</f>
        <v>26.9</v>
      </c>
      <c r="AD19" s="17">
        <f>[15]Julho!$C$33</f>
        <v>28.3</v>
      </c>
      <c r="AE19" s="17">
        <f>[15]Julho!$C$34</f>
        <v>30.9</v>
      </c>
      <c r="AF19" s="17">
        <f>[15]Julho!$C$35</f>
        <v>31.1</v>
      </c>
      <c r="AG19" s="29">
        <f>MAX(B19:AF19)</f>
        <v>31.7</v>
      </c>
      <c r="AH19" s="31">
        <f>AVERAGE(B19:AF19)</f>
        <v>26.551612903225802</v>
      </c>
    </row>
    <row r="20" spans="1:35" ht="17.100000000000001" customHeight="1" x14ac:dyDescent="0.2">
      <c r="A20" s="15" t="s">
        <v>10</v>
      </c>
      <c r="B20" s="17">
        <f>[16]Julho!$C$5</f>
        <v>20.9</v>
      </c>
      <c r="C20" s="17">
        <f>[16]Julho!$C$6</f>
        <v>28.6</v>
      </c>
      <c r="D20" s="17">
        <f>[16]Julho!$C$7</f>
        <v>30.5</v>
      </c>
      <c r="E20" s="17">
        <f>[16]Julho!$C$8</f>
        <v>31.6</v>
      </c>
      <c r="F20" s="17">
        <f>[16]Julho!$C$9</f>
        <v>31.1</v>
      </c>
      <c r="G20" s="17">
        <f>[16]Julho!$C$10</f>
        <v>22.6</v>
      </c>
      <c r="H20" s="17">
        <f>[16]Julho!$C$11</f>
        <v>18.7</v>
      </c>
      <c r="I20" s="17">
        <f>[16]Julho!$C$12</f>
        <v>19.3</v>
      </c>
      <c r="J20" s="17">
        <f>[16]Julho!$C$13</f>
        <v>17.899999999999999</v>
      </c>
      <c r="K20" s="17">
        <f>[16]Julho!$C$14</f>
        <v>20.100000000000001</v>
      </c>
      <c r="L20" s="17">
        <f>[16]Julho!$C$15</f>
        <v>23.4</v>
      </c>
      <c r="M20" s="17">
        <f>[16]Julho!$C$16</f>
        <v>25.8</v>
      </c>
      <c r="N20" s="17">
        <f>[16]Julho!$C$17</f>
        <v>26.9</v>
      </c>
      <c r="O20" s="17">
        <f>[16]Julho!$C$18</f>
        <v>27.4</v>
      </c>
      <c r="P20" s="17">
        <f>[16]Julho!$C$19</f>
        <v>28.1</v>
      </c>
      <c r="Q20" s="17">
        <f>[16]Julho!$C$20</f>
        <v>30.2</v>
      </c>
      <c r="R20" s="17">
        <f>[16]Julho!$C$21</f>
        <v>31.1</v>
      </c>
      <c r="S20" s="17">
        <f>[16]Julho!$C$22</f>
        <v>25</v>
      </c>
      <c r="T20" s="17">
        <f>[16]Julho!$C$23</f>
        <v>21.6</v>
      </c>
      <c r="U20" s="17">
        <f>[16]Julho!$C$24</f>
        <v>24.2</v>
      </c>
      <c r="V20" s="17">
        <f>[16]Julho!$C$25</f>
        <v>26.3</v>
      </c>
      <c r="W20" s="17">
        <f>[16]Julho!$C$26</f>
        <v>29.1</v>
      </c>
      <c r="X20" s="17">
        <f>[16]Julho!$C$27</f>
        <v>24.2</v>
      </c>
      <c r="Y20" s="17">
        <f>[16]Julho!$C$28</f>
        <v>19.100000000000001</v>
      </c>
      <c r="Z20" s="17">
        <f>[16]Julho!$C$29</f>
        <v>16</v>
      </c>
      <c r="AA20" s="17">
        <f>[16]Julho!$C$30</f>
        <v>20</v>
      </c>
      <c r="AB20" s="17">
        <f>[16]Julho!$C$31</f>
        <v>17.399999999999999</v>
      </c>
      <c r="AC20" s="17">
        <f>[16]Julho!$C$32</f>
        <v>22.1</v>
      </c>
      <c r="AD20" s="17">
        <f>[16]Julho!$C$33</f>
        <v>25.4</v>
      </c>
      <c r="AE20" s="17">
        <f>[16]Julho!$C$34</f>
        <v>28.1</v>
      </c>
      <c r="AF20" s="17">
        <f>[16]Julho!$C$35</f>
        <v>29.6</v>
      </c>
      <c r="AG20" s="29">
        <f t="shared" ref="AG20:AG30" si="5">MAX(B20:AF20)</f>
        <v>31.6</v>
      </c>
      <c r="AH20" s="31">
        <f t="shared" ref="AH20:AH30" si="6">AVERAGE(B20:AF20)</f>
        <v>24.590322580645164</v>
      </c>
    </row>
    <row r="21" spans="1:35" ht="17.100000000000001" customHeight="1" x14ac:dyDescent="0.2">
      <c r="A21" s="15" t="s">
        <v>11</v>
      </c>
      <c r="B21" s="17">
        <f>[17]Julho!$C$5</f>
        <v>27.5</v>
      </c>
      <c r="C21" s="17">
        <f>[17]Julho!$C$6</f>
        <v>29.9</v>
      </c>
      <c r="D21" s="17">
        <f>[17]Julho!$C$7</f>
        <v>31.2</v>
      </c>
      <c r="E21" s="17">
        <f>[17]Julho!$C$8</f>
        <v>32.4</v>
      </c>
      <c r="F21" s="17">
        <f>[17]Julho!$C$9</f>
        <v>31.1</v>
      </c>
      <c r="G21" s="17">
        <f>[17]Julho!$C$10</f>
        <v>21.3</v>
      </c>
      <c r="H21" s="17">
        <f>[17]Julho!$C$11</f>
        <v>17.399999999999999</v>
      </c>
      <c r="I21" s="17">
        <f>[17]Julho!$C$12</f>
        <v>18.600000000000001</v>
      </c>
      <c r="J21" s="17">
        <f>[17]Julho!$C$13</f>
        <v>20</v>
      </c>
      <c r="K21" s="17">
        <f>[17]Julho!$C$14</f>
        <v>20</v>
      </c>
      <c r="L21" s="17">
        <f>[17]Julho!$C$15</f>
        <v>23.8</v>
      </c>
      <c r="M21" s="17">
        <f>[17]Julho!$C$16</f>
        <v>26.2</v>
      </c>
      <c r="N21" s="17">
        <f>[17]Julho!$C$17</f>
        <v>27.3</v>
      </c>
      <c r="O21" s="17">
        <f>[17]Julho!$C$18</f>
        <v>28.3</v>
      </c>
      <c r="P21" s="17">
        <f>[17]Julho!$C$19</f>
        <v>30.8</v>
      </c>
      <c r="Q21" s="17">
        <f>[17]Julho!$C$20</f>
        <v>31.8</v>
      </c>
      <c r="R21" s="17">
        <f>[17]Julho!$C$21</f>
        <v>31.4</v>
      </c>
      <c r="S21" s="17">
        <f>[17]Julho!$C$22</f>
        <v>23.6</v>
      </c>
      <c r="T21" s="17">
        <f>[17]Julho!$C$23</f>
        <v>21.5</v>
      </c>
      <c r="U21" s="17">
        <f>[17]Julho!$C$24</f>
        <v>24.6</v>
      </c>
      <c r="V21" s="17">
        <f>[17]Julho!$C$25</f>
        <v>28.8</v>
      </c>
      <c r="W21" s="17">
        <f>[17]Julho!$C$26</f>
        <v>30.9</v>
      </c>
      <c r="X21" s="17">
        <f>[17]Julho!$C$27</f>
        <v>22.1</v>
      </c>
      <c r="Y21" s="17">
        <f>[17]Julho!$C$28</f>
        <v>20.100000000000001</v>
      </c>
      <c r="Z21" s="17">
        <f>[17]Julho!$C$29</f>
        <v>15.1</v>
      </c>
      <c r="AA21" s="17">
        <f>[17]Julho!$C$30</f>
        <v>15.8</v>
      </c>
      <c r="AB21" s="17">
        <f>[17]Julho!$C$31</f>
        <v>18.899999999999999</v>
      </c>
      <c r="AC21" s="17">
        <f>[17]Julho!$C$32</f>
        <v>23.5</v>
      </c>
      <c r="AD21" s="17">
        <f>[17]Julho!$C$33</f>
        <v>26.2</v>
      </c>
      <c r="AE21" s="17">
        <f>[17]Julho!$C$34</f>
        <v>29.7</v>
      </c>
      <c r="AF21" s="17">
        <f>[17]Julho!$C$35</f>
        <v>30.2</v>
      </c>
      <c r="AG21" s="29">
        <f t="shared" si="5"/>
        <v>32.4</v>
      </c>
      <c r="AH21" s="31">
        <f t="shared" si="6"/>
        <v>25.161290322580648</v>
      </c>
    </row>
    <row r="22" spans="1:35" ht="17.100000000000001" customHeight="1" x14ac:dyDescent="0.2">
      <c r="A22" s="15" t="s">
        <v>12</v>
      </c>
      <c r="B22" s="17">
        <f>[18]Julho!$C$5</f>
        <v>26.8</v>
      </c>
      <c r="C22" s="17">
        <f>[18]Julho!$C$6</f>
        <v>29.4</v>
      </c>
      <c r="D22" s="17">
        <f>[18]Julho!$C$7</f>
        <v>30.9</v>
      </c>
      <c r="E22" s="17">
        <f>[18]Julho!$C$8</f>
        <v>32.5</v>
      </c>
      <c r="F22" s="17">
        <f>[18]Julho!$C$9</f>
        <v>30.1</v>
      </c>
      <c r="G22" s="17">
        <f>[18]Julho!$C$10</f>
        <v>24.3</v>
      </c>
      <c r="H22" s="17">
        <f>[18]Julho!$C$11</f>
        <v>18.5</v>
      </c>
      <c r="I22" s="17">
        <f>[18]Julho!$C$12</f>
        <v>22.8</v>
      </c>
      <c r="J22" s="17">
        <f>[18]Julho!$C$13</f>
        <v>24.1</v>
      </c>
      <c r="K22" s="17">
        <f>[18]Julho!$C$14</f>
        <v>25.2</v>
      </c>
      <c r="L22" s="17">
        <f>[18]Julho!$C$15</f>
        <v>26.7</v>
      </c>
      <c r="M22" s="17">
        <f>[18]Julho!$C$16</f>
        <v>29.1</v>
      </c>
      <c r="N22" s="17">
        <f>[18]Julho!$C$17</f>
        <v>28.3</v>
      </c>
      <c r="O22" s="17">
        <f>[18]Julho!$C$18</f>
        <v>30</v>
      </c>
      <c r="P22" s="17">
        <f>[18]Julho!$C$19</f>
        <v>31</v>
      </c>
      <c r="Q22" s="17">
        <f>[18]Julho!$C$20</f>
        <v>31.4</v>
      </c>
      <c r="R22" s="17">
        <f>[18]Julho!$C$21</f>
        <v>32.200000000000003</v>
      </c>
      <c r="S22" s="17">
        <f>[18]Julho!$C$22</f>
        <v>25.9</v>
      </c>
      <c r="T22" s="17">
        <f>[18]Julho!$C$23</f>
        <v>22.8</v>
      </c>
      <c r="U22" s="17">
        <f>[18]Julho!$C$24</f>
        <v>26.1</v>
      </c>
      <c r="V22" s="17">
        <f>[18]Julho!$C$25</f>
        <v>30.2</v>
      </c>
      <c r="W22" s="17">
        <f>[18]Julho!$C$26</f>
        <v>31.9</v>
      </c>
      <c r="X22" s="17">
        <f>[18]Julho!$C$27</f>
        <v>25.4</v>
      </c>
      <c r="Y22" s="17">
        <f>[18]Julho!$C$28</f>
        <v>22.1</v>
      </c>
      <c r="Z22" s="17">
        <f>[18]Julho!$C$29</f>
        <v>16.899999999999999</v>
      </c>
      <c r="AA22" s="17">
        <f>[18]Julho!$C$30</f>
        <v>15.6</v>
      </c>
      <c r="AB22" s="17">
        <f>[18]Julho!$C$31</f>
        <v>19.3</v>
      </c>
      <c r="AC22" s="17">
        <f>[18]Julho!$C$32</f>
        <v>26.7</v>
      </c>
      <c r="AD22" s="17">
        <f>[18]Julho!$C$33</f>
        <v>29</v>
      </c>
      <c r="AE22" s="17">
        <f>[18]Julho!$C$34</f>
        <v>31</v>
      </c>
      <c r="AF22" s="17">
        <f>[18]Julho!$C$35</f>
        <v>31.5</v>
      </c>
      <c r="AG22" s="29">
        <f t="shared" si="5"/>
        <v>32.5</v>
      </c>
      <c r="AH22" s="31">
        <f t="shared" si="6"/>
        <v>26.700000000000003</v>
      </c>
    </row>
    <row r="23" spans="1:35" ht="17.100000000000001" customHeight="1" x14ac:dyDescent="0.2">
      <c r="A23" s="15" t="s">
        <v>13</v>
      </c>
      <c r="B23" s="83" t="str">
        <f>[19]Julho!$C$5</f>
        <v>*</v>
      </c>
      <c r="C23" s="83" t="str">
        <f>[19]Julho!$C$6</f>
        <v>*</v>
      </c>
      <c r="D23" s="83" t="str">
        <f>[19]Julho!$C$7</f>
        <v>*</v>
      </c>
      <c r="E23" s="83" t="str">
        <f>[19]Julho!$C$8</f>
        <v>*</v>
      </c>
      <c r="F23" s="83" t="str">
        <f>[19]Julho!$C$9</f>
        <v>*</v>
      </c>
      <c r="G23" s="83" t="str">
        <f>[19]Julho!$C$10</f>
        <v>*</v>
      </c>
      <c r="H23" s="83" t="str">
        <f>[19]Julho!$C$11</f>
        <v>*</v>
      </c>
      <c r="I23" s="83" t="str">
        <f>[19]Julho!$C$11</f>
        <v>*</v>
      </c>
      <c r="J23" s="83" t="str">
        <f>[19]Julho!$C$11</f>
        <v>*</v>
      </c>
      <c r="K23" s="83" t="str">
        <f>[19]Julho!$C$14</f>
        <v>*</v>
      </c>
      <c r="L23" s="83" t="str">
        <f>[19]Julho!$C$15</f>
        <v>*</v>
      </c>
      <c r="M23" s="83" t="str">
        <f>[19]Julho!$C$16</f>
        <v>*</v>
      </c>
      <c r="N23" s="83" t="str">
        <f>[19]Julho!$C$17</f>
        <v>*</v>
      </c>
      <c r="O23" s="83" t="str">
        <f>[19]Julho!$C$18</f>
        <v>*</v>
      </c>
      <c r="P23" s="83" t="str">
        <f>[19]Julho!$C$19</f>
        <v>*</v>
      </c>
      <c r="Q23" s="83" t="str">
        <f>[19]Julho!$C$20</f>
        <v>*</v>
      </c>
      <c r="R23" s="83" t="str">
        <f>[19]Julho!$C$21</f>
        <v>*</v>
      </c>
      <c r="S23" s="83" t="str">
        <f>[19]Julho!$C$22</f>
        <v>*</v>
      </c>
      <c r="T23" s="83" t="str">
        <f>[19]Julho!$C$23</f>
        <v>*</v>
      </c>
      <c r="U23" s="83" t="str">
        <f>[19]Julho!$C$24</f>
        <v>*</v>
      </c>
      <c r="V23" s="83" t="str">
        <f>[19]Julho!$C$25</f>
        <v>*</v>
      </c>
      <c r="W23" s="17" t="str">
        <f>[19]Julho!$C$26</f>
        <v>*</v>
      </c>
      <c r="X23" s="17" t="str">
        <f>[19]Julho!$C$27</f>
        <v>*</v>
      </c>
      <c r="Y23" s="83" t="str">
        <f>[19]Julho!$C$28</f>
        <v>*</v>
      </c>
      <c r="Z23" s="83" t="str">
        <f>[19]Julho!$C$29</f>
        <v>*</v>
      </c>
      <c r="AA23" s="83" t="str">
        <f>[19]Julho!$C$30</f>
        <v>*</v>
      </c>
      <c r="AB23" s="83" t="str">
        <f>[19]Julho!$C$31</f>
        <v>*</v>
      </c>
      <c r="AC23" s="17" t="str">
        <f>[19]Julho!$C$32</f>
        <v>*</v>
      </c>
      <c r="AD23" s="17" t="str">
        <f>[19]Julho!$C$33</f>
        <v>*</v>
      </c>
      <c r="AE23" s="17" t="str">
        <f>[19]Julho!$C$34</f>
        <v>*</v>
      </c>
      <c r="AF23" s="17" t="str">
        <f>[19]Julho!$C$35</f>
        <v>*</v>
      </c>
      <c r="AG23" s="95" t="s">
        <v>142</v>
      </c>
      <c r="AH23" s="38" t="s">
        <v>142</v>
      </c>
    </row>
    <row r="24" spans="1:35" ht="17.100000000000001" customHeight="1" x14ac:dyDescent="0.2">
      <c r="A24" s="15" t="s">
        <v>14</v>
      </c>
      <c r="B24" s="17">
        <f>[20]Julho!$C$5</f>
        <v>29.9</v>
      </c>
      <c r="C24" s="17">
        <f>[20]Julho!$C$6</f>
        <v>32.1</v>
      </c>
      <c r="D24" s="17">
        <f>[20]Julho!$C$7</f>
        <v>33.4</v>
      </c>
      <c r="E24" s="17">
        <f>[20]Julho!$C$8</f>
        <v>32.9</v>
      </c>
      <c r="F24" s="17">
        <f>[20]Julho!$C$9</f>
        <v>30.6</v>
      </c>
      <c r="G24" s="17">
        <f>[20]Julho!$C$10</f>
        <v>32.4</v>
      </c>
      <c r="H24" s="17">
        <f>[20]Julho!$C$10</f>
        <v>32.4</v>
      </c>
      <c r="I24" s="17">
        <f>[20]Julho!$C$12</f>
        <v>27.1</v>
      </c>
      <c r="J24" s="17">
        <f>[20]Julho!$C$13</f>
        <v>31</v>
      </c>
      <c r="K24" s="17">
        <f>[20]Julho!$C$14</f>
        <v>25.3</v>
      </c>
      <c r="L24" s="17">
        <f>[20]Julho!$C$15</f>
        <v>26.9</v>
      </c>
      <c r="M24" s="17">
        <f>[20]Julho!$C$16</f>
        <v>29.2</v>
      </c>
      <c r="N24" s="17">
        <f>[20]Julho!$C$17</f>
        <v>30.7</v>
      </c>
      <c r="O24" s="17">
        <f>[20]Julho!$C$18</f>
        <v>30.5</v>
      </c>
      <c r="P24" s="17">
        <f>[20]Julho!$C$19</f>
        <v>30.3</v>
      </c>
      <c r="Q24" s="17">
        <f>[20]Julho!$C$20</f>
        <v>31.8</v>
      </c>
      <c r="R24" s="17">
        <f>[20]Julho!$C$21</f>
        <v>32.9</v>
      </c>
      <c r="S24" s="17">
        <f>[20]Julho!$C$22</f>
        <v>26</v>
      </c>
      <c r="T24" s="17">
        <f>[20]Julho!$C$23</f>
        <v>27.1</v>
      </c>
      <c r="U24" s="17">
        <f>[20]Julho!$C$24</f>
        <v>28.1</v>
      </c>
      <c r="V24" s="17">
        <f>[20]Julho!$C$25</f>
        <v>31.1</v>
      </c>
      <c r="W24" s="17">
        <f>[20]Julho!$C$26</f>
        <v>32</v>
      </c>
      <c r="X24" s="17">
        <f>[20]Julho!$C$27</f>
        <v>33.299999999999997</v>
      </c>
      <c r="Y24" s="17">
        <f>[20]Julho!$C$28</f>
        <v>22.1</v>
      </c>
      <c r="Z24" s="17">
        <f>[20]Julho!$C$29</f>
        <v>15.2</v>
      </c>
      <c r="AA24" s="17">
        <f>[20]Julho!$C$30</f>
        <v>17.899999999999999</v>
      </c>
      <c r="AB24" s="17">
        <f>[20]Julho!$C$31</f>
        <v>20.2</v>
      </c>
      <c r="AC24" s="17">
        <f>[20]Julho!$C$32</f>
        <v>21.9</v>
      </c>
      <c r="AD24" s="17">
        <f>[20]Julho!$C$33</f>
        <v>28</v>
      </c>
      <c r="AE24" s="17">
        <f>[20]Julho!$C$34</f>
        <v>29.4</v>
      </c>
      <c r="AF24" s="17">
        <f>[20]Julho!$C$35</f>
        <v>30</v>
      </c>
      <c r="AG24" s="29">
        <f t="shared" si="5"/>
        <v>33.4</v>
      </c>
      <c r="AH24" s="31">
        <f t="shared" si="6"/>
        <v>28.441935483870971</v>
      </c>
    </row>
    <row r="25" spans="1:35" ht="17.100000000000001" customHeight="1" x14ac:dyDescent="0.2">
      <c r="A25" s="15" t="s">
        <v>15</v>
      </c>
      <c r="B25" s="17">
        <f>[21]Julho!$C$5</f>
        <v>20.7</v>
      </c>
      <c r="C25" s="17">
        <f>[21]Julho!$C$6</f>
        <v>26.1</v>
      </c>
      <c r="D25" s="17">
        <f>[21]Julho!$C$7</f>
        <v>27.6</v>
      </c>
      <c r="E25" s="17">
        <f>[21]Julho!$C$8</f>
        <v>29.2</v>
      </c>
      <c r="F25" s="17">
        <f>[21]Julho!$C$9</f>
        <v>28.4</v>
      </c>
      <c r="G25" s="17">
        <f>[21]Julho!$C$10</f>
        <v>21.9</v>
      </c>
      <c r="H25" s="17">
        <f>[21]Julho!$C$11</f>
        <v>17.2</v>
      </c>
      <c r="I25" s="17">
        <f>[21]Julho!$C$12</f>
        <v>17.3</v>
      </c>
      <c r="J25" s="17">
        <f>[21]Julho!$C$13</f>
        <v>17</v>
      </c>
      <c r="K25" s="17">
        <f>[21]Julho!$C$14</f>
        <v>18.399999999999999</v>
      </c>
      <c r="L25" s="17">
        <f>[21]Julho!$C$15</f>
        <v>19.600000000000001</v>
      </c>
      <c r="M25" s="17">
        <f>[21]Julho!$C$16</f>
        <v>23</v>
      </c>
      <c r="N25" s="17">
        <f>[21]Julho!$C$17</f>
        <v>25.2</v>
      </c>
      <c r="O25" s="17">
        <f>[21]Julho!$C$18</f>
        <v>25.9</v>
      </c>
      <c r="P25" s="17">
        <f>[21]Julho!$C$19</f>
        <v>25.5</v>
      </c>
      <c r="Q25" s="17">
        <f>[21]Julho!$C$20</f>
        <v>31.8</v>
      </c>
      <c r="R25" s="17">
        <f>[21]Julho!$C$21</f>
        <v>32.9</v>
      </c>
      <c r="S25" s="17">
        <f>[21]Julho!$C$22</f>
        <v>26</v>
      </c>
      <c r="T25" s="17">
        <f>[21]Julho!$C$23</f>
        <v>27.1</v>
      </c>
      <c r="U25" s="17">
        <f>[21]Julho!$C$24</f>
        <v>28.1</v>
      </c>
      <c r="V25" s="17">
        <f>[21]Julho!$C$25</f>
        <v>24.8</v>
      </c>
      <c r="W25" s="17">
        <f>[21]Julho!$C$26</f>
        <v>26.4</v>
      </c>
      <c r="X25" s="17">
        <f>[21]Julho!$C$27</f>
        <v>22.8</v>
      </c>
      <c r="Y25" s="17">
        <f>[21]Julho!$C$28</f>
        <v>18.7</v>
      </c>
      <c r="Z25" s="17">
        <f>[21]Julho!$C$29</f>
        <v>15.5</v>
      </c>
      <c r="AA25" s="17">
        <f>[21]Julho!$C$30</f>
        <v>15</v>
      </c>
      <c r="AB25" s="17">
        <f>[21]Julho!$C$31</f>
        <v>18.399999999999999</v>
      </c>
      <c r="AC25" s="17">
        <f>[21]Julho!$C$32</f>
        <v>21.2</v>
      </c>
      <c r="AD25" s="17">
        <f>[21]Julho!$C$33</f>
        <v>23.1</v>
      </c>
      <c r="AE25" s="17">
        <f>[21]Julho!$C$34</f>
        <v>26.6</v>
      </c>
      <c r="AF25" s="17">
        <f>[21]Julho!$C$35</f>
        <v>27.1</v>
      </c>
      <c r="AG25" s="29">
        <f t="shared" si="5"/>
        <v>32.9</v>
      </c>
      <c r="AH25" s="31">
        <f t="shared" si="6"/>
        <v>23.5</v>
      </c>
    </row>
    <row r="26" spans="1:35" ht="17.100000000000001" customHeight="1" x14ac:dyDescent="0.2">
      <c r="A26" s="15" t="s">
        <v>16</v>
      </c>
      <c r="B26" s="17">
        <f>[22]Julho!$C$5</f>
        <v>26.6</v>
      </c>
      <c r="C26" s="17">
        <f>[22]Julho!$C$6</f>
        <v>29.1</v>
      </c>
      <c r="D26" s="17">
        <f>[22]Julho!$C$7</f>
        <v>30.9</v>
      </c>
      <c r="E26" s="17">
        <f>[22]Julho!$C$8</f>
        <v>31.5</v>
      </c>
      <c r="F26" s="17">
        <f>[22]Julho!$C$9</f>
        <v>31.6</v>
      </c>
      <c r="G26" s="17">
        <f>[22]Julho!$C$10</f>
        <v>25.9</v>
      </c>
      <c r="H26" s="17">
        <f>[22]Julho!$C$11</f>
        <v>15.9</v>
      </c>
      <c r="I26" s="17">
        <f>[22]Julho!$C$12</f>
        <v>17.600000000000001</v>
      </c>
      <c r="J26" s="17">
        <f>[22]Julho!$C$13</f>
        <v>18</v>
      </c>
      <c r="K26" s="17">
        <f>[22]Julho!$C$14</f>
        <v>17.399999999999999</v>
      </c>
      <c r="L26" s="17">
        <f>[22]Julho!$C$15</f>
        <v>26.2</v>
      </c>
      <c r="M26" s="17">
        <f>[22]Julho!$C$16</f>
        <v>29.7</v>
      </c>
      <c r="N26" s="17">
        <f>[22]Julho!$C$17</f>
        <v>30.2</v>
      </c>
      <c r="O26" s="17">
        <f>[22]Julho!$C$18</f>
        <v>31.9</v>
      </c>
      <c r="P26" s="17">
        <f>[22]Julho!$C$19</f>
        <v>31.7</v>
      </c>
      <c r="Q26" s="17">
        <f>[22]Julho!$C$20</f>
        <v>31.6</v>
      </c>
      <c r="R26" s="17">
        <f>[22]Julho!$C$21</f>
        <v>32.200000000000003</v>
      </c>
      <c r="S26" s="17">
        <f>[22]Julho!$C$22</f>
        <v>22.4</v>
      </c>
      <c r="T26" s="17">
        <f>[22]Julho!$C$23</f>
        <v>23.5</v>
      </c>
      <c r="U26" s="17">
        <f>[22]Julho!$C$24</f>
        <v>26.8</v>
      </c>
      <c r="V26" s="17">
        <f>[22]Julho!$C$25</f>
        <v>30.7</v>
      </c>
      <c r="W26" s="17">
        <f>[22]Julho!$C$26</f>
        <v>30.8</v>
      </c>
      <c r="X26" s="17">
        <f>[22]Julho!$C$27</f>
        <v>30.5</v>
      </c>
      <c r="Y26" s="17">
        <f>[22]Julho!$C$28</f>
        <v>17.3</v>
      </c>
      <c r="Z26" s="17">
        <f>[22]Julho!$C$29</f>
        <v>17</v>
      </c>
      <c r="AA26" s="17">
        <f>[22]Julho!$C$30</f>
        <v>14.8</v>
      </c>
      <c r="AB26" s="17">
        <f>[22]Julho!$C$31</f>
        <v>19.5</v>
      </c>
      <c r="AC26" s="17">
        <f>[22]Julho!$C$32</f>
        <v>25.9</v>
      </c>
      <c r="AD26" s="17">
        <f>[22]Julho!$C$33</f>
        <v>30.5</v>
      </c>
      <c r="AE26" s="17">
        <f>[22]Julho!$C$34</f>
        <v>30.2</v>
      </c>
      <c r="AF26" s="17">
        <f>[22]Julho!$C$35</f>
        <v>32.299999999999997</v>
      </c>
      <c r="AG26" s="29">
        <f t="shared" si="5"/>
        <v>32.299999999999997</v>
      </c>
      <c r="AH26" s="31">
        <f t="shared" si="6"/>
        <v>26.135483870967736</v>
      </c>
    </row>
    <row r="27" spans="1:35" ht="17.100000000000001" customHeight="1" x14ac:dyDescent="0.2">
      <c r="A27" s="15" t="s">
        <v>17</v>
      </c>
      <c r="B27" s="17">
        <f>[23]Julho!$C$5</f>
        <v>27.4</v>
      </c>
      <c r="C27" s="17">
        <f>[23]Julho!$C$6</f>
        <v>31</v>
      </c>
      <c r="D27" s="17">
        <f>[23]Julho!$C$7</f>
        <v>32.299999999999997</v>
      </c>
      <c r="E27" s="17">
        <f>[23]Julho!$C$8</f>
        <v>33.1</v>
      </c>
      <c r="F27" s="17">
        <f>[23]Julho!$C$9</f>
        <v>32</v>
      </c>
      <c r="G27" s="17">
        <f>[23]Julho!$C$10</f>
        <v>24.1</v>
      </c>
      <c r="H27" s="17">
        <f>[23]Julho!$C$11</f>
        <v>18.5</v>
      </c>
      <c r="I27" s="17">
        <f>[23]Julho!$C$12</f>
        <v>19.5</v>
      </c>
      <c r="J27" s="17">
        <f>[23]Julho!$C$13</f>
        <v>19.600000000000001</v>
      </c>
      <c r="K27" s="17">
        <f>[23]Julho!$C$14</f>
        <v>21.9</v>
      </c>
      <c r="L27" s="17">
        <f>[23]Julho!$C$15</f>
        <v>24.4</v>
      </c>
      <c r="M27" s="17">
        <f>[23]Julho!$C$16</f>
        <v>26.8</v>
      </c>
      <c r="N27" s="17">
        <f>[23]Julho!$C$17</f>
        <v>27.7</v>
      </c>
      <c r="O27" s="17">
        <f>[23]Julho!$C$18</f>
        <v>28.6</v>
      </c>
      <c r="P27" s="17">
        <f>[23]Julho!$C$19</f>
        <v>30.4</v>
      </c>
      <c r="Q27" s="17">
        <f>[23]Julho!$C$20</f>
        <v>31.9</v>
      </c>
      <c r="R27" s="17">
        <f>[23]Julho!$C$21</f>
        <v>32.6</v>
      </c>
      <c r="S27" s="17">
        <f>[23]Julho!$C$22</f>
        <v>23.7</v>
      </c>
      <c r="T27" s="17">
        <f>[23]Julho!$C$23</f>
        <v>22.1</v>
      </c>
      <c r="U27" s="17">
        <f>[23]Julho!$C$24</f>
        <v>25.3</v>
      </c>
      <c r="V27" s="17">
        <f>[23]Julho!$C$25</f>
        <v>28.3</v>
      </c>
      <c r="W27" s="17">
        <f>[23]Julho!$C$26</f>
        <v>31.5</v>
      </c>
      <c r="X27" s="17">
        <f>[23]Julho!$C$27</f>
        <v>24.4</v>
      </c>
      <c r="Y27" s="17">
        <f>[23]Julho!$C$28</f>
        <v>19.8</v>
      </c>
      <c r="Z27" s="17">
        <f>[23]Julho!$C$29</f>
        <v>16.100000000000001</v>
      </c>
      <c r="AA27" s="17">
        <f>[23]Julho!$C$30</f>
        <v>17.100000000000001</v>
      </c>
      <c r="AB27" s="17">
        <f>[23]Julho!$C$31</f>
        <v>19.899999999999999</v>
      </c>
      <c r="AC27" s="17">
        <f>[23]Julho!$C$32</f>
        <v>23.1</v>
      </c>
      <c r="AD27" s="17">
        <f>[23]Julho!$C$33</f>
        <v>26.7</v>
      </c>
      <c r="AE27" s="17">
        <f>[23]Julho!$C$34</f>
        <v>29.6</v>
      </c>
      <c r="AF27" s="17">
        <f>[23]Julho!$C$35</f>
        <v>30.7</v>
      </c>
      <c r="AG27" s="29">
        <f t="shared" si="5"/>
        <v>33.1</v>
      </c>
      <c r="AH27" s="31">
        <f t="shared" si="6"/>
        <v>25.809677419354838</v>
      </c>
    </row>
    <row r="28" spans="1:35" ht="17.100000000000001" customHeight="1" x14ac:dyDescent="0.2">
      <c r="A28" s="15" t="s">
        <v>18</v>
      </c>
      <c r="B28" s="17">
        <f>[24]Julho!$C$5</f>
        <v>27.8</v>
      </c>
      <c r="C28" s="17">
        <f>[24]Julho!$C$6</f>
        <v>28.9</v>
      </c>
      <c r="D28" s="17">
        <f>[24]Julho!$C$7</f>
        <v>30.2</v>
      </c>
      <c r="E28" s="17">
        <f>[24]Julho!$C$8</f>
        <v>30</v>
      </c>
      <c r="F28" s="17">
        <f>[24]Julho!$C$9</f>
        <v>28.9</v>
      </c>
      <c r="G28" s="17">
        <f>[24]Julho!$C$10</f>
        <v>30.3</v>
      </c>
      <c r="H28" s="17">
        <f>[24]Julho!$C$11</f>
        <v>25.5</v>
      </c>
      <c r="I28" s="17">
        <f>[24]Julho!$C$12</f>
        <v>23.2</v>
      </c>
      <c r="J28" s="17">
        <f>[24]Julho!$C$13</f>
        <v>29</v>
      </c>
      <c r="K28" s="17">
        <f>[24]Julho!$C$14</f>
        <v>25.4</v>
      </c>
      <c r="L28" s="17">
        <f>[24]Julho!$C$15</f>
        <v>26</v>
      </c>
      <c r="M28" s="17">
        <f>[24]Julho!$C$16</f>
        <v>28</v>
      </c>
      <c r="N28" s="17">
        <f>[24]Julho!$C$17</f>
        <v>28.5</v>
      </c>
      <c r="O28" s="17">
        <f>[24]Julho!$C$18</f>
        <v>29.1</v>
      </c>
      <c r="P28" s="17">
        <f>[24]Julho!$C$19</f>
        <v>30</v>
      </c>
      <c r="Q28" s="17">
        <f>[24]Julho!$C$20</f>
        <v>30.2</v>
      </c>
      <c r="R28" s="17">
        <f>[24]Julho!$C$21</f>
        <v>31.3</v>
      </c>
      <c r="S28" s="17">
        <f>[24]Julho!$C$22</f>
        <v>25.3</v>
      </c>
      <c r="T28" s="17">
        <f>[24]Julho!$C$23</f>
        <v>25.2</v>
      </c>
      <c r="U28" s="17">
        <f>[24]Julho!$C$24</f>
        <v>27.8</v>
      </c>
      <c r="V28" s="17">
        <f>[24]Julho!$C$25</f>
        <v>28</v>
      </c>
      <c r="W28" s="17">
        <f>[24]Julho!$C$26</f>
        <v>30.2</v>
      </c>
      <c r="X28" s="17">
        <f>[24]Julho!$C$27</f>
        <v>25.4</v>
      </c>
      <c r="Y28" s="17">
        <f>[24]Julho!$C$28</f>
        <v>22.2</v>
      </c>
      <c r="Z28" s="17">
        <f>[24]Julho!$C$29</f>
        <v>14.4</v>
      </c>
      <c r="AA28" s="17">
        <f>[24]Julho!$C$30</f>
        <v>15.6</v>
      </c>
      <c r="AB28" s="17">
        <f>[24]Julho!$C$31</f>
        <v>20.9</v>
      </c>
      <c r="AC28" s="17">
        <f>[24]Julho!$C$32</f>
        <v>25.1</v>
      </c>
      <c r="AD28" s="17">
        <f>[24]Julho!$C$33</f>
        <v>27.1</v>
      </c>
      <c r="AE28" s="17">
        <f>[24]Julho!$C$34</f>
        <v>28.6</v>
      </c>
      <c r="AF28" s="17">
        <f>[24]Julho!$C$35</f>
        <v>28.9</v>
      </c>
      <c r="AG28" s="29">
        <f t="shared" si="5"/>
        <v>31.3</v>
      </c>
      <c r="AH28" s="31">
        <f t="shared" si="6"/>
        <v>26.677419354838712</v>
      </c>
    </row>
    <row r="29" spans="1:35" ht="17.100000000000001" customHeight="1" x14ac:dyDescent="0.2">
      <c r="A29" s="15" t="s">
        <v>19</v>
      </c>
      <c r="B29" s="17">
        <f>[25]Julho!$C$5</f>
        <v>20.7</v>
      </c>
      <c r="C29" s="17">
        <f>[25]Julho!$C$6</f>
        <v>26.5</v>
      </c>
      <c r="D29" s="17">
        <f>[25]Julho!$C$7</f>
        <v>29.4</v>
      </c>
      <c r="E29" s="17">
        <f>[25]Julho!$C$8</f>
        <v>30.4</v>
      </c>
      <c r="F29" s="17">
        <f>[25]Julho!$C$9</f>
        <v>30</v>
      </c>
      <c r="G29" s="17">
        <f>[25]Julho!$C$10</f>
        <v>22.4</v>
      </c>
      <c r="H29" s="17">
        <f>[25]Julho!$C$11</f>
        <v>19.399999999999999</v>
      </c>
      <c r="I29" s="17">
        <f>[25]Julho!$C$12</f>
        <v>21.3</v>
      </c>
      <c r="J29" s="17">
        <f>[25]Julho!$C$13</f>
        <v>19.8</v>
      </c>
      <c r="K29" s="17">
        <f>[25]Julho!$C$14</f>
        <v>20.5</v>
      </c>
      <c r="L29" s="17">
        <f>[25]Julho!$C$15</f>
        <v>22.5</v>
      </c>
      <c r="M29" s="17">
        <f>[25]Julho!$C$16</f>
        <v>23.9</v>
      </c>
      <c r="N29" s="17">
        <f>[25]Julho!$C$17</f>
        <v>25.4</v>
      </c>
      <c r="O29" s="17">
        <f>[25]Julho!$C$18</f>
        <v>26.3</v>
      </c>
      <c r="P29" s="17">
        <f>[25]Julho!$C$19</f>
        <v>26.2</v>
      </c>
      <c r="Q29" s="17">
        <f>[25]Julho!$C$20</f>
        <v>28.2</v>
      </c>
      <c r="R29" s="17">
        <f>[25]Julho!$C$21</f>
        <v>29.3</v>
      </c>
      <c r="S29" s="17">
        <f>[25]Julho!$C$22</f>
        <v>19.5</v>
      </c>
      <c r="T29" s="17">
        <f>[25]Julho!$C$23</f>
        <v>19.899999999999999</v>
      </c>
      <c r="U29" s="17">
        <f>[25]Julho!$C$24</f>
        <v>22.5</v>
      </c>
      <c r="V29" s="17">
        <f>[25]Julho!$C$25</f>
        <v>24.3</v>
      </c>
      <c r="W29" s="17">
        <f>[25]Julho!$C$26</f>
        <v>27</v>
      </c>
      <c r="X29" s="17">
        <f>[25]Julho!$C$27</f>
        <v>22.2</v>
      </c>
      <c r="Y29" s="17">
        <f>[25]Julho!$C$28</f>
        <v>18.3</v>
      </c>
      <c r="Z29" s="17">
        <f>[25]Julho!$C$29</f>
        <v>16.100000000000001</v>
      </c>
      <c r="AA29" s="17">
        <f>[25]Julho!$C$30</f>
        <v>19.600000000000001</v>
      </c>
      <c r="AB29" s="17">
        <f>[25]Julho!$C$31</f>
        <v>21.8</v>
      </c>
      <c r="AC29" s="17">
        <f>[25]Julho!$C$32</f>
        <v>20.2</v>
      </c>
      <c r="AD29" s="17">
        <f>[25]Julho!$C$33</f>
        <v>24.1</v>
      </c>
      <c r="AE29" s="17">
        <f>[25]Julho!$C$34</f>
        <v>26.6</v>
      </c>
      <c r="AF29" s="17">
        <f>[25]Julho!$C$35</f>
        <v>28.5</v>
      </c>
      <c r="AG29" s="29">
        <f t="shared" si="5"/>
        <v>30.4</v>
      </c>
      <c r="AH29" s="31">
        <f t="shared" si="6"/>
        <v>23.638709677419357</v>
      </c>
    </row>
    <row r="30" spans="1:35" ht="17.100000000000001" customHeight="1" x14ac:dyDescent="0.2">
      <c r="A30" s="15" t="s">
        <v>31</v>
      </c>
      <c r="B30" s="17">
        <f>[26]Julho!$C$5</f>
        <v>26.5</v>
      </c>
      <c r="C30" s="17">
        <f>[26]Julho!$C$6</f>
        <v>29.1</v>
      </c>
      <c r="D30" s="17">
        <f>[26]Julho!$C$7</f>
        <v>30.2</v>
      </c>
      <c r="E30" s="17">
        <f>[26]Julho!$C$8</f>
        <v>31.5</v>
      </c>
      <c r="F30" s="17">
        <f>[26]Julho!$C$9</f>
        <v>30.8</v>
      </c>
      <c r="G30" s="17">
        <f>[26]Julho!$C$10</f>
        <v>26.6</v>
      </c>
      <c r="H30" s="17">
        <f>[26]Julho!$C$11</f>
        <v>18.3</v>
      </c>
      <c r="I30" s="17">
        <f>[26]Julho!$C$12</f>
        <v>22.1</v>
      </c>
      <c r="J30" s="17">
        <f>[26]Julho!$C$13</f>
        <v>22.4</v>
      </c>
      <c r="K30" s="17">
        <f>[26]Julho!$C$14</f>
        <v>23</v>
      </c>
      <c r="L30" s="17">
        <f>[26]Julho!$C$15</f>
        <v>25.7</v>
      </c>
      <c r="M30" s="17">
        <f>[26]Julho!$C$16</f>
        <v>27.7</v>
      </c>
      <c r="N30" s="17">
        <f>[26]Julho!$C$17</f>
        <v>29.1</v>
      </c>
      <c r="O30" s="17">
        <f>[26]Julho!$C$18</f>
        <v>29.5</v>
      </c>
      <c r="P30" s="17">
        <f>[26]Julho!$C$19</f>
        <v>30.5</v>
      </c>
      <c r="Q30" s="17">
        <f>[26]Julho!$C$20</f>
        <v>31.1</v>
      </c>
      <c r="R30" s="17">
        <f>[26]Julho!$C$21</f>
        <v>31.4</v>
      </c>
      <c r="S30" s="17">
        <f>[26]Julho!$C$22</f>
        <v>24.8</v>
      </c>
      <c r="T30" s="17">
        <f>[26]Julho!$C$23</f>
        <v>23.3</v>
      </c>
      <c r="U30" s="17">
        <f>[26]Julho!$C$24</f>
        <v>26.2</v>
      </c>
      <c r="V30" s="17">
        <f>[26]Julho!$C$25</f>
        <v>29.5</v>
      </c>
      <c r="W30" s="17">
        <f>[26]Julho!$C$26</f>
        <v>30.6</v>
      </c>
      <c r="X30" s="17">
        <f>[26]Julho!$C$27</f>
        <v>24.4</v>
      </c>
      <c r="Y30" s="17">
        <f>[26]Julho!$C$28</f>
        <v>19.600000000000001</v>
      </c>
      <c r="Z30" s="17">
        <f>[26]Julho!$C$29</f>
        <v>17.3</v>
      </c>
      <c r="AA30" s="17">
        <f>[26]Julho!$C$30</f>
        <v>15.2</v>
      </c>
      <c r="AB30" s="17">
        <f>[26]Julho!$C$31</f>
        <v>20.8</v>
      </c>
      <c r="AC30" s="17">
        <f>[26]Julho!$C$32</f>
        <v>24.3</v>
      </c>
      <c r="AD30" s="17">
        <f>[26]Julho!$C$33</f>
        <v>27</v>
      </c>
      <c r="AE30" s="17">
        <f>[26]Julho!$C$34</f>
        <v>30.6</v>
      </c>
      <c r="AF30" s="17">
        <f>[26]Julho!$C$35</f>
        <v>30.8</v>
      </c>
      <c r="AG30" s="29">
        <f t="shared" si="5"/>
        <v>31.5</v>
      </c>
      <c r="AH30" s="31">
        <f t="shared" si="6"/>
        <v>26.125806451612902</v>
      </c>
    </row>
    <row r="31" spans="1:35" ht="17.100000000000001" customHeight="1" x14ac:dyDescent="0.2">
      <c r="A31" s="15" t="s">
        <v>48</v>
      </c>
      <c r="B31" s="17">
        <f>[27]Julho!$C$5</f>
        <v>30.3</v>
      </c>
      <c r="C31" s="17">
        <f>[27]Julho!$C$6</f>
        <v>31.4</v>
      </c>
      <c r="D31" s="17">
        <f>[27]Julho!$C$7</f>
        <v>32.9</v>
      </c>
      <c r="E31" s="17">
        <f>[27]Julho!$C$8</f>
        <v>32.200000000000003</v>
      </c>
      <c r="F31" s="17">
        <f>[27]Julho!$C$9</f>
        <v>31</v>
      </c>
      <c r="G31" s="17">
        <f>[27]Julho!$C$10</f>
        <v>32.200000000000003</v>
      </c>
      <c r="H31" s="17">
        <f>[27]Julho!$C$11</f>
        <v>29.5</v>
      </c>
      <c r="I31" s="17">
        <f>[27]Julho!$C$12</f>
        <v>27.2</v>
      </c>
      <c r="J31" s="17">
        <f>[27]Julho!$C$13</f>
        <v>27.3</v>
      </c>
      <c r="K31" s="17">
        <f>[27]Julho!$C$14</f>
        <v>27.4</v>
      </c>
      <c r="L31" s="17">
        <f>[27]Julho!$C$15</f>
        <v>28.6</v>
      </c>
      <c r="M31" s="17">
        <f>[27]Julho!$C$16</f>
        <v>31.9</v>
      </c>
      <c r="N31" s="17">
        <f>[27]Julho!$C$17</f>
        <v>32.4</v>
      </c>
      <c r="O31" s="17">
        <f>[27]Julho!$C$18</f>
        <v>32.1</v>
      </c>
      <c r="P31" s="17">
        <f>[27]Julho!$C$19</f>
        <v>31.8</v>
      </c>
      <c r="Q31" s="17">
        <f>[27]Julho!$C$20</f>
        <v>32.6</v>
      </c>
      <c r="R31" s="17">
        <f>[27]Julho!$C$21</f>
        <v>32.5</v>
      </c>
      <c r="S31" s="17">
        <f>[27]Julho!$C$22</f>
        <v>27.7</v>
      </c>
      <c r="T31" s="17">
        <f>[27]Julho!$C$23</f>
        <v>26.7</v>
      </c>
      <c r="U31" s="17">
        <f>[27]Julho!$C$24</f>
        <v>31.2</v>
      </c>
      <c r="V31" s="17">
        <f>[27]Julho!$C$25</f>
        <v>32</v>
      </c>
      <c r="W31" s="17">
        <f>[27]Julho!$C$26</f>
        <v>32.799999999999997</v>
      </c>
      <c r="X31" s="17">
        <f>[27]Julho!$C$27</f>
        <v>25.5</v>
      </c>
      <c r="Y31" s="17">
        <f>[27]Julho!$C$28</f>
        <v>21.2</v>
      </c>
      <c r="Z31" s="17">
        <f>[27]Julho!$C$29</f>
        <v>15.4</v>
      </c>
      <c r="AA31" s="17">
        <f>[27]Julho!$C$30</f>
        <v>18.3</v>
      </c>
      <c r="AB31" s="17">
        <f>[27]Julho!$C$31</f>
        <v>23.4</v>
      </c>
      <c r="AC31" s="17">
        <f>[27]Julho!$C$32</f>
        <v>27.3</v>
      </c>
      <c r="AD31" s="17">
        <f>[27]Julho!$C$33</f>
        <v>30.2</v>
      </c>
      <c r="AE31" s="83">
        <f>[27]Julho!$C$34</f>
        <v>32.799999999999997</v>
      </c>
      <c r="AF31" s="83">
        <f>[27]Julho!$C$35</f>
        <v>32.9</v>
      </c>
      <c r="AG31" s="29">
        <f>MAX(B31:AF31)</f>
        <v>32.9</v>
      </c>
      <c r="AH31" s="31">
        <f>AVERAGE(B31:AF31)</f>
        <v>29.054838709677416</v>
      </c>
    </row>
    <row r="32" spans="1:35" ht="17.100000000000001" customHeight="1" x14ac:dyDescent="0.2">
      <c r="A32" s="15" t="s">
        <v>20</v>
      </c>
      <c r="B32" s="17">
        <f>[28]Julho!$C$5</f>
        <v>29.3</v>
      </c>
      <c r="C32" s="17">
        <f>[28]Julho!$C$6</f>
        <v>31.9</v>
      </c>
      <c r="D32" s="17">
        <f>[28]Julho!$C$7</f>
        <v>34</v>
      </c>
      <c r="E32" s="17">
        <f>[28]Julho!$C$8</f>
        <v>33.799999999999997</v>
      </c>
      <c r="F32" s="17">
        <f>[28]Julho!$C$9</f>
        <v>32</v>
      </c>
      <c r="G32" s="17">
        <f>[28]Julho!$C$10</f>
        <v>32.9</v>
      </c>
      <c r="H32" s="17">
        <f>[28]Julho!$C$11</f>
        <v>25.7</v>
      </c>
      <c r="I32" s="17">
        <f>[28]Julho!$C$12</f>
        <v>23</v>
      </c>
      <c r="J32" s="17">
        <f>[28]Julho!$C$13</f>
        <v>28.7</v>
      </c>
      <c r="K32" s="17">
        <f>[28]Julho!$C$14</f>
        <v>22.7</v>
      </c>
      <c r="L32" s="17">
        <f>[28]Julho!$C$15</f>
        <v>28.6</v>
      </c>
      <c r="M32" s="17">
        <f>[28]Julho!$C$16</f>
        <v>29.8</v>
      </c>
      <c r="N32" s="17">
        <f>[28]Julho!$C$17</f>
        <v>30.4</v>
      </c>
      <c r="O32" s="17">
        <f>[28]Julho!$C$18</f>
        <v>30.7</v>
      </c>
      <c r="P32" s="17">
        <f>[28]Julho!$C$19</f>
        <v>30.3</v>
      </c>
      <c r="Q32" s="17">
        <f>[28]Julho!$C$20</f>
        <v>32.700000000000003</v>
      </c>
      <c r="R32" s="17">
        <f>[28]Julho!$C$21</f>
        <v>34</v>
      </c>
      <c r="S32" s="17">
        <f>[28]Julho!$C$22</f>
        <v>26</v>
      </c>
      <c r="T32" s="17">
        <f>[28]Julho!$C$23</f>
        <v>26.2</v>
      </c>
      <c r="U32" s="17">
        <f>[28]Julho!$C$24</f>
        <v>27.5</v>
      </c>
      <c r="V32" s="17">
        <f>[28]Julho!$C$25</f>
        <v>31.1</v>
      </c>
      <c r="W32" s="17">
        <f>[28]Julho!$C$26</f>
        <v>32.4</v>
      </c>
      <c r="X32" s="17">
        <f>[28]Julho!$C$27</f>
        <v>31.6</v>
      </c>
      <c r="Y32" s="17">
        <f>[28]Julho!$C$28</f>
        <v>21.6</v>
      </c>
      <c r="Z32" s="17">
        <f>[28]Julho!$C$29</f>
        <v>16.7</v>
      </c>
      <c r="AA32" s="17">
        <f>[28]Julho!$C$30</f>
        <v>18</v>
      </c>
      <c r="AB32" s="17">
        <f>[28]Julho!$C$31</f>
        <v>21.6</v>
      </c>
      <c r="AC32" s="17">
        <f>[28]Julho!$C$32</f>
        <v>22.2</v>
      </c>
      <c r="AD32" s="17">
        <f>[28]Julho!$C$33</f>
        <v>28.8</v>
      </c>
      <c r="AE32" s="17">
        <f>[28]Julho!$C$34</f>
        <v>29.9</v>
      </c>
      <c r="AF32" s="17">
        <f>[28]Julho!$C$35</f>
        <v>30.6</v>
      </c>
      <c r="AG32" s="29">
        <f>MAX(B32:AF32)</f>
        <v>34</v>
      </c>
      <c r="AH32" s="31">
        <f>AVERAGE(B32:AF32)</f>
        <v>28.21612903225807</v>
      </c>
    </row>
    <row r="33" spans="1:35" s="5" customFormat="1" ht="17.100000000000001" customHeight="1" x14ac:dyDescent="0.2">
      <c r="A33" s="24" t="s">
        <v>33</v>
      </c>
      <c r="B33" s="25">
        <f t="shared" ref="B33:AG33" si="7">MAX(B5:B32)</f>
        <v>30.3</v>
      </c>
      <c r="C33" s="25">
        <f t="shared" si="7"/>
        <v>33</v>
      </c>
      <c r="D33" s="25">
        <f t="shared" si="7"/>
        <v>34</v>
      </c>
      <c r="E33" s="25">
        <f t="shared" si="7"/>
        <v>35.299999999999997</v>
      </c>
      <c r="F33" s="25">
        <f t="shared" si="7"/>
        <v>33</v>
      </c>
      <c r="G33" s="25">
        <f t="shared" si="7"/>
        <v>33.1</v>
      </c>
      <c r="H33" s="25">
        <f t="shared" si="7"/>
        <v>32.4</v>
      </c>
      <c r="I33" s="25">
        <f t="shared" si="7"/>
        <v>28.7</v>
      </c>
      <c r="J33" s="25">
        <f t="shared" si="7"/>
        <v>31</v>
      </c>
      <c r="K33" s="25">
        <f t="shared" si="7"/>
        <v>28.6</v>
      </c>
      <c r="L33" s="25">
        <f t="shared" si="7"/>
        <v>29.8</v>
      </c>
      <c r="M33" s="25">
        <f t="shared" si="7"/>
        <v>31.9</v>
      </c>
      <c r="N33" s="25">
        <f t="shared" si="7"/>
        <v>32.6</v>
      </c>
      <c r="O33" s="25">
        <f t="shared" si="7"/>
        <v>32.299999999999997</v>
      </c>
      <c r="P33" s="25">
        <f t="shared" si="7"/>
        <v>33.9</v>
      </c>
      <c r="Q33" s="25">
        <f t="shared" si="7"/>
        <v>34.299999999999997</v>
      </c>
      <c r="R33" s="25">
        <f t="shared" si="7"/>
        <v>34.6</v>
      </c>
      <c r="S33" s="25">
        <f t="shared" si="7"/>
        <v>27.7</v>
      </c>
      <c r="T33" s="25">
        <f t="shared" si="7"/>
        <v>27.1</v>
      </c>
      <c r="U33" s="25">
        <f t="shared" si="7"/>
        <v>31.2</v>
      </c>
      <c r="V33" s="25">
        <f t="shared" si="7"/>
        <v>33</v>
      </c>
      <c r="W33" s="25">
        <f t="shared" si="7"/>
        <v>34.6</v>
      </c>
      <c r="X33" s="25">
        <f t="shared" si="7"/>
        <v>33.299999999999997</v>
      </c>
      <c r="Y33" s="25">
        <f t="shared" si="7"/>
        <v>25.3</v>
      </c>
      <c r="Z33" s="25">
        <f t="shared" si="7"/>
        <v>18.600000000000001</v>
      </c>
      <c r="AA33" s="25">
        <f t="shared" si="7"/>
        <v>20</v>
      </c>
      <c r="AB33" s="25">
        <f t="shared" si="7"/>
        <v>23.8</v>
      </c>
      <c r="AC33" s="25">
        <f t="shared" si="7"/>
        <v>28.8</v>
      </c>
      <c r="AD33" s="25">
        <f t="shared" si="7"/>
        <v>30.7</v>
      </c>
      <c r="AE33" s="25">
        <f t="shared" si="7"/>
        <v>32.799999999999997</v>
      </c>
      <c r="AF33" s="25">
        <f t="shared" si="7"/>
        <v>32.9</v>
      </c>
      <c r="AG33" s="29">
        <f t="shared" si="7"/>
        <v>35.299999999999997</v>
      </c>
      <c r="AH33" s="31">
        <f>AVERAGE(AH5:AH32)</f>
        <v>26.10849875930521</v>
      </c>
    </row>
    <row r="34" spans="1:35" x14ac:dyDescent="0.2">
      <c r="AD34" s="9"/>
      <c r="AE34" s="1"/>
      <c r="AF34"/>
      <c r="AG34"/>
      <c r="AH34"/>
    </row>
    <row r="35" spans="1:35" x14ac:dyDescent="0.2">
      <c r="A35" s="48"/>
      <c r="B35" s="48"/>
      <c r="C35" s="49"/>
      <c r="D35" s="49" t="s">
        <v>59</v>
      </c>
      <c r="E35" s="49"/>
      <c r="F35" s="49"/>
      <c r="G35" s="49"/>
      <c r="M35" s="2" t="s">
        <v>49</v>
      </c>
      <c r="V35" s="2" t="s">
        <v>57</v>
      </c>
      <c r="AD35" s="9"/>
      <c r="AH35" s="2"/>
    </row>
    <row r="36" spans="1:35" x14ac:dyDescent="0.2">
      <c r="J36" s="41"/>
      <c r="K36" s="41"/>
      <c r="L36" s="41"/>
      <c r="M36" s="41" t="s">
        <v>50</v>
      </c>
      <c r="N36" s="41"/>
      <c r="O36" s="41"/>
      <c r="P36" s="41"/>
      <c r="V36" s="41" t="s">
        <v>58</v>
      </c>
      <c r="W36" s="41"/>
      <c r="AD36" s="9"/>
      <c r="AE36" s="1"/>
      <c r="AF36"/>
      <c r="AG36" s="2"/>
      <c r="AH36" s="2"/>
      <c r="AI36" s="2"/>
    </row>
    <row r="37" spans="1:35" x14ac:dyDescent="0.2">
      <c r="AD37" s="9"/>
      <c r="AE37" s="1"/>
      <c r="AF37"/>
      <c r="AG37" s="41"/>
      <c r="AH37" s="41"/>
      <c r="AI37" s="2"/>
    </row>
    <row r="38" spans="1:35" x14ac:dyDescent="0.2">
      <c r="H38" s="2" t="s">
        <v>51</v>
      </c>
    </row>
    <row r="42" spans="1:35" x14ac:dyDescent="0.2">
      <c r="S42" s="2" t="s">
        <v>51</v>
      </c>
    </row>
    <row r="44" spans="1:35" x14ac:dyDescent="0.2">
      <c r="W44" s="2" t="s">
        <v>51</v>
      </c>
    </row>
  </sheetData>
  <mergeCells count="34">
    <mergeCell ref="B3:B4"/>
    <mergeCell ref="C3:C4"/>
    <mergeCell ref="T3:T4"/>
    <mergeCell ref="M3:M4"/>
    <mergeCell ref="N3:N4"/>
    <mergeCell ref="AF3:AF4"/>
    <mergeCell ref="F3:F4"/>
    <mergeCell ref="AE3:AE4"/>
    <mergeCell ref="S3:S4"/>
    <mergeCell ref="L3:L4"/>
    <mergeCell ref="G3:G4"/>
    <mergeCell ref="U3:U4"/>
    <mergeCell ref="H3:H4"/>
    <mergeCell ref="V3:V4"/>
    <mergeCell ref="K3:K4"/>
    <mergeCell ref="J3:J4"/>
    <mergeCell ref="I3:I4"/>
    <mergeCell ref="O3:O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A2:A4"/>
    <mergeCell ref="B2:AH2"/>
    <mergeCell ref="D3: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zoomScale="90" zoomScaleNormal="90" workbookViewId="0">
      <selection activeCell="AB44" sqref="AB44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5" ht="20.100000000000001" customHeight="1" x14ac:dyDescent="0.2">
      <c r="A1" s="106" t="s">
        <v>24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</row>
    <row r="2" spans="1:35" s="4" customFormat="1" ht="20.100000000000001" customHeight="1" x14ac:dyDescent="0.2">
      <c r="A2" s="105" t="s">
        <v>21</v>
      </c>
      <c r="B2" s="107" t="s">
        <v>141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9"/>
    </row>
    <row r="3" spans="1:35" s="5" customFormat="1" ht="20.100000000000001" customHeight="1" x14ac:dyDescent="0.2">
      <c r="A3" s="105"/>
      <c r="B3" s="102">
        <v>1</v>
      </c>
      <c r="C3" s="102">
        <f>SUM(B3+1)</f>
        <v>2</v>
      </c>
      <c r="D3" s="102">
        <f t="shared" ref="D3:AD3" si="0">SUM(C3+1)</f>
        <v>3</v>
      </c>
      <c r="E3" s="102">
        <f t="shared" si="0"/>
        <v>4</v>
      </c>
      <c r="F3" s="102">
        <f t="shared" si="0"/>
        <v>5</v>
      </c>
      <c r="G3" s="102">
        <f t="shared" si="0"/>
        <v>6</v>
      </c>
      <c r="H3" s="102">
        <f t="shared" si="0"/>
        <v>7</v>
      </c>
      <c r="I3" s="102">
        <f t="shared" si="0"/>
        <v>8</v>
      </c>
      <c r="J3" s="102">
        <f t="shared" si="0"/>
        <v>9</v>
      </c>
      <c r="K3" s="102">
        <f t="shared" si="0"/>
        <v>10</v>
      </c>
      <c r="L3" s="102">
        <f t="shared" si="0"/>
        <v>11</v>
      </c>
      <c r="M3" s="102">
        <f t="shared" si="0"/>
        <v>12</v>
      </c>
      <c r="N3" s="102">
        <f t="shared" si="0"/>
        <v>13</v>
      </c>
      <c r="O3" s="102">
        <f t="shared" si="0"/>
        <v>14</v>
      </c>
      <c r="P3" s="102">
        <f t="shared" si="0"/>
        <v>15</v>
      </c>
      <c r="Q3" s="102">
        <f t="shared" si="0"/>
        <v>16</v>
      </c>
      <c r="R3" s="102">
        <f t="shared" si="0"/>
        <v>17</v>
      </c>
      <c r="S3" s="102">
        <f t="shared" si="0"/>
        <v>18</v>
      </c>
      <c r="T3" s="102">
        <f t="shared" si="0"/>
        <v>19</v>
      </c>
      <c r="U3" s="102">
        <f t="shared" si="0"/>
        <v>20</v>
      </c>
      <c r="V3" s="102">
        <f t="shared" si="0"/>
        <v>21</v>
      </c>
      <c r="W3" s="102">
        <f t="shared" si="0"/>
        <v>22</v>
      </c>
      <c r="X3" s="102">
        <f t="shared" si="0"/>
        <v>23</v>
      </c>
      <c r="Y3" s="102">
        <f t="shared" si="0"/>
        <v>24</v>
      </c>
      <c r="Z3" s="102">
        <f t="shared" si="0"/>
        <v>25</v>
      </c>
      <c r="AA3" s="102">
        <f t="shared" si="0"/>
        <v>26</v>
      </c>
      <c r="AB3" s="102">
        <f t="shared" si="0"/>
        <v>27</v>
      </c>
      <c r="AC3" s="102">
        <f t="shared" si="0"/>
        <v>28</v>
      </c>
      <c r="AD3" s="102">
        <f t="shared" si="0"/>
        <v>29</v>
      </c>
      <c r="AE3" s="102">
        <v>30</v>
      </c>
      <c r="AF3" s="102">
        <v>31</v>
      </c>
      <c r="AG3" s="26" t="s">
        <v>40</v>
      </c>
      <c r="AH3" s="34" t="s">
        <v>38</v>
      </c>
    </row>
    <row r="4" spans="1:35" s="5" customFormat="1" ht="20.100000000000001" customHeight="1" x14ac:dyDescent="0.2">
      <c r="A4" s="105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26" t="s">
        <v>37</v>
      </c>
      <c r="AH4" s="34" t="s">
        <v>37</v>
      </c>
    </row>
    <row r="5" spans="1:35" s="5" customFormat="1" ht="20.100000000000001" customHeight="1" x14ac:dyDescent="0.2">
      <c r="A5" s="15" t="s">
        <v>44</v>
      </c>
      <c r="B5" s="17">
        <f>[1]Julho!$D$5</f>
        <v>10.4</v>
      </c>
      <c r="C5" s="17">
        <f>[1]Julho!$D$6</f>
        <v>11.3</v>
      </c>
      <c r="D5" s="17">
        <f>[1]Julho!$D$7</f>
        <v>12.6</v>
      </c>
      <c r="E5" s="17">
        <f>[1]Julho!$D$8</f>
        <v>14.3</v>
      </c>
      <c r="F5" s="17">
        <f>[1]Julho!$D$9</f>
        <v>12.6</v>
      </c>
      <c r="G5" s="17">
        <f>[1]Julho!$D$10</f>
        <v>11</v>
      </c>
      <c r="H5" s="17">
        <f>[1]Julho!$D$11</f>
        <v>17.7</v>
      </c>
      <c r="I5" s="17">
        <f>[1]Julho!$D$12</f>
        <v>17.600000000000001</v>
      </c>
      <c r="J5" s="17">
        <f>[1]Julho!$D$13</f>
        <v>15.2</v>
      </c>
      <c r="K5" s="17">
        <f>[1]Julho!$D$14</f>
        <v>16.2</v>
      </c>
      <c r="L5" s="17">
        <f>[1]Julho!$D$15</f>
        <v>13.2</v>
      </c>
      <c r="M5" s="17">
        <f>[1]Julho!$D$16</f>
        <v>12.5</v>
      </c>
      <c r="N5" s="17">
        <f>[1]Julho!$D$17</f>
        <v>12.3</v>
      </c>
      <c r="O5" s="17">
        <f>[1]Julho!$D$18</f>
        <v>10.9</v>
      </c>
      <c r="P5" s="17">
        <f>[1]Julho!$D$19</f>
        <v>11.1</v>
      </c>
      <c r="Q5" s="17">
        <f>[1]Julho!$D$20</f>
        <v>12.6</v>
      </c>
      <c r="R5" s="17">
        <f>[1]Julho!$D$21</f>
        <v>14.5</v>
      </c>
      <c r="S5" s="17">
        <f>[1]Julho!$D$22</f>
        <v>16.399999999999999</v>
      </c>
      <c r="T5" s="17">
        <f>[1]Julho!$D$23</f>
        <v>12.1</v>
      </c>
      <c r="U5" s="17">
        <f>[1]Julho!$D$24</f>
        <v>8</v>
      </c>
      <c r="V5" s="17">
        <f>[1]Julho!$D$25</f>
        <v>9.1999999999999993</v>
      </c>
      <c r="W5" s="17">
        <f>[1]Julho!$D$26</f>
        <v>10.9</v>
      </c>
      <c r="X5" s="17">
        <f>[1]Julho!$D$27</f>
        <v>16.399999999999999</v>
      </c>
      <c r="Y5" s="17">
        <f>[1]Julho!$D$28</f>
        <v>15.2</v>
      </c>
      <c r="Z5" s="17">
        <f>[1]Julho!$D$29</f>
        <v>11</v>
      </c>
      <c r="AA5" s="17">
        <f>[1]Julho!$D$30</f>
        <v>12.3</v>
      </c>
      <c r="AB5" s="17">
        <f>[1]Julho!$D$31</f>
        <v>15.6</v>
      </c>
      <c r="AC5" s="17">
        <f>[1]Julho!$D$32</f>
        <v>16.7</v>
      </c>
      <c r="AD5" s="17">
        <f>[1]Julho!$D$33</f>
        <v>13.2</v>
      </c>
      <c r="AE5" s="17">
        <f>[1]Julho!$D$34</f>
        <v>14.3</v>
      </c>
      <c r="AF5" s="17">
        <f>[1]Julho!$D$35</f>
        <v>12.9</v>
      </c>
      <c r="AG5" s="27">
        <f>MIN(B5:AF5)</f>
        <v>8</v>
      </c>
      <c r="AH5" s="30">
        <f>AVERAGE(B5:AF5)</f>
        <v>13.232258064516127</v>
      </c>
    </row>
    <row r="6" spans="1:35" ht="17.100000000000001" customHeight="1" x14ac:dyDescent="0.2">
      <c r="A6" s="15" t="s">
        <v>0</v>
      </c>
      <c r="B6" s="17">
        <f>[2]Julho!$D$5</f>
        <v>6.6</v>
      </c>
      <c r="C6" s="17">
        <f>[2]Julho!$D$6</f>
        <v>13.2</v>
      </c>
      <c r="D6" s="17">
        <f>[2]Julho!$D$7</f>
        <v>14.4</v>
      </c>
      <c r="E6" s="17">
        <f>[2]Julho!$D$8</f>
        <v>13.9</v>
      </c>
      <c r="F6" s="17">
        <f>[2]Julho!$D$9</f>
        <v>14</v>
      </c>
      <c r="G6" s="17">
        <f>[2]Julho!$D$10</f>
        <v>13.8</v>
      </c>
      <c r="H6" s="17">
        <f>[2]Julho!$D$11</f>
        <v>11.6</v>
      </c>
      <c r="I6" s="17">
        <f>[2]Julho!$D$12</f>
        <v>13.3</v>
      </c>
      <c r="J6" s="17">
        <f>[2]Julho!$D$13</f>
        <v>15.9</v>
      </c>
      <c r="K6" s="17">
        <f>[2]Julho!$D$14</f>
        <v>15.4</v>
      </c>
      <c r="L6" s="17">
        <f>[2]Julho!$D$15</f>
        <v>12.5</v>
      </c>
      <c r="M6" s="17">
        <f>[2]Julho!$D$16</f>
        <v>11.8</v>
      </c>
      <c r="N6" s="17">
        <f>[2]Julho!$D$17</f>
        <v>12.7</v>
      </c>
      <c r="O6" s="17">
        <f>[2]Julho!$D$18</f>
        <v>13.2</v>
      </c>
      <c r="P6" s="17">
        <f>[2]Julho!$D$19</f>
        <v>12.1</v>
      </c>
      <c r="Q6" s="17">
        <f>[2]Julho!$D$20</f>
        <v>15.3</v>
      </c>
      <c r="R6" s="17">
        <f>[2]Julho!$D$21</f>
        <v>15.7</v>
      </c>
      <c r="S6" s="17">
        <f>[2]Julho!$D$22</f>
        <v>12.3</v>
      </c>
      <c r="T6" s="17">
        <f>[2]Julho!$D$23</f>
        <v>5.7</v>
      </c>
      <c r="U6" s="17">
        <f>[2]Julho!$D$24</f>
        <v>4</v>
      </c>
      <c r="V6" s="17">
        <f>[2]Julho!$D$25</f>
        <v>5.7</v>
      </c>
      <c r="W6" s="17">
        <f>[2]Julho!$D$26</f>
        <v>9.6</v>
      </c>
      <c r="X6" s="17">
        <f>[2]Julho!$D$27</f>
        <v>16.399999999999999</v>
      </c>
      <c r="Y6" s="17">
        <f>[2]Julho!$D$28</f>
        <v>8.4</v>
      </c>
      <c r="Z6" s="17">
        <f>[2]Julho!$D$29</f>
        <v>2.6</v>
      </c>
      <c r="AA6" s="17">
        <f>[2]Julho!$D$30</f>
        <v>7.1</v>
      </c>
      <c r="AB6" s="17">
        <f>[2]Julho!$D$31</f>
        <v>8.3000000000000007</v>
      </c>
      <c r="AC6" s="17">
        <f>[2]Julho!$D$32</f>
        <v>14.6</v>
      </c>
      <c r="AD6" s="17">
        <f>[2]Julho!$D$33</f>
        <v>12.4</v>
      </c>
      <c r="AE6" s="17">
        <f>[2]Julho!$D$34</f>
        <v>12.8</v>
      </c>
      <c r="AF6" s="17">
        <f>[2]Julho!$D$35</f>
        <v>14.3</v>
      </c>
      <c r="AG6" s="28">
        <f t="shared" ref="AG6:AG17" si="1">MIN(B6:AF6)</f>
        <v>2.6</v>
      </c>
      <c r="AH6" s="31">
        <f>AVERAGE(B6:AF6)</f>
        <v>11.600000000000001</v>
      </c>
    </row>
    <row r="7" spans="1:35" ht="17.100000000000001" customHeight="1" x14ac:dyDescent="0.2">
      <c r="A7" s="15" t="s">
        <v>1</v>
      </c>
      <c r="B7" s="17" t="str">
        <f>[3]Julho!$D$5</f>
        <v>*</v>
      </c>
      <c r="C7" s="17" t="str">
        <f>[3]Julho!$D$6</f>
        <v>*</v>
      </c>
      <c r="D7" s="17" t="str">
        <f>[3]Julho!$D$7</f>
        <v>*</v>
      </c>
      <c r="E7" s="17" t="str">
        <f>[3]Julho!$D$7</f>
        <v>*</v>
      </c>
      <c r="F7" s="17" t="str">
        <f>[3]Julho!$D$7</f>
        <v>*</v>
      </c>
      <c r="G7" s="17" t="str">
        <f>[3]Julho!$D$7</f>
        <v>*</v>
      </c>
      <c r="H7" s="17" t="str">
        <f>[3]Julho!$D$7</f>
        <v>*</v>
      </c>
      <c r="I7" s="17" t="str">
        <f>[3]Julho!$D$7</f>
        <v>*</v>
      </c>
      <c r="J7" s="17" t="str">
        <f>[3]Julho!$D$7</f>
        <v>*</v>
      </c>
      <c r="K7" s="83" t="str">
        <f>[3]Julho!$D$14</f>
        <v>*</v>
      </c>
      <c r="L7" s="83" t="str">
        <f>[3]Julho!$D$15</f>
        <v>*</v>
      </c>
      <c r="M7" s="83" t="str">
        <f>[3]Julho!$D$16</f>
        <v>*</v>
      </c>
      <c r="N7" s="83" t="str">
        <f>[3]Julho!$D$17</f>
        <v>*</v>
      </c>
      <c r="O7" s="83" t="str">
        <f>[3]Julho!$D$18</f>
        <v>*</v>
      </c>
      <c r="P7" s="83" t="str">
        <f>[3]Julho!$D$19</f>
        <v>*</v>
      </c>
      <c r="Q7" s="83" t="str">
        <f>[3]Julho!$D$20</f>
        <v>*</v>
      </c>
      <c r="R7" s="83" t="str">
        <f>[3]Julho!$D$21</f>
        <v>*</v>
      </c>
      <c r="S7" s="83" t="str">
        <f>[3]Julho!$D$22</f>
        <v>*</v>
      </c>
      <c r="T7" s="83" t="str">
        <f>[3]Julho!$D$23</f>
        <v>*</v>
      </c>
      <c r="U7" s="83" t="str">
        <f>[3]Julho!$D$24</f>
        <v>*</v>
      </c>
      <c r="V7" s="83" t="str">
        <f>[3]Julho!$D$25</f>
        <v>*</v>
      </c>
      <c r="W7" s="83" t="str">
        <f>[3]Julho!$D$26</f>
        <v>*</v>
      </c>
      <c r="X7" s="83" t="str">
        <f>[3]Julho!$D$27</f>
        <v>*</v>
      </c>
      <c r="Y7" s="17" t="str">
        <f>[3]Julho!$D$28</f>
        <v>*</v>
      </c>
      <c r="Z7" s="17" t="str">
        <f>[3]Julho!$D$29</f>
        <v>*</v>
      </c>
      <c r="AA7" s="17" t="str">
        <f>[3]Julho!$D$30</f>
        <v>*</v>
      </c>
      <c r="AB7" s="17" t="str">
        <f>[3]Julho!$D$31</f>
        <v>*</v>
      </c>
      <c r="AC7" s="17" t="str">
        <f>[3]Julho!$D$32</f>
        <v>*</v>
      </c>
      <c r="AD7" s="17" t="str">
        <f>[3]Julho!$D$33</f>
        <v>*</v>
      </c>
      <c r="AE7" s="17" t="str">
        <f>[3]Julho!$D$34</f>
        <v>*</v>
      </c>
      <c r="AF7" s="17" t="str">
        <f>[3]Julho!$D$35</f>
        <v>*</v>
      </c>
      <c r="AG7" s="94" t="s">
        <v>142</v>
      </c>
      <c r="AH7" s="92" t="s">
        <v>142</v>
      </c>
    </row>
    <row r="8" spans="1:35" ht="17.100000000000001" customHeight="1" x14ac:dyDescent="0.2">
      <c r="A8" s="15" t="s">
        <v>79</v>
      </c>
      <c r="B8" s="17">
        <f>[4]Julho!$D$5</f>
        <v>12.4</v>
      </c>
      <c r="C8" s="17">
        <f>[4]Julho!$D$6</f>
        <v>15.2</v>
      </c>
      <c r="D8" s="17">
        <f>[4]Julho!$D$7</f>
        <v>17.3</v>
      </c>
      <c r="E8" s="17">
        <f>[4]Julho!$D$8</f>
        <v>16.8</v>
      </c>
      <c r="F8" s="17">
        <f>[4]Julho!$D$9</f>
        <v>18</v>
      </c>
      <c r="G8" s="17">
        <f>[4]Julho!$D$10</f>
        <v>17.100000000000001</v>
      </c>
      <c r="H8" s="17">
        <f>[4]Julho!$D$11</f>
        <v>16.8</v>
      </c>
      <c r="I8" s="17">
        <f>[4]Julho!$D$12</f>
        <v>17.7</v>
      </c>
      <c r="J8" s="17">
        <f>[4]Julho!$D$13</f>
        <v>16</v>
      </c>
      <c r="K8" s="17">
        <f>[4]Julho!$D$14</f>
        <v>15.4</v>
      </c>
      <c r="L8" s="17">
        <f>[4]Julho!$D$15</f>
        <v>14.1</v>
      </c>
      <c r="M8" s="17">
        <f>[4]Julho!$D$16</f>
        <v>14.3</v>
      </c>
      <c r="N8" s="17">
        <f>[4]Julho!$D$17</f>
        <v>15.2</v>
      </c>
      <c r="O8" s="17">
        <f>[4]Julho!$D$18</f>
        <v>14.9</v>
      </c>
      <c r="P8" s="17">
        <f>[4]Julho!$D$19</f>
        <v>15.9</v>
      </c>
      <c r="Q8" s="17">
        <f>[4]Julho!$D$20</f>
        <v>17.5</v>
      </c>
      <c r="R8" s="17">
        <f>[4]Julho!$D$21</f>
        <v>18.7</v>
      </c>
      <c r="S8" s="17">
        <f>[4]Julho!$D$22</f>
        <v>16.3</v>
      </c>
      <c r="T8" s="17">
        <f>[4]Julho!$D$23</f>
        <v>10.4</v>
      </c>
      <c r="U8" s="17">
        <f>[4]Julho!$D$24</f>
        <v>11.9</v>
      </c>
      <c r="V8" s="17">
        <f>[4]Julho!$D$25</f>
        <v>11.2</v>
      </c>
      <c r="W8" s="17">
        <f>[4]Julho!$D$26</f>
        <v>14.4</v>
      </c>
      <c r="X8" s="17">
        <f>[4]Julho!$D$27</f>
        <v>18.100000000000001</v>
      </c>
      <c r="Y8" s="17">
        <f>[4]Julho!$D$28</f>
        <v>13.1</v>
      </c>
      <c r="Z8" s="17">
        <f>[4]Julho!$D$29</f>
        <v>10.4</v>
      </c>
      <c r="AA8" s="17">
        <f>[4]Julho!$D$30</f>
        <v>11.3</v>
      </c>
      <c r="AB8" s="17">
        <f>[4]Julho!$D$31</f>
        <v>14.7</v>
      </c>
      <c r="AC8" s="17">
        <f>[4]Julho!$D$32</f>
        <v>15.9</v>
      </c>
      <c r="AD8" s="17">
        <f>[4]Julho!$D$33</f>
        <v>13.6</v>
      </c>
      <c r="AE8" s="17">
        <f>[4]Julho!$D$34</f>
        <v>15</v>
      </c>
      <c r="AF8" s="17">
        <f>[4]Julho!$D$35</f>
        <v>16.2</v>
      </c>
      <c r="AG8" s="28">
        <f t="shared" si="1"/>
        <v>10.4</v>
      </c>
      <c r="AH8" s="31">
        <f t="shared" ref="AH8:AH15" si="2">AVERAGE(B8:AF8)</f>
        <v>15.025806451612901</v>
      </c>
    </row>
    <row r="9" spans="1:35" ht="17.100000000000001" customHeight="1" x14ac:dyDescent="0.2">
      <c r="A9" s="15" t="s">
        <v>45</v>
      </c>
      <c r="B9" s="17">
        <f>[5]Julho!$D$5</f>
        <v>10.4</v>
      </c>
      <c r="C9" s="17">
        <f>[5]Julho!$D$6</f>
        <v>16.600000000000001</v>
      </c>
      <c r="D9" s="17">
        <f>[5]Julho!$D$7</f>
        <v>17.399999999999999</v>
      </c>
      <c r="E9" s="17">
        <f>[5]Julho!$D$8</f>
        <v>17.899999999999999</v>
      </c>
      <c r="F9" s="17">
        <f>[5]Julho!$D$9</f>
        <v>17.7</v>
      </c>
      <c r="G9" s="17">
        <f>[5]Julho!$D$10</f>
        <v>14.5</v>
      </c>
      <c r="H9" s="17">
        <f>[5]Julho!$D$11</f>
        <v>12.3</v>
      </c>
      <c r="I9" s="17">
        <f>[5]Julho!$D$12</f>
        <v>12.3</v>
      </c>
      <c r="J9" s="17">
        <f>[5]Julho!$D$13</f>
        <v>15.8</v>
      </c>
      <c r="K9" s="17">
        <f>[5]Julho!$D$14</f>
        <v>15.9</v>
      </c>
      <c r="L9" s="17">
        <f>[5]Julho!$D$15</f>
        <v>14.5</v>
      </c>
      <c r="M9" s="17">
        <f>[5]Julho!$D$16</f>
        <v>14</v>
      </c>
      <c r="N9" s="17">
        <f>[5]Julho!$D$17</f>
        <v>14</v>
      </c>
      <c r="O9" s="17">
        <f>[5]Julho!$D$18</f>
        <v>14.8</v>
      </c>
      <c r="P9" s="17">
        <f>[5]Julho!$D$19</f>
        <v>14.5</v>
      </c>
      <c r="Q9" s="17">
        <f>[5]Julho!$D$20</f>
        <v>17.5</v>
      </c>
      <c r="R9" s="17">
        <f>[5]Julho!$D$21</f>
        <v>18.899999999999999</v>
      </c>
      <c r="S9" s="17">
        <f>[5]Julho!$D$22</f>
        <v>15.2</v>
      </c>
      <c r="T9" s="17">
        <f>[5]Julho!$D$23</f>
        <v>6</v>
      </c>
      <c r="U9" s="17">
        <f>[5]Julho!$D$24</f>
        <v>4.9000000000000004</v>
      </c>
      <c r="V9" s="17">
        <f>[5]Julho!$D$25</f>
        <v>10.5</v>
      </c>
      <c r="W9" s="17">
        <f>[5]Julho!$D$26</f>
        <v>14.8</v>
      </c>
      <c r="X9" s="17">
        <f>[5]Julho!$D$27</f>
        <v>19.100000000000001</v>
      </c>
      <c r="Y9" s="17">
        <f>[5]Julho!$D$28</f>
        <v>11.3</v>
      </c>
      <c r="Z9" s="17">
        <f>[5]Julho!$D$29</f>
        <v>4.3</v>
      </c>
      <c r="AA9" s="17">
        <f>[5]Julho!$D$30</f>
        <v>11.8</v>
      </c>
      <c r="AB9" s="17">
        <f>[5]Julho!$D$31</f>
        <v>9.9</v>
      </c>
      <c r="AC9" s="17">
        <f>[5]Julho!$D$32</f>
        <v>15.3</v>
      </c>
      <c r="AD9" s="17">
        <f>[5]Julho!$D$33</f>
        <v>17.100000000000001</v>
      </c>
      <c r="AE9" s="17">
        <f>[5]Julho!$D$34</f>
        <v>14.9</v>
      </c>
      <c r="AF9" s="17">
        <f>[5]Julho!$D$35</f>
        <v>16.899999999999999</v>
      </c>
      <c r="AG9" s="28">
        <f t="shared" ref="AG9" si="3">MIN(B9:AF9)</f>
        <v>4.3</v>
      </c>
      <c r="AH9" s="31">
        <f t="shared" ref="AH9" si="4">AVERAGE(B9:AF9)</f>
        <v>13.903225806451612</v>
      </c>
    </row>
    <row r="10" spans="1:35" ht="17.100000000000001" customHeight="1" x14ac:dyDescent="0.2">
      <c r="A10" s="15" t="s">
        <v>2</v>
      </c>
      <c r="B10" s="17">
        <f>[6]Julho!$D$5</f>
        <v>12.6</v>
      </c>
      <c r="C10" s="17">
        <f>[6]Julho!$D$6</f>
        <v>16.399999999999999</v>
      </c>
      <c r="D10" s="17">
        <f>[6]Julho!$D$7</f>
        <v>15</v>
      </c>
      <c r="E10" s="17">
        <f>[6]Julho!$D$8</f>
        <v>15.4</v>
      </c>
      <c r="F10" s="17">
        <f>[6]Julho!$D$9</f>
        <v>19.899999999999999</v>
      </c>
      <c r="G10" s="17">
        <f>[6]Julho!$D$10</f>
        <v>14.3</v>
      </c>
      <c r="H10" s="17">
        <f>[6]Julho!$D$11</f>
        <v>16.3</v>
      </c>
      <c r="I10" s="17">
        <f>[6]Julho!$D$12</f>
        <v>16.100000000000001</v>
      </c>
      <c r="J10" s="17">
        <f>[6]Julho!$D$13</f>
        <v>16.7</v>
      </c>
      <c r="K10" s="17">
        <f>[6]Julho!$D$14</f>
        <v>16.100000000000001</v>
      </c>
      <c r="L10" s="17">
        <f>[6]Julho!$D$15</f>
        <v>15.9</v>
      </c>
      <c r="M10" s="17">
        <f>[6]Julho!$D$16</f>
        <v>16.7</v>
      </c>
      <c r="N10" s="17">
        <f>[6]Julho!$D$17</f>
        <v>18.399999999999999</v>
      </c>
      <c r="O10" s="17">
        <f>[6]Julho!$D$18</f>
        <v>18</v>
      </c>
      <c r="P10" s="17">
        <f>[6]Julho!$D$19</f>
        <v>17.3</v>
      </c>
      <c r="Q10" s="17">
        <f>[6]Julho!$D$20</f>
        <v>17.5</v>
      </c>
      <c r="R10" s="17">
        <f>[6]Julho!$D$21</f>
        <v>17.3</v>
      </c>
      <c r="S10" s="17">
        <f>[6]Julho!$D$22</f>
        <v>17</v>
      </c>
      <c r="T10" s="17">
        <f>[6]Julho!$D$23</f>
        <v>10.9</v>
      </c>
      <c r="U10" s="17">
        <f>[6]Julho!$D$24</f>
        <v>10.4</v>
      </c>
      <c r="V10" s="17">
        <f>[6]Julho!$D$25</f>
        <v>15.1</v>
      </c>
      <c r="W10" s="17">
        <f>[6]Julho!$D$26</f>
        <v>18.2</v>
      </c>
      <c r="X10" s="17">
        <f>[6]Julho!$D$27</f>
        <v>17.399999999999999</v>
      </c>
      <c r="Y10" s="17">
        <f>[6]Julho!$D$28</f>
        <v>11.5</v>
      </c>
      <c r="Z10" s="17">
        <f>[6]Julho!$D$29</f>
        <v>7.7</v>
      </c>
      <c r="AA10" s="17">
        <f>[6]Julho!$D$30</f>
        <v>12.1</v>
      </c>
      <c r="AB10" s="17">
        <f>[6]Julho!$D$31</f>
        <v>14.1</v>
      </c>
      <c r="AC10" s="17">
        <f>[6]Julho!$D$32</f>
        <v>17</v>
      </c>
      <c r="AD10" s="17">
        <f>[6]Julho!$D$33</f>
        <v>16</v>
      </c>
      <c r="AE10" s="17">
        <f>[6]Julho!$D$34</f>
        <v>18.5</v>
      </c>
      <c r="AF10" s="17">
        <f>[6]Julho!$D$35</f>
        <v>19.100000000000001</v>
      </c>
      <c r="AG10" s="28">
        <f t="shared" si="1"/>
        <v>7.7</v>
      </c>
      <c r="AH10" s="31">
        <f t="shared" si="2"/>
        <v>15.641935483870968</v>
      </c>
    </row>
    <row r="11" spans="1:35" ht="17.100000000000001" customHeight="1" x14ac:dyDescent="0.2">
      <c r="A11" s="15" t="s">
        <v>3</v>
      </c>
      <c r="B11" s="17">
        <f>[7]Julho!$D$5</f>
        <v>13.2</v>
      </c>
      <c r="C11" s="17">
        <f>[7]Julho!$D$6</f>
        <v>13</v>
      </c>
      <c r="D11" s="17">
        <f>[7]Julho!$D$7</f>
        <v>14</v>
      </c>
      <c r="E11" s="17">
        <f>[7]Julho!$D$8</f>
        <v>13.4</v>
      </c>
      <c r="F11" s="17">
        <f>[7]Julho!$D$9</f>
        <v>15.3</v>
      </c>
      <c r="G11" s="17">
        <f>[7]Julho!$D$10</f>
        <v>11.8</v>
      </c>
      <c r="H11" s="17">
        <f>[7]Julho!$D$11</f>
        <v>15.3</v>
      </c>
      <c r="I11" s="17">
        <f>[7]Julho!$D$12</f>
        <v>16.600000000000001</v>
      </c>
      <c r="J11" s="17">
        <f>[7]Julho!$D$13</f>
        <v>16.3</v>
      </c>
      <c r="K11" s="17">
        <f>[7]Julho!$D$14</f>
        <v>16.899999999999999</v>
      </c>
      <c r="L11" s="17">
        <f>[7]Julho!$D$15</f>
        <v>14.8</v>
      </c>
      <c r="M11" s="17">
        <f>[7]Julho!$D$16</f>
        <v>13.8</v>
      </c>
      <c r="N11" s="17">
        <f>[7]Julho!$D$17</f>
        <v>14</v>
      </c>
      <c r="O11" s="17">
        <f>[7]Julho!$D$18</f>
        <v>17.100000000000001</v>
      </c>
      <c r="P11" s="17">
        <f>[7]Julho!$D$19</f>
        <v>12.8</v>
      </c>
      <c r="Q11" s="17">
        <f>[7]Julho!$D$20</f>
        <v>13.6</v>
      </c>
      <c r="R11" s="17">
        <f>[7]Julho!$D$21</f>
        <v>15</v>
      </c>
      <c r="S11" s="17">
        <f>[7]Julho!$D$22</f>
        <v>14.8</v>
      </c>
      <c r="T11" s="17">
        <f>[7]Julho!$D$23</f>
        <v>16.899999999999999</v>
      </c>
      <c r="U11" s="17">
        <f>[7]Julho!$D$24</f>
        <v>10</v>
      </c>
      <c r="V11" s="17">
        <f>[7]Julho!$D$25</f>
        <v>9.6999999999999993</v>
      </c>
      <c r="W11" s="17">
        <f>[7]Julho!$D$26</f>
        <v>13.7</v>
      </c>
      <c r="X11" s="17">
        <f>[7]Julho!$D$27</f>
        <v>17.7</v>
      </c>
      <c r="Y11" s="17">
        <f>[7]Julho!$D$28</f>
        <v>15.3</v>
      </c>
      <c r="Z11" s="17">
        <f>[7]Julho!$D$29</f>
        <v>11.7</v>
      </c>
      <c r="AA11" s="17">
        <f>[7]Julho!$D$30</f>
        <v>12.9</v>
      </c>
      <c r="AB11" s="17">
        <f>[7]Julho!$D$31</f>
        <v>16.3</v>
      </c>
      <c r="AC11" s="17">
        <f>[7]Julho!$D$32</f>
        <v>16.3</v>
      </c>
      <c r="AD11" s="17">
        <f>[7]Julho!$D$33</f>
        <v>14.4</v>
      </c>
      <c r="AE11" s="17">
        <f>[7]Julho!$D$34</f>
        <v>14.5</v>
      </c>
      <c r="AF11" s="17">
        <f>[7]Julho!$D$35</f>
        <v>13.2</v>
      </c>
      <c r="AG11" s="28">
        <f t="shared" si="1"/>
        <v>9.6999999999999993</v>
      </c>
      <c r="AH11" s="31">
        <f>AVERAGE(B11:AF11)</f>
        <v>14.332258064516127</v>
      </c>
    </row>
    <row r="12" spans="1:35" ht="17.100000000000001" customHeight="1" x14ac:dyDescent="0.2">
      <c r="A12" s="15" t="s">
        <v>4</v>
      </c>
      <c r="B12" s="17">
        <f>[8]Julho!$D$5</f>
        <v>12.8</v>
      </c>
      <c r="C12" s="17">
        <f>[8]Julho!$D$6</f>
        <v>14.3</v>
      </c>
      <c r="D12" s="17">
        <f>[8]Julho!$D$7</f>
        <v>16.600000000000001</v>
      </c>
      <c r="E12" s="17">
        <f>[8]Julho!$D$8</f>
        <v>17.8</v>
      </c>
      <c r="F12" s="17">
        <f>[8]Julho!$D$9</f>
        <v>15.8</v>
      </c>
      <c r="G12" s="17">
        <f>[8]Julho!$D$10</f>
        <v>15.5</v>
      </c>
      <c r="H12" s="17">
        <f>[8]Julho!$D$11</f>
        <v>14.9</v>
      </c>
      <c r="I12" s="17">
        <f>[8]Julho!$D$12</f>
        <v>14.6</v>
      </c>
      <c r="J12" s="17">
        <f>[8]Julho!$D$13</f>
        <v>15.7</v>
      </c>
      <c r="K12" s="17">
        <f>[8]Julho!$D$14</f>
        <v>14.8</v>
      </c>
      <c r="L12" s="17">
        <f>[8]Julho!$D$15</f>
        <v>14.4</v>
      </c>
      <c r="M12" s="17">
        <f>[8]Julho!$D$16</f>
        <v>14.1</v>
      </c>
      <c r="N12" s="17">
        <f>[8]Julho!$D$17</f>
        <v>16.2</v>
      </c>
      <c r="O12" s="17">
        <f>[8]Julho!$D$18</f>
        <v>16.2</v>
      </c>
      <c r="P12" s="17">
        <f>[8]Julho!$D$19</f>
        <v>14.3</v>
      </c>
      <c r="Q12" s="17">
        <f>[8]Julho!$D$20</f>
        <v>16</v>
      </c>
      <c r="R12" s="17">
        <f>[8]Julho!$D$21</f>
        <v>17.2</v>
      </c>
      <c r="S12" s="17">
        <f>[8]Julho!$D$22</f>
        <v>16.600000000000001</v>
      </c>
      <c r="T12" s="17">
        <f>[8]Julho!$D$23</f>
        <v>13.8</v>
      </c>
      <c r="U12" s="17">
        <f>[8]Julho!$D$24</f>
        <v>12.7</v>
      </c>
      <c r="V12" s="17">
        <f>[8]Julho!$D$25</f>
        <v>13.7</v>
      </c>
      <c r="W12" s="17">
        <f>[8]Julho!$D$26</f>
        <v>15</v>
      </c>
      <c r="X12" s="17">
        <f>[8]Julho!$D$27</f>
        <v>16.100000000000001</v>
      </c>
      <c r="Y12" s="17">
        <f>[8]Julho!$D$28</f>
        <v>12.6</v>
      </c>
      <c r="Z12" s="17">
        <f>[8]Julho!$D$29</f>
        <v>9.6999999999999993</v>
      </c>
      <c r="AA12" s="17">
        <f>[8]Julho!$D$30</f>
        <v>11.2</v>
      </c>
      <c r="AB12" s="17">
        <f>[8]Julho!$D$31</f>
        <v>15</v>
      </c>
      <c r="AC12" s="17">
        <f>[8]Julho!$D$32</f>
        <v>15.5</v>
      </c>
      <c r="AD12" s="17">
        <f>[8]Julho!$D$33</f>
        <v>13.4</v>
      </c>
      <c r="AE12" s="17">
        <f>[8]Julho!$D$34</f>
        <v>15.2</v>
      </c>
      <c r="AF12" s="17">
        <f>[8]Julho!$D$35</f>
        <v>14.6</v>
      </c>
      <c r="AG12" s="28">
        <f t="shared" si="1"/>
        <v>9.6999999999999993</v>
      </c>
      <c r="AH12" s="31">
        <f t="shared" si="2"/>
        <v>14.719354838709679</v>
      </c>
    </row>
    <row r="13" spans="1:35" ht="17.100000000000001" customHeight="1" x14ac:dyDescent="0.2">
      <c r="A13" s="15" t="s">
        <v>5</v>
      </c>
      <c r="B13" s="17">
        <f>[9]Julho!$D$5</f>
        <v>17.399999999999999</v>
      </c>
      <c r="C13" s="17">
        <f>[9]Julho!$D$6</f>
        <v>21.4</v>
      </c>
      <c r="D13" s="17">
        <f>[9]Julho!$D$7</f>
        <v>22.9</v>
      </c>
      <c r="E13" s="17">
        <f>[9]Julho!$D$8</f>
        <v>21.6</v>
      </c>
      <c r="F13" s="17">
        <f>[9]Julho!$D$9</f>
        <v>23.6</v>
      </c>
      <c r="G13" s="17">
        <f>[9]Julho!$D$10</f>
        <v>16</v>
      </c>
      <c r="H13" s="17">
        <f>[9]Julho!$D$11</f>
        <v>15.3</v>
      </c>
      <c r="I13" s="17">
        <f>[9]Julho!$D$12</f>
        <v>14.4</v>
      </c>
      <c r="J13" s="17">
        <f>[9]Julho!$D$13</f>
        <v>15.9</v>
      </c>
      <c r="K13" s="17">
        <f>[9]Julho!$D$14</f>
        <v>16</v>
      </c>
      <c r="L13" s="17">
        <f>[9]Julho!$D$15</f>
        <v>16.399999999999999</v>
      </c>
      <c r="M13" s="17">
        <f>[9]Julho!$D$16</f>
        <v>18.600000000000001</v>
      </c>
      <c r="N13" s="17">
        <f>[9]Julho!$D$17</f>
        <v>20.399999999999999</v>
      </c>
      <c r="O13" s="17">
        <f>[9]Julho!$D$18</f>
        <v>22.3</v>
      </c>
      <c r="P13" s="17">
        <f>[9]Julho!$D$19</f>
        <v>22.4</v>
      </c>
      <c r="Q13" s="17">
        <f>[9]Julho!$D$20</f>
        <v>23.5</v>
      </c>
      <c r="R13" s="17">
        <f>[9]Julho!$D$21</f>
        <v>24.5</v>
      </c>
      <c r="S13" s="17">
        <f>[9]Julho!$D$22</f>
        <v>19.8</v>
      </c>
      <c r="T13" s="17">
        <f>[9]Julho!$D$23</f>
        <v>15.2</v>
      </c>
      <c r="U13" s="17">
        <f>[9]Julho!$D$24</f>
        <v>15.4</v>
      </c>
      <c r="V13" s="17">
        <f>[9]Julho!$D$25</f>
        <v>20.9</v>
      </c>
      <c r="W13" s="17">
        <f>[9]Julho!$D$26</f>
        <v>23.5</v>
      </c>
      <c r="X13" s="17">
        <f>[9]Julho!$D$27</f>
        <v>23.4</v>
      </c>
      <c r="Y13" s="17">
        <f>[9]Julho!$D$28</f>
        <v>11.1</v>
      </c>
      <c r="Z13" s="17">
        <f>[9]Julho!$D$29</f>
        <v>12.1</v>
      </c>
      <c r="AA13" s="17">
        <f>[9]Julho!$D$30</f>
        <v>14</v>
      </c>
      <c r="AB13" s="17">
        <f>[9]Julho!$D$31</f>
        <v>14.6</v>
      </c>
      <c r="AC13" s="17">
        <f>[9]Julho!$D$32</f>
        <v>16.100000000000001</v>
      </c>
      <c r="AD13" s="17">
        <f>[9]Julho!$D$33</f>
        <v>21.1</v>
      </c>
      <c r="AE13" s="17">
        <f>[9]Julho!$D$34</f>
        <v>23.1</v>
      </c>
      <c r="AF13" s="17">
        <f>[9]Julho!$D$35</f>
        <v>21.9</v>
      </c>
      <c r="AG13" s="28">
        <f t="shared" si="1"/>
        <v>11.1</v>
      </c>
      <c r="AH13" s="31">
        <f>AVERAGE(B13:AF13)</f>
        <v>18.86451612903226</v>
      </c>
    </row>
    <row r="14" spans="1:35" ht="17.100000000000001" customHeight="1" x14ac:dyDescent="0.2">
      <c r="A14" s="15" t="s">
        <v>47</v>
      </c>
      <c r="B14" s="17">
        <f>[10]Julho!$D$5</f>
        <v>12.3</v>
      </c>
      <c r="C14" s="17">
        <f>[10]Julho!$D$6</f>
        <v>12.7</v>
      </c>
      <c r="D14" s="17">
        <f>[10]Julho!$D$7</f>
        <v>15.7</v>
      </c>
      <c r="E14" s="17">
        <f>[10]Julho!$D$8</f>
        <v>16.100000000000001</v>
      </c>
      <c r="F14" s="17">
        <f>[10]Julho!$D$9</f>
        <v>14.1</v>
      </c>
      <c r="G14" s="17">
        <f>[10]Julho!$D$10</f>
        <v>14.4</v>
      </c>
      <c r="H14" s="17">
        <f>[10]Julho!$D$11</f>
        <v>14.9</v>
      </c>
      <c r="I14" s="17">
        <f>[10]Julho!$D$12</f>
        <v>15.1</v>
      </c>
      <c r="J14" s="17">
        <f>[10]Julho!$D$13</f>
        <v>15.1</v>
      </c>
      <c r="K14" s="17">
        <f>[10]Julho!$D$14</f>
        <v>14.8</v>
      </c>
      <c r="L14" s="17">
        <f>[10]Julho!$D$15</f>
        <v>14.7</v>
      </c>
      <c r="M14" s="17">
        <f>[10]Julho!$D$16</f>
        <v>14.2</v>
      </c>
      <c r="N14" s="17">
        <f>[10]Julho!$D$17</f>
        <v>13.7</v>
      </c>
      <c r="O14" s="17">
        <f>[10]Julho!$D$18</f>
        <v>13.7</v>
      </c>
      <c r="P14" s="17">
        <f>[10]Julho!$D$19</f>
        <v>13.9</v>
      </c>
      <c r="Q14" s="17">
        <f>[10]Julho!$D$20</f>
        <v>15</v>
      </c>
      <c r="R14" s="17">
        <f>[10]Julho!$D$21</f>
        <v>15.2</v>
      </c>
      <c r="S14" s="17">
        <f>[10]Julho!$D$22</f>
        <v>16.100000000000001</v>
      </c>
      <c r="T14" s="17">
        <f>[10]Julho!$D$23</f>
        <v>15.5</v>
      </c>
      <c r="U14" s="17">
        <f>[10]Julho!$D$24</f>
        <v>11.8</v>
      </c>
      <c r="V14" s="17">
        <f>[10]Julho!$D$25</f>
        <v>12.6</v>
      </c>
      <c r="W14" s="17">
        <f>[10]Julho!$D$26</f>
        <v>13.6</v>
      </c>
      <c r="X14" s="17">
        <f>[10]Julho!$D$27</f>
        <v>17.7</v>
      </c>
      <c r="Y14" s="17">
        <f>[10]Julho!$D$28</f>
        <v>13.7</v>
      </c>
      <c r="Z14" s="17">
        <f>[10]Julho!$D$29</f>
        <v>11.3</v>
      </c>
      <c r="AA14" s="17">
        <f>[10]Julho!$D$30</f>
        <v>13.2</v>
      </c>
      <c r="AB14" s="17">
        <f>[10]Julho!$D$31</f>
        <v>15.5</v>
      </c>
      <c r="AC14" s="17">
        <f>[10]Julho!$D$32</f>
        <v>16</v>
      </c>
      <c r="AD14" s="17">
        <f>[10]Julho!$D$33</f>
        <v>14</v>
      </c>
      <c r="AE14" s="17">
        <f>[10]Julho!$D$34</f>
        <v>14.8</v>
      </c>
      <c r="AF14" s="17">
        <f>[10]Julho!$D$35</f>
        <v>13.6</v>
      </c>
      <c r="AG14" s="28">
        <f>MIN(B14:AF14)</f>
        <v>11.3</v>
      </c>
      <c r="AH14" s="31">
        <f>AVERAGE(B14:AF14)</f>
        <v>14.354838709677422</v>
      </c>
    </row>
    <row r="15" spans="1:35" ht="17.100000000000001" customHeight="1" x14ac:dyDescent="0.2">
      <c r="A15" s="15" t="s">
        <v>6</v>
      </c>
      <c r="B15" s="17">
        <f>[11]Julho!$D$5</f>
        <v>11.3</v>
      </c>
      <c r="C15" s="17">
        <f>[11]Julho!$D$6</f>
        <v>13.4</v>
      </c>
      <c r="D15" s="17">
        <f>[11]Julho!$D$7</f>
        <v>14.1</v>
      </c>
      <c r="E15" s="17">
        <f>[11]Julho!$D$8</f>
        <v>13.9</v>
      </c>
      <c r="F15" s="17">
        <f>[11]Julho!$D$9</f>
        <v>12.6</v>
      </c>
      <c r="G15" s="17">
        <f>[11]Julho!$D$10</f>
        <v>12.8</v>
      </c>
      <c r="H15" s="17">
        <f>[11]Julho!$D$11</f>
        <v>15.9</v>
      </c>
      <c r="I15" s="17">
        <f>[11]Julho!$D$12</f>
        <v>16.7</v>
      </c>
      <c r="J15" s="17">
        <f>[11]Julho!$D$13</f>
        <v>14.7</v>
      </c>
      <c r="K15" s="17">
        <f>[11]Julho!$D$14</f>
        <v>17</v>
      </c>
      <c r="L15" s="17">
        <f>[11]Julho!$D$15</f>
        <v>14.8</v>
      </c>
      <c r="M15" s="17">
        <f>[11]Julho!$D$16</f>
        <v>15.6</v>
      </c>
      <c r="N15" s="17">
        <f>[11]Julho!$D$17</f>
        <v>14.9</v>
      </c>
      <c r="O15" s="17">
        <f>[11]Julho!$D$18</f>
        <v>13</v>
      </c>
      <c r="P15" s="17">
        <f>[11]Julho!$D$19</f>
        <v>12.2</v>
      </c>
      <c r="Q15" s="17">
        <f>[11]Julho!$D$20</f>
        <v>14.9</v>
      </c>
      <c r="R15" s="17">
        <f>[11]Julho!$D$21</f>
        <v>15.7</v>
      </c>
      <c r="S15" s="17">
        <f>[11]Julho!$D$22</f>
        <v>17.8</v>
      </c>
      <c r="T15" s="17">
        <f>[11]Julho!$D$23</f>
        <v>17.399999999999999</v>
      </c>
      <c r="U15" s="17">
        <f>[11]Julho!$D$24</f>
        <v>12.8</v>
      </c>
      <c r="V15" s="17">
        <f>[11]Julho!$D$25</f>
        <v>14.1</v>
      </c>
      <c r="W15" s="17">
        <f>[11]Julho!$D$26</f>
        <v>12.9</v>
      </c>
      <c r="X15" s="17">
        <f>[11]Julho!$D$27</f>
        <v>16.8</v>
      </c>
      <c r="Y15" s="17">
        <f>[11]Julho!$D$28</f>
        <v>13.8</v>
      </c>
      <c r="Z15" s="17">
        <f>[11]Julho!$D$29</f>
        <v>13.4</v>
      </c>
      <c r="AA15" s="17">
        <f>[11]Julho!$D$30</f>
        <v>14</v>
      </c>
      <c r="AB15" s="17">
        <f>[11]Julho!$D$31</f>
        <v>16.3</v>
      </c>
      <c r="AC15" s="17">
        <f>[11]Julho!$D$32</f>
        <v>18.399999999999999</v>
      </c>
      <c r="AD15" s="17">
        <f>[11]Julho!$D$33</f>
        <v>16.100000000000001</v>
      </c>
      <c r="AE15" s="17">
        <f>[11]Julho!$D$34</f>
        <v>17.3</v>
      </c>
      <c r="AF15" s="17">
        <f>[11]Julho!$D$35</f>
        <v>15</v>
      </c>
      <c r="AG15" s="28">
        <f t="shared" si="1"/>
        <v>11.3</v>
      </c>
      <c r="AH15" s="31">
        <f t="shared" si="2"/>
        <v>14.825806451612904</v>
      </c>
    </row>
    <row r="16" spans="1:35" ht="17.100000000000001" customHeight="1" x14ac:dyDescent="0.2">
      <c r="A16" s="15" t="s">
        <v>7</v>
      </c>
      <c r="B16" s="17">
        <f>[12]Julho!$D$5</f>
        <v>10.6</v>
      </c>
      <c r="C16" s="17">
        <f>[12]Julho!$D$6</f>
        <v>14.7</v>
      </c>
      <c r="D16" s="17">
        <f>[12]Julho!$D$7</f>
        <v>17.5</v>
      </c>
      <c r="E16" s="17">
        <f>[12]Julho!$D$8</f>
        <v>17</v>
      </c>
      <c r="F16" s="17">
        <f>[12]Julho!$D$9</f>
        <v>15.1</v>
      </c>
      <c r="G16" s="17">
        <f>[12]Julho!$D$10</f>
        <v>15.2</v>
      </c>
      <c r="H16" s="17">
        <f>[12]Julho!$D$11</f>
        <v>13.3</v>
      </c>
      <c r="I16" s="17">
        <f>[12]Julho!$D$12</f>
        <v>13.7</v>
      </c>
      <c r="J16" s="17">
        <f>[12]Julho!$D$13</f>
        <v>16.2</v>
      </c>
      <c r="K16" s="17">
        <f>[12]Julho!$D$14</f>
        <v>15.4</v>
      </c>
      <c r="L16" s="17">
        <f>[12]Julho!$D$15</f>
        <v>14.7</v>
      </c>
      <c r="M16" s="17">
        <f>[12]Julho!$D$16</f>
        <v>13.8</v>
      </c>
      <c r="N16" s="17">
        <f>[12]Julho!$D$17</f>
        <v>15.1</v>
      </c>
      <c r="O16" s="17">
        <f>[12]Julho!$D$18</f>
        <v>15.7</v>
      </c>
      <c r="P16" s="17">
        <f>[12]Julho!$D$19</f>
        <v>15.4</v>
      </c>
      <c r="Q16" s="17">
        <f>[12]Julho!$D$20</f>
        <v>16.3</v>
      </c>
      <c r="R16" s="17">
        <f>[12]Julho!$D$21</f>
        <v>18</v>
      </c>
      <c r="S16" s="17">
        <f>[12]Julho!$D$22</f>
        <v>13.8</v>
      </c>
      <c r="T16" s="17">
        <f>[12]Julho!$D$23</f>
        <v>6.1</v>
      </c>
      <c r="U16" s="17">
        <f>[12]Julho!$D$24</f>
        <v>8.4</v>
      </c>
      <c r="V16" s="17">
        <f>[12]Julho!$D$25</f>
        <v>11.8</v>
      </c>
      <c r="W16" s="17">
        <f>[12]Julho!$D$26</f>
        <v>14.1</v>
      </c>
      <c r="X16" s="17">
        <f>[12]Julho!$D$27</f>
        <v>16.899999999999999</v>
      </c>
      <c r="Y16" s="17">
        <f>[12]Julho!$D$28</f>
        <v>10.5</v>
      </c>
      <c r="Z16" s="17">
        <f>[12]Julho!$D$29</f>
        <v>6.2</v>
      </c>
      <c r="AA16" s="17">
        <f>[12]Julho!$D$30</f>
        <v>11.2</v>
      </c>
      <c r="AB16" s="17">
        <f>[12]Julho!$D$31</f>
        <v>11.9</v>
      </c>
      <c r="AC16" s="17">
        <f>[12]Julho!$D$32</f>
        <v>15.7</v>
      </c>
      <c r="AD16" s="17">
        <f>[12]Julho!$D$33</f>
        <v>14.6</v>
      </c>
      <c r="AE16" s="17">
        <f>[12]Julho!$D$34</f>
        <v>15.1</v>
      </c>
      <c r="AF16" s="17">
        <f>[12]Julho!$D$35</f>
        <v>16.2</v>
      </c>
      <c r="AG16" s="28">
        <f t="shared" si="1"/>
        <v>6.1</v>
      </c>
      <c r="AH16" s="31">
        <f>AVERAGE(B16:AF16)</f>
        <v>13.877419354838709</v>
      </c>
      <c r="AI16" s="23" t="s">
        <v>51</v>
      </c>
    </row>
    <row r="17" spans="1:34" ht="17.100000000000001" customHeight="1" x14ac:dyDescent="0.2">
      <c r="A17" s="15" t="s">
        <v>8</v>
      </c>
      <c r="B17" s="83" t="str">
        <f>[13]Julho!$D$5</f>
        <v>*</v>
      </c>
      <c r="C17" s="83" t="str">
        <f>[13]Julho!$D$6</f>
        <v>*</v>
      </c>
      <c r="D17" s="83" t="str">
        <f>[13]Julho!$D$7</f>
        <v>*</v>
      </c>
      <c r="E17" s="83" t="str">
        <f>[13]Julho!$D$8</f>
        <v>*</v>
      </c>
      <c r="F17" s="83" t="str">
        <f>[13]Julho!$D$9</f>
        <v>*</v>
      </c>
      <c r="G17" s="83" t="str">
        <f>[13]Julho!$D$10</f>
        <v>*</v>
      </c>
      <c r="H17" s="83" t="str">
        <f>[13]Julho!$D$11</f>
        <v>*</v>
      </c>
      <c r="I17" s="83" t="str">
        <f>[13]Julho!$D$11</f>
        <v>*</v>
      </c>
      <c r="J17" s="83" t="str">
        <f>[13]Julho!$D$11</f>
        <v>*</v>
      </c>
      <c r="K17" s="83" t="str">
        <f>[13]Julho!$D$14</f>
        <v>*</v>
      </c>
      <c r="L17" s="83" t="str">
        <f>[13]Julho!$D$15</f>
        <v>*</v>
      </c>
      <c r="M17" s="83" t="str">
        <f>[13]Julho!$D$16</f>
        <v>*</v>
      </c>
      <c r="N17" s="83" t="str">
        <f>[13]Julho!$D$17</f>
        <v>*</v>
      </c>
      <c r="O17" s="17" t="str">
        <f>[13]Julho!$D$18</f>
        <v>*</v>
      </c>
      <c r="P17" s="17" t="str">
        <f>[13]Julho!$D$19</f>
        <v>*</v>
      </c>
      <c r="Q17" s="17" t="str">
        <f>[13]Julho!$D$20</f>
        <v>*</v>
      </c>
      <c r="R17" s="17" t="str">
        <f>[13]Julho!$D$21</f>
        <v>*</v>
      </c>
      <c r="S17" s="17" t="str">
        <f>[13]Julho!$D$22</f>
        <v>*</v>
      </c>
      <c r="T17" s="17" t="str">
        <f>[13]Julho!$D$23</f>
        <v>*</v>
      </c>
      <c r="U17" s="17">
        <f>[13]Julho!$D$24</f>
        <v>17.2</v>
      </c>
      <c r="V17" s="17">
        <f>[13]Julho!$D$25</f>
        <v>11</v>
      </c>
      <c r="W17" s="17">
        <f>[13]Julho!$D$26</f>
        <v>24.9</v>
      </c>
      <c r="X17" s="17" t="str">
        <f>[13]Julho!$D$27</f>
        <v>*</v>
      </c>
      <c r="Y17" s="17" t="str">
        <f>[13]Julho!$D$28</f>
        <v>*</v>
      </c>
      <c r="Z17" s="17">
        <f>[13]Julho!$D$29</f>
        <v>10.1</v>
      </c>
      <c r="AA17" s="17">
        <f>[13]Julho!$D$30</f>
        <v>8.1</v>
      </c>
      <c r="AB17" s="17" t="str">
        <f>[13]Julho!$D$31</f>
        <v>*</v>
      </c>
      <c r="AC17" s="17" t="str">
        <f>[13]Julho!$D$32</f>
        <v>*</v>
      </c>
      <c r="AD17" s="17" t="str">
        <f>[13]Julho!$D$33</f>
        <v>*</v>
      </c>
      <c r="AE17" s="17">
        <f>[13]Julho!$D$34</f>
        <v>19.399999999999999</v>
      </c>
      <c r="AF17" s="17" t="str">
        <f>[13]Julho!$D$35</f>
        <v>*</v>
      </c>
      <c r="AG17" s="28">
        <f t="shared" si="1"/>
        <v>8.1</v>
      </c>
      <c r="AH17" s="31">
        <f>AVERAGE(B17:AF17)</f>
        <v>15.116666666666665</v>
      </c>
    </row>
    <row r="18" spans="1:34" ht="17.100000000000001" customHeight="1" x14ac:dyDescent="0.2">
      <c r="A18" s="15" t="s">
        <v>9</v>
      </c>
      <c r="B18" s="17">
        <f>[14]Julho!$D$5</f>
        <v>11.2</v>
      </c>
      <c r="C18" s="17">
        <f>[14]Julho!$D$6</f>
        <v>14.2</v>
      </c>
      <c r="D18" s="17">
        <f>[14]Julho!$D$7</f>
        <v>18.3</v>
      </c>
      <c r="E18" s="17">
        <f>[14]Julho!$D$8</f>
        <v>18.100000000000001</v>
      </c>
      <c r="F18" s="17">
        <f>[14]Julho!$D$9</f>
        <v>17.399999999999999</v>
      </c>
      <c r="G18" s="17">
        <f>[14]Julho!$D$10</f>
        <v>16.2</v>
      </c>
      <c r="H18" s="17">
        <f>[14]Julho!$D$11</f>
        <v>15.4</v>
      </c>
      <c r="I18" s="17">
        <f>[14]Julho!$D$12</f>
        <v>14.8</v>
      </c>
      <c r="J18" s="17">
        <f>[14]Julho!$D$13</f>
        <v>15.7</v>
      </c>
      <c r="K18" s="17">
        <f>[14]Julho!$D$14</f>
        <v>15.3</v>
      </c>
      <c r="L18" s="17">
        <f>[14]Julho!$D$15</f>
        <v>15</v>
      </c>
      <c r="M18" s="17">
        <f>[14]Julho!$D$16</f>
        <v>14.2</v>
      </c>
      <c r="N18" s="17">
        <f>[14]Julho!$D$17</f>
        <v>15.6</v>
      </c>
      <c r="O18" s="17">
        <f>[14]Julho!$D$18</f>
        <v>16</v>
      </c>
      <c r="P18" s="17">
        <f>[14]Julho!$D$19</f>
        <v>15.8</v>
      </c>
      <c r="Q18" s="17">
        <f>[14]Julho!$D$20</f>
        <v>16.8</v>
      </c>
      <c r="R18" s="17">
        <f>[14]Julho!$D$21</f>
        <v>18.5</v>
      </c>
      <c r="S18" s="17">
        <f>[14]Julho!$D$22</f>
        <v>15.1</v>
      </c>
      <c r="T18" s="17">
        <f>[14]Julho!$D$23</f>
        <v>9.5</v>
      </c>
      <c r="U18" s="17">
        <f>[14]Julho!$D$24</f>
        <v>10.7</v>
      </c>
      <c r="V18" s="17">
        <f>[14]Julho!$D$25</f>
        <v>12.4</v>
      </c>
      <c r="W18" s="17">
        <f>[14]Julho!$D$26</f>
        <v>13.5</v>
      </c>
      <c r="X18" s="17">
        <f>[14]Julho!$D$27</f>
        <v>17.8</v>
      </c>
      <c r="Y18" s="17">
        <f>[14]Julho!$D$28</f>
        <v>11.7</v>
      </c>
      <c r="Z18" s="17">
        <f>[14]Julho!$D$29</f>
        <v>8.3000000000000007</v>
      </c>
      <c r="AA18" s="17">
        <f>[14]Julho!$D$30</f>
        <v>11</v>
      </c>
      <c r="AB18" s="17">
        <f>[14]Julho!$D$31</f>
        <v>13.6</v>
      </c>
      <c r="AC18" s="17">
        <f>[14]Julho!$D$32</f>
        <v>15.8</v>
      </c>
      <c r="AD18" s="17">
        <f>[14]Julho!$D$33</f>
        <v>14</v>
      </c>
      <c r="AE18" s="17">
        <f>[14]Julho!$D$34</f>
        <v>14.9</v>
      </c>
      <c r="AF18" s="17">
        <f>[14]Julho!$D$35</f>
        <v>17</v>
      </c>
      <c r="AG18" s="28">
        <f t="shared" ref="AG18:AG30" si="5">MIN(B18:AF18)</f>
        <v>8.3000000000000007</v>
      </c>
      <c r="AH18" s="31">
        <f t="shared" ref="AH18:AH30" si="6">AVERAGE(B18:AF18)</f>
        <v>14.638709677419355</v>
      </c>
    </row>
    <row r="19" spans="1:34" ht="17.100000000000001" customHeight="1" x14ac:dyDescent="0.2">
      <c r="A19" s="15" t="s">
        <v>46</v>
      </c>
      <c r="B19" s="17">
        <f>[15]Julho!$D$5</f>
        <v>11.1</v>
      </c>
      <c r="C19" s="17">
        <f>[15]Julho!$D$6</f>
        <v>14.4</v>
      </c>
      <c r="D19" s="17">
        <f>[15]Julho!$D$7</f>
        <v>16.100000000000001</v>
      </c>
      <c r="E19" s="17">
        <f>[15]Julho!$D$8</f>
        <v>15.5</v>
      </c>
      <c r="F19" s="17">
        <f>[15]Julho!$D$9</f>
        <v>17</v>
      </c>
      <c r="G19" s="17">
        <f>[15]Julho!$D$10</f>
        <v>14.5</v>
      </c>
      <c r="H19" s="17">
        <f>[15]Julho!$D$11</f>
        <v>14.5</v>
      </c>
      <c r="I19" s="17">
        <f>[15]Julho!$D$12</f>
        <v>13.9</v>
      </c>
      <c r="J19" s="17">
        <f>[15]Julho!$D$13</f>
        <v>17</v>
      </c>
      <c r="K19" s="17">
        <f>[15]Julho!$D$14</f>
        <v>16.5</v>
      </c>
      <c r="L19" s="17">
        <f>[15]Julho!$D$15</f>
        <v>16.600000000000001</v>
      </c>
      <c r="M19" s="17">
        <f>[15]Julho!$D$16</f>
        <v>15.2</v>
      </c>
      <c r="N19" s="17">
        <f>[15]Julho!$D$17</f>
        <v>15.3</v>
      </c>
      <c r="O19" s="17">
        <f>[15]Julho!$D$18</f>
        <v>14.7</v>
      </c>
      <c r="P19" s="17">
        <f>[15]Julho!$D$19</f>
        <v>13.4</v>
      </c>
      <c r="Q19" s="17">
        <f>[15]Julho!$D$20</f>
        <v>18</v>
      </c>
      <c r="R19" s="17">
        <f>[15]Julho!$D$21</f>
        <v>17.2</v>
      </c>
      <c r="S19" s="17">
        <f>[15]Julho!$D$22</f>
        <v>15.5</v>
      </c>
      <c r="T19" s="17">
        <f>[15]Julho!$D$23</f>
        <v>7.6</v>
      </c>
      <c r="U19" s="17">
        <f>[15]Julho!$D$24</f>
        <v>6.8</v>
      </c>
      <c r="V19" s="17">
        <f>[15]Julho!$D$25</f>
        <v>10.9</v>
      </c>
      <c r="W19" s="17">
        <f>[15]Julho!$D$26</f>
        <v>17.3</v>
      </c>
      <c r="X19" s="17">
        <f>[15]Julho!$D$27</f>
        <v>18.8</v>
      </c>
      <c r="Y19" s="17">
        <f>[15]Julho!$D$28</f>
        <v>11.2</v>
      </c>
      <c r="Z19" s="17">
        <f>[15]Julho!$D$29</f>
        <v>4.7</v>
      </c>
      <c r="AA19" s="17">
        <f>[15]Julho!$D$30</f>
        <v>13.3</v>
      </c>
      <c r="AB19" s="17">
        <f>[15]Julho!$D$31</f>
        <v>13</v>
      </c>
      <c r="AC19" s="17">
        <f>[15]Julho!$D$32</f>
        <v>16.2</v>
      </c>
      <c r="AD19" s="17">
        <f>[15]Julho!$D$33</f>
        <v>16.899999999999999</v>
      </c>
      <c r="AE19" s="17">
        <f>[15]Julho!$D$34</f>
        <v>16.2</v>
      </c>
      <c r="AF19" s="17">
        <f>[15]Julho!$D$35</f>
        <v>15.4</v>
      </c>
      <c r="AG19" s="28">
        <f t="shared" ref="AG19" si="7">MIN(B19:AF19)</f>
        <v>4.7</v>
      </c>
      <c r="AH19" s="31">
        <f t="shared" ref="AH19" si="8">AVERAGE(B19:AF19)</f>
        <v>14.345161290322578</v>
      </c>
    </row>
    <row r="20" spans="1:34" ht="17.100000000000001" customHeight="1" x14ac:dyDescent="0.2">
      <c r="A20" s="15" t="s">
        <v>10</v>
      </c>
      <c r="B20" s="17">
        <f>[16]Julho!$D$5</f>
        <v>8.1999999999999993</v>
      </c>
      <c r="C20" s="17">
        <f>[16]Julho!$D$6</f>
        <v>15.3</v>
      </c>
      <c r="D20" s="17">
        <f>[16]Julho!$D$7</f>
        <v>17.3</v>
      </c>
      <c r="E20" s="17">
        <f>[16]Julho!$D$8</f>
        <v>16.100000000000001</v>
      </c>
      <c r="F20" s="17">
        <f>[16]Julho!$D$9</f>
        <v>18.3</v>
      </c>
      <c r="G20" s="17">
        <f>[16]Julho!$D$10</f>
        <v>15.6</v>
      </c>
      <c r="H20" s="17">
        <f>[16]Julho!$D$11</f>
        <v>14</v>
      </c>
      <c r="I20" s="17">
        <f>[16]Julho!$D$12</f>
        <v>13.9</v>
      </c>
      <c r="J20" s="17">
        <f>[16]Julho!$D$13</f>
        <v>15.9</v>
      </c>
      <c r="K20" s="17">
        <f>[16]Julho!$D$14</f>
        <v>15.4</v>
      </c>
      <c r="L20" s="17">
        <f>[16]Julho!$D$15</f>
        <v>13.6</v>
      </c>
      <c r="M20" s="17">
        <f>[16]Julho!$D$16</f>
        <v>13.2</v>
      </c>
      <c r="N20" s="17">
        <f>[16]Julho!$D$17</f>
        <v>14.8</v>
      </c>
      <c r="O20" s="17">
        <f>[16]Julho!$D$18</f>
        <v>14.9</v>
      </c>
      <c r="P20" s="17">
        <f>[16]Julho!$D$19</f>
        <v>16.8</v>
      </c>
      <c r="Q20" s="17">
        <f>[16]Julho!$D$20</f>
        <v>16.8</v>
      </c>
      <c r="R20" s="17">
        <f>[16]Julho!$D$21</f>
        <v>15.6</v>
      </c>
      <c r="S20" s="17">
        <f>[16]Julho!$D$22</f>
        <v>14.2</v>
      </c>
      <c r="T20" s="17">
        <f>[16]Julho!$D$23</f>
        <v>6.9</v>
      </c>
      <c r="U20" s="17">
        <f>[16]Julho!$D$24</f>
        <v>6.3</v>
      </c>
      <c r="V20" s="17">
        <f>[16]Julho!$D$25</f>
        <v>12.2</v>
      </c>
      <c r="W20" s="17">
        <f>[16]Julho!$D$26</f>
        <v>13</v>
      </c>
      <c r="X20" s="17">
        <f>[16]Julho!$D$27</f>
        <v>17.7</v>
      </c>
      <c r="Y20" s="17">
        <f>[16]Julho!$D$28</f>
        <v>10.8</v>
      </c>
      <c r="Z20" s="17">
        <f>[16]Julho!$D$29</f>
        <v>7.2</v>
      </c>
      <c r="AA20" s="17">
        <f>[16]Julho!$D$30</f>
        <v>9.4</v>
      </c>
      <c r="AB20" s="17">
        <f>[16]Julho!$D$31</f>
        <v>10.7</v>
      </c>
      <c r="AC20" s="17">
        <f>[16]Julho!$D$32</f>
        <v>15.9</v>
      </c>
      <c r="AD20" s="17">
        <f>[16]Julho!$D$33</f>
        <v>13.6</v>
      </c>
      <c r="AE20" s="17">
        <f>[16]Julho!$D$34</f>
        <v>15.2</v>
      </c>
      <c r="AF20" s="17">
        <f>[16]Julho!$D$35</f>
        <v>15.4</v>
      </c>
      <c r="AG20" s="28">
        <f t="shared" si="5"/>
        <v>6.3</v>
      </c>
      <c r="AH20" s="31">
        <f t="shared" si="6"/>
        <v>13.683870967741933</v>
      </c>
    </row>
    <row r="21" spans="1:34" ht="17.100000000000001" customHeight="1" x14ac:dyDescent="0.2">
      <c r="A21" s="15" t="s">
        <v>11</v>
      </c>
      <c r="B21" s="17">
        <f>[17]Julho!$D$5</f>
        <v>8.6</v>
      </c>
      <c r="C21" s="17">
        <f>[17]Julho!$D$6</f>
        <v>11.3</v>
      </c>
      <c r="D21" s="17">
        <f>[17]Julho!$D$7</f>
        <v>12.7</v>
      </c>
      <c r="E21" s="17">
        <f>[17]Julho!$D$8</f>
        <v>11.8</v>
      </c>
      <c r="F21" s="17">
        <f>[17]Julho!$D$9</f>
        <v>12.3</v>
      </c>
      <c r="G21" s="17">
        <f>[17]Julho!$D$10</f>
        <v>11.1</v>
      </c>
      <c r="H21" s="17">
        <f>[17]Julho!$D$11</f>
        <v>14.3</v>
      </c>
      <c r="I21" s="17">
        <f>[17]Julho!$D$12</f>
        <v>14.3</v>
      </c>
      <c r="J21" s="17">
        <f>[17]Julho!$D$13</f>
        <v>16.8</v>
      </c>
      <c r="K21" s="17">
        <f>[17]Julho!$D$14</f>
        <v>15.1</v>
      </c>
      <c r="L21" s="17">
        <f>[17]Julho!$D$15</f>
        <v>14.2</v>
      </c>
      <c r="M21" s="17">
        <f>[17]Julho!$D$16</f>
        <v>13.3</v>
      </c>
      <c r="N21" s="17">
        <f>[17]Julho!$D$17</f>
        <v>13.2</v>
      </c>
      <c r="O21" s="17">
        <f>[17]Julho!$D$18</f>
        <v>11.3</v>
      </c>
      <c r="P21" s="17">
        <f>[17]Julho!$D$19</f>
        <v>10.6</v>
      </c>
      <c r="Q21" s="17">
        <f>[17]Julho!$D$20</f>
        <v>12.7</v>
      </c>
      <c r="R21" s="17">
        <f>[17]Julho!$D$21</f>
        <v>13.4</v>
      </c>
      <c r="S21" s="17">
        <f>[17]Julho!$D$22</f>
        <v>14.6</v>
      </c>
      <c r="T21" s="17">
        <f>[17]Julho!$D$23</f>
        <v>7.3</v>
      </c>
      <c r="U21" s="17">
        <f>[17]Julho!$D$24</f>
        <v>4.7</v>
      </c>
      <c r="V21" s="17">
        <f>[17]Julho!$D$25</f>
        <v>6.7</v>
      </c>
      <c r="W21" s="17">
        <f>[17]Julho!$D$26</f>
        <v>9.8000000000000007</v>
      </c>
      <c r="X21" s="17">
        <f>[17]Julho!$D$27</f>
        <v>15.1</v>
      </c>
      <c r="Y21" s="17">
        <f>[17]Julho!$D$28</f>
        <v>11.5</v>
      </c>
      <c r="Z21" s="17">
        <f>[17]Julho!$D$29</f>
        <v>4.3</v>
      </c>
      <c r="AA21" s="17">
        <f>[17]Julho!$D$30</f>
        <v>11.9</v>
      </c>
      <c r="AB21" s="17">
        <f>[17]Julho!$D$31</f>
        <v>13.6</v>
      </c>
      <c r="AC21" s="17">
        <f>[17]Julho!$D$32</f>
        <v>16.600000000000001</v>
      </c>
      <c r="AD21" s="17">
        <f>[17]Julho!$D$33</f>
        <v>14.4</v>
      </c>
      <c r="AE21" s="17">
        <f>[17]Julho!$D$34</f>
        <v>14.1</v>
      </c>
      <c r="AF21" s="17">
        <f>[17]Julho!$D$35</f>
        <v>12.3</v>
      </c>
      <c r="AG21" s="28">
        <f t="shared" si="5"/>
        <v>4.3</v>
      </c>
      <c r="AH21" s="31">
        <f t="shared" si="6"/>
        <v>12.061290322580646</v>
      </c>
    </row>
    <row r="22" spans="1:34" ht="17.100000000000001" customHeight="1" x14ac:dyDescent="0.2">
      <c r="A22" s="15" t="s">
        <v>12</v>
      </c>
      <c r="B22" s="17">
        <f>[18]Julho!$D$5</f>
        <v>13.6</v>
      </c>
      <c r="C22" s="17">
        <f>[18]Julho!$D$6</f>
        <v>15.2</v>
      </c>
      <c r="D22" s="17">
        <f>[18]Julho!$D$7</f>
        <v>16.8</v>
      </c>
      <c r="E22" s="17">
        <f>[18]Julho!$D$8</f>
        <v>15.9</v>
      </c>
      <c r="F22" s="17">
        <f>[18]Julho!$D$9</f>
        <v>16</v>
      </c>
      <c r="G22" s="17">
        <f>[18]Julho!$D$10</f>
        <v>16</v>
      </c>
      <c r="H22" s="17">
        <f>[18]Julho!$D$11</f>
        <v>15.2</v>
      </c>
      <c r="I22" s="17">
        <f>[18]Julho!$D$12</f>
        <v>14.6</v>
      </c>
      <c r="J22" s="17">
        <f>[18]Julho!$D$13</f>
        <v>16.7</v>
      </c>
      <c r="K22" s="17">
        <f>[18]Julho!$D$14</f>
        <v>17.7</v>
      </c>
      <c r="L22" s="17">
        <f>[18]Julho!$D$15</f>
        <v>16.899999999999999</v>
      </c>
      <c r="M22" s="17">
        <f>[18]Julho!$D$16</f>
        <v>16.5</v>
      </c>
      <c r="N22" s="17">
        <f>[18]Julho!$D$17</f>
        <v>17.100000000000001</v>
      </c>
      <c r="O22" s="17">
        <f>[18]Julho!$D$18</f>
        <v>15.6</v>
      </c>
      <c r="P22" s="17">
        <f>[18]Julho!$D$19</f>
        <v>14.3</v>
      </c>
      <c r="Q22" s="17">
        <f>[18]Julho!$D$20</f>
        <v>17.3</v>
      </c>
      <c r="R22" s="17">
        <f>[18]Julho!$D$21</f>
        <v>18.2</v>
      </c>
      <c r="S22" s="17">
        <f>[18]Julho!$D$22</f>
        <v>18.399999999999999</v>
      </c>
      <c r="T22" s="17">
        <f>[18]Julho!$D$23</f>
        <v>11.6</v>
      </c>
      <c r="U22" s="17">
        <f>[18]Julho!$D$24</f>
        <v>10.9</v>
      </c>
      <c r="V22" s="17">
        <f>[18]Julho!$D$25</f>
        <v>14</v>
      </c>
      <c r="W22" s="17">
        <f>[18]Julho!$D$26</f>
        <v>16.100000000000001</v>
      </c>
      <c r="X22" s="17">
        <f>[18]Julho!$D$27</f>
        <v>19.3</v>
      </c>
      <c r="Y22" s="17">
        <f>[18]Julho!$D$28</f>
        <v>13.4</v>
      </c>
      <c r="Z22" s="17">
        <f>[18]Julho!$D$29</f>
        <v>7.9</v>
      </c>
      <c r="AA22" s="17">
        <f>[18]Julho!$D$30</f>
        <v>13.8</v>
      </c>
      <c r="AB22" s="17">
        <f>[18]Julho!$D$31</f>
        <v>14.8</v>
      </c>
      <c r="AC22" s="17">
        <f>[18]Julho!$D$32</f>
        <v>16.8</v>
      </c>
      <c r="AD22" s="17">
        <f>[18]Julho!$D$33</f>
        <v>17</v>
      </c>
      <c r="AE22" s="17">
        <f>[18]Julho!$D$34</f>
        <v>19</v>
      </c>
      <c r="AF22" s="17">
        <f>[18]Julho!$D$35</f>
        <v>17.5</v>
      </c>
      <c r="AG22" s="28">
        <f t="shared" si="5"/>
        <v>7.9</v>
      </c>
      <c r="AH22" s="31">
        <f t="shared" si="6"/>
        <v>15.616129032258065</v>
      </c>
    </row>
    <row r="23" spans="1:34" ht="17.100000000000001" customHeight="1" x14ac:dyDescent="0.2">
      <c r="A23" s="15" t="s">
        <v>13</v>
      </c>
      <c r="B23" s="83" t="str">
        <f>[19]Julho!$D$5</f>
        <v>*</v>
      </c>
      <c r="C23" s="83" t="str">
        <f>[19]Julho!$D$6</f>
        <v>*</v>
      </c>
      <c r="D23" s="83" t="str">
        <f>[19]Julho!$D$7</f>
        <v>*</v>
      </c>
      <c r="E23" s="83" t="str">
        <f>[19]Julho!$D$8</f>
        <v>*</v>
      </c>
      <c r="F23" s="83" t="str">
        <f>[19]Julho!$D$9</f>
        <v>*</v>
      </c>
      <c r="G23" s="83" t="str">
        <f>[19]Julho!$D$10</f>
        <v>*</v>
      </c>
      <c r="H23" s="83" t="str">
        <f>[19]Julho!$D$11</f>
        <v>*</v>
      </c>
      <c r="I23" s="83" t="str">
        <f>[19]Julho!$D$11</f>
        <v>*</v>
      </c>
      <c r="J23" s="83" t="str">
        <f>[19]Julho!$D$11</f>
        <v>*</v>
      </c>
      <c r="K23" s="83" t="str">
        <f>[19]Julho!$D$14</f>
        <v>*</v>
      </c>
      <c r="L23" s="83" t="str">
        <f>[19]Julho!$D$15</f>
        <v>*</v>
      </c>
      <c r="M23" s="83" t="str">
        <f>[19]Julho!$D$16</f>
        <v>*</v>
      </c>
      <c r="N23" s="83" t="str">
        <f>[19]Julho!$D$17</f>
        <v>*</v>
      </c>
      <c r="O23" s="83" t="str">
        <f>[19]Julho!$D$18</f>
        <v>*</v>
      </c>
      <c r="P23" s="83" t="str">
        <f>[19]Julho!$D$19</f>
        <v>*</v>
      </c>
      <c r="Q23" s="83" t="str">
        <f>[19]Julho!$D$20</f>
        <v>*</v>
      </c>
      <c r="R23" s="83" t="str">
        <f>[19]Julho!$D$21</f>
        <v>*</v>
      </c>
      <c r="S23" s="83" t="str">
        <f>[19]Julho!$D$22</f>
        <v>*</v>
      </c>
      <c r="T23" s="83" t="str">
        <f>[19]Julho!$D$23</f>
        <v>*</v>
      </c>
      <c r="U23" s="83" t="str">
        <f>[19]Julho!$D$24</f>
        <v>*</v>
      </c>
      <c r="V23" s="83" t="str">
        <f>[19]Julho!$D$25</f>
        <v>*</v>
      </c>
      <c r="W23" s="17" t="str">
        <f>[19]Julho!$D$26</f>
        <v>*</v>
      </c>
      <c r="X23" s="17" t="str">
        <f>[19]Julho!$D$27</f>
        <v>*</v>
      </c>
      <c r="Y23" s="83" t="str">
        <f>[19]Julho!$D$28</f>
        <v>*</v>
      </c>
      <c r="Z23" s="83" t="str">
        <f>[19]Julho!$D$29</f>
        <v>*</v>
      </c>
      <c r="AA23" s="83" t="str">
        <f>[19]Julho!$D$30</f>
        <v>*</v>
      </c>
      <c r="AB23" s="83" t="str">
        <f>[19]Julho!$D$31</f>
        <v>*</v>
      </c>
      <c r="AC23" s="17" t="str">
        <f>[19]Julho!$D$32</f>
        <v>*</v>
      </c>
      <c r="AD23" s="17" t="str">
        <f>[19]Julho!$D$33</f>
        <v>*</v>
      </c>
      <c r="AE23" s="17" t="str">
        <f>[19]Julho!$D$34</f>
        <v>*</v>
      </c>
      <c r="AF23" s="17" t="str">
        <f>[19]Julho!$D$35</f>
        <v>*</v>
      </c>
      <c r="AG23" s="93" t="s">
        <v>142</v>
      </c>
      <c r="AH23" s="38" t="s">
        <v>142</v>
      </c>
    </row>
    <row r="24" spans="1:34" ht="17.100000000000001" customHeight="1" x14ac:dyDescent="0.2">
      <c r="A24" s="15" t="s">
        <v>14</v>
      </c>
      <c r="B24" s="17">
        <f>[20]Julho!$D$5</f>
        <v>13.1</v>
      </c>
      <c r="C24" s="17">
        <f>[20]Julho!$D$6</f>
        <v>13.9</v>
      </c>
      <c r="D24" s="17">
        <f>[20]Julho!$D$7</f>
        <v>14.8</v>
      </c>
      <c r="E24" s="17">
        <f>[20]Julho!$D$8</f>
        <v>13.9</v>
      </c>
      <c r="F24" s="17">
        <f>[20]Julho!$D$9</f>
        <v>15.1</v>
      </c>
      <c r="G24" s="17">
        <f>[20]Julho!$D$10</f>
        <v>12.3</v>
      </c>
      <c r="H24" s="17">
        <f>[20]Julho!$D$11</f>
        <v>16.5</v>
      </c>
      <c r="I24" s="17">
        <f>[20]Julho!$D$12</f>
        <v>17.8</v>
      </c>
      <c r="J24" s="17">
        <f>[20]Julho!$D$13</f>
        <v>16.3</v>
      </c>
      <c r="K24" s="17">
        <f>[20]Julho!$D$14</f>
        <v>17.600000000000001</v>
      </c>
      <c r="L24" s="17">
        <f>[20]Julho!$D$15</f>
        <v>13</v>
      </c>
      <c r="M24" s="17">
        <f>[20]Julho!$D$16</f>
        <v>13.5</v>
      </c>
      <c r="N24" s="17">
        <f>[20]Julho!$D$17</f>
        <v>11.7</v>
      </c>
      <c r="O24" s="17">
        <f>[20]Julho!$D$18</f>
        <v>12.1</v>
      </c>
      <c r="P24" s="17">
        <f>[20]Julho!$D$19</f>
        <v>12.9</v>
      </c>
      <c r="Q24" s="17">
        <f>[20]Julho!$D$20</f>
        <v>14.6</v>
      </c>
      <c r="R24" s="17">
        <f>[20]Julho!$D$21</f>
        <v>16.899999999999999</v>
      </c>
      <c r="S24" s="17">
        <f>[20]Julho!$D$22</f>
        <v>17.5</v>
      </c>
      <c r="T24" s="17">
        <f>[20]Julho!$D$23</f>
        <v>14.2</v>
      </c>
      <c r="U24" s="17">
        <f>[20]Julho!$D$24</f>
        <v>10.1</v>
      </c>
      <c r="V24" s="17">
        <f>[20]Julho!$D$25</f>
        <v>10</v>
      </c>
      <c r="W24" s="17">
        <f>[20]Julho!$D$26</f>
        <v>13.8</v>
      </c>
      <c r="X24" s="17">
        <f>[20]Julho!$D$27</f>
        <v>20.399999999999999</v>
      </c>
      <c r="Y24" s="17">
        <f>[20]Julho!$D$28</f>
        <v>15.1</v>
      </c>
      <c r="Z24" s="17">
        <f>[20]Julho!$D$29</f>
        <v>12.4</v>
      </c>
      <c r="AA24" s="17">
        <f>[20]Julho!$D$30</f>
        <v>13.3</v>
      </c>
      <c r="AB24" s="17">
        <f>[20]Julho!$D$31</f>
        <v>17</v>
      </c>
      <c r="AC24" s="17">
        <f>[20]Julho!$D$32</f>
        <v>16.399999999999999</v>
      </c>
      <c r="AD24" s="17">
        <f>[20]Julho!$D$33</f>
        <v>15.1</v>
      </c>
      <c r="AE24" s="17">
        <f>[20]Julho!$D$34</f>
        <v>15.6</v>
      </c>
      <c r="AF24" s="17">
        <f>[20]Julho!$D$35</f>
        <v>13.8</v>
      </c>
      <c r="AG24" s="28">
        <f t="shared" si="5"/>
        <v>10</v>
      </c>
      <c r="AH24" s="31">
        <f t="shared" si="6"/>
        <v>14.538709677419357</v>
      </c>
    </row>
    <row r="25" spans="1:34" ht="17.100000000000001" customHeight="1" x14ac:dyDescent="0.2">
      <c r="A25" s="15" t="s">
        <v>15</v>
      </c>
      <c r="B25" s="17">
        <f>[21]Julho!$D$5</f>
        <v>9.4</v>
      </c>
      <c r="C25" s="17">
        <f>[21]Julho!$D$6</f>
        <v>13.3</v>
      </c>
      <c r="D25" s="17">
        <f>[21]Julho!$D$7</f>
        <v>17.7</v>
      </c>
      <c r="E25" s="17">
        <f>[21]Julho!$D$8</f>
        <v>18.3</v>
      </c>
      <c r="F25" s="17">
        <f>[21]Julho!$D$9</f>
        <v>16.7</v>
      </c>
      <c r="G25" s="17">
        <f>[21]Julho!$D$10</f>
        <v>12.1</v>
      </c>
      <c r="H25" s="17">
        <f>[21]Julho!$D$11</f>
        <v>10.8</v>
      </c>
      <c r="I25" s="17">
        <f>[21]Julho!$D$12</f>
        <v>11.7</v>
      </c>
      <c r="J25" s="17">
        <f>[21]Julho!$D$13</f>
        <v>15.2</v>
      </c>
      <c r="K25" s="17">
        <f>[21]Julho!$D$14</f>
        <v>14.6</v>
      </c>
      <c r="L25" s="17">
        <f>[21]Julho!$D$15</f>
        <v>13.7</v>
      </c>
      <c r="M25" s="17">
        <f>[21]Julho!$D$16</f>
        <v>12.8</v>
      </c>
      <c r="N25" s="17">
        <f>[21]Julho!$D$17</f>
        <v>13.2</v>
      </c>
      <c r="O25" s="17">
        <f>[21]Julho!$D$18</f>
        <v>13.6</v>
      </c>
      <c r="P25" s="17">
        <f>[21]Julho!$D$19</f>
        <v>13.3</v>
      </c>
      <c r="Q25" s="17">
        <f>[21]Julho!$D$20</f>
        <v>14.6</v>
      </c>
      <c r="R25" s="17">
        <f>[21]Julho!$D$21</f>
        <v>16.899999999999999</v>
      </c>
      <c r="S25" s="17">
        <f>[21]Julho!$D$22</f>
        <v>17.5</v>
      </c>
      <c r="T25" s="17">
        <f>[21]Julho!$D$23</f>
        <v>14.2</v>
      </c>
      <c r="U25" s="17">
        <f>[21]Julho!$D$24</f>
        <v>10.1</v>
      </c>
      <c r="V25" s="17">
        <f>[21]Julho!$D$25</f>
        <v>9</v>
      </c>
      <c r="W25" s="17">
        <f>[21]Julho!$D$26</f>
        <v>12.6</v>
      </c>
      <c r="X25" s="17">
        <f>[21]Julho!$D$27</f>
        <v>15.8</v>
      </c>
      <c r="Y25" s="17">
        <f>[21]Julho!$D$28</f>
        <v>8.1</v>
      </c>
      <c r="Z25" s="17">
        <f>[21]Julho!$D$29</f>
        <v>4.2</v>
      </c>
      <c r="AA25" s="17">
        <f>[21]Julho!$D$30</f>
        <v>8.3000000000000007</v>
      </c>
      <c r="AB25" s="17">
        <f>[21]Julho!$D$31</f>
        <v>9.1999999999999993</v>
      </c>
      <c r="AC25" s="17">
        <f>[21]Julho!$D$32</f>
        <v>14</v>
      </c>
      <c r="AD25" s="17">
        <f>[21]Julho!$D$33</f>
        <v>14.4</v>
      </c>
      <c r="AE25" s="17">
        <f>[21]Julho!$D$34</f>
        <v>13.6</v>
      </c>
      <c r="AF25" s="17">
        <f>[21]Julho!$D$35</f>
        <v>15.3</v>
      </c>
      <c r="AG25" s="28">
        <f t="shared" si="5"/>
        <v>4.2</v>
      </c>
      <c r="AH25" s="31">
        <f t="shared" si="6"/>
        <v>13.038709677419359</v>
      </c>
    </row>
    <row r="26" spans="1:34" ht="17.100000000000001" customHeight="1" x14ac:dyDescent="0.2">
      <c r="A26" s="15" t="s">
        <v>16</v>
      </c>
      <c r="B26" s="17">
        <f>[22]Julho!$D$5</f>
        <v>13.4</v>
      </c>
      <c r="C26" s="17">
        <f>[22]Julho!$D$6</f>
        <v>19.600000000000001</v>
      </c>
      <c r="D26" s="17">
        <f>[22]Julho!$D$7</f>
        <v>20</v>
      </c>
      <c r="E26" s="17">
        <f>[22]Julho!$D$8</f>
        <v>21</v>
      </c>
      <c r="F26" s="17">
        <f>[22]Julho!$D$9</f>
        <v>21.1</v>
      </c>
      <c r="G26" s="17">
        <f>[22]Julho!$D$10</f>
        <v>15</v>
      </c>
      <c r="H26" s="17">
        <f>[22]Julho!$D$11</f>
        <v>11.5</v>
      </c>
      <c r="I26" s="17">
        <f>[22]Julho!$D$12</f>
        <v>12.7</v>
      </c>
      <c r="J26" s="17">
        <f>[22]Julho!$D$13</f>
        <v>14.7</v>
      </c>
      <c r="K26" s="17">
        <f>[22]Julho!$D$14</f>
        <v>15</v>
      </c>
      <c r="L26" s="17">
        <f>[22]Julho!$D$15</f>
        <v>16.399999999999999</v>
      </c>
      <c r="M26" s="17">
        <f>[22]Julho!$D$16</f>
        <v>15.7</v>
      </c>
      <c r="N26" s="17">
        <f>[22]Julho!$D$17</f>
        <v>15.9</v>
      </c>
      <c r="O26" s="17">
        <f>[22]Julho!$D$18</f>
        <v>14.9</v>
      </c>
      <c r="P26" s="17">
        <f>[22]Julho!$D$19</f>
        <v>16.2</v>
      </c>
      <c r="Q26" s="17">
        <f>[22]Julho!$D$20</f>
        <v>21</v>
      </c>
      <c r="R26" s="17">
        <f>[22]Julho!$D$21</f>
        <v>20.6</v>
      </c>
      <c r="S26" s="17">
        <f>[22]Julho!$D$22</f>
        <v>16.5</v>
      </c>
      <c r="T26" s="17">
        <f>[22]Julho!$D$23</f>
        <v>9.1</v>
      </c>
      <c r="U26" s="17">
        <f>[22]Julho!$D$24</f>
        <v>8.5</v>
      </c>
      <c r="V26" s="17">
        <f>[22]Julho!$D$25</f>
        <v>13.3</v>
      </c>
      <c r="W26" s="17">
        <f>[22]Julho!$D$26</f>
        <v>20.100000000000001</v>
      </c>
      <c r="X26" s="17">
        <f>[22]Julho!$D$27</f>
        <v>17.3</v>
      </c>
      <c r="Y26" s="17">
        <f>[22]Julho!$D$28</f>
        <v>11</v>
      </c>
      <c r="Z26" s="17">
        <f>[22]Julho!$D$29</f>
        <v>5.8</v>
      </c>
      <c r="AA26" s="17">
        <f>[22]Julho!$D$30</f>
        <v>13.7</v>
      </c>
      <c r="AB26" s="17">
        <f>[22]Julho!$D$31</f>
        <v>10.9</v>
      </c>
      <c r="AC26" s="17">
        <f>[22]Julho!$D$32</f>
        <v>16.5</v>
      </c>
      <c r="AD26" s="17">
        <f>[22]Julho!$D$33</f>
        <v>16.8</v>
      </c>
      <c r="AE26" s="17">
        <f>[22]Julho!$D$34</f>
        <v>16.2</v>
      </c>
      <c r="AF26" s="17">
        <f>[22]Julho!$D$35</f>
        <v>20.6</v>
      </c>
      <c r="AG26" s="28">
        <f t="shared" si="5"/>
        <v>5.8</v>
      </c>
      <c r="AH26" s="31">
        <f t="shared" si="6"/>
        <v>15.516129032258066</v>
      </c>
    </row>
    <row r="27" spans="1:34" ht="17.100000000000001" customHeight="1" x14ac:dyDescent="0.2">
      <c r="A27" s="15" t="s">
        <v>17</v>
      </c>
      <c r="B27" s="17">
        <f>[23]Julho!$D$5</f>
        <v>8.6999999999999993</v>
      </c>
      <c r="C27" s="17">
        <f>[23]Julho!$D$6</f>
        <v>12.2</v>
      </c>
      <c r="D27" s="17">
        <f>[23]Julho!$D$7</f>
        <v>13.4</v>
      </c>
      <c r="E27" s="17">
        <f>[23]Julho!$D$8</f>
        <v>14.4</v>
      </c>
      <c r="F27" s="17">
        <f>[23]Julho!$D$9</f>
        <v>13.3</v>
      </c>
      <c r="G27" s="17">
        <f>[23]Julho!$D$10</f>
        <v>11.8</v>
      </c>
      <c r="H27" s="17">
        <f>[23]Julho!$D$11</f>
        <v>14.7</v>
      </c>
      <c r="I27" s="17">
        <f>[23]Julho!$D$12</f>
        <v>15.1</v>
      </c>
      <c r="J27" s="17">
        <f>[23]Julho!$D$13</f>
        <v>16.399999999999999</v>
      </c>
      <c r="K27" s="17">
        <f>[23]Julho!$D$14</f>
        <v>15.6</v>
      </c>
      <c r="L27" s="17">
        <f>[23]Julho!$D$15</f>
        <v>12.5</v>
      </c>
      <c r="M27" s="17">
        <f>[23]Julho!$D$16</f>
        <v>12.2</v>
      </c>
      <c r="N27" s="17">
        <f>[23]Julho!$D$17</f>
        <v>12.1</v>
      </c>
      <c r="O27" s="17">
        <f>[23]Julho!$D$18</f>
        <v>11.4</v>
      </c>
      <c r="P27" s="17">
        <f>[23]Julho!$D$19</f>
        <v>15.3</v>
      </c>
      <c r="Q27" s="17">
        <f>[23]Julho!$D$20</f>
        <v>16.2</v>
      </c>
      <c r="R27" s="17">
        <f>[23]Julho!$D$21</f>
        <v>13.8</v>
      </c>
      <c r="S27" s="17">
        <f>[23]Julho!$D$22</f>
        <v>14.9</v>
      </c>
      <c r="T27" s="17">
        <f>[23]Julho!$D$23</f>
        <v>6</v>
      </c>
      <c r="U27" s="17">
        <f>[23]Julho!$D$24</f>
        <v>3.4</v>
      </c>
      <c r="V27" s="17">
        <f>[23]Julho!$D$25</f>
        <v>9.6999999999999993</v>
      </c>
      <c r="W27" s="17">
        <f>[23]Julho!$D$26</f>
        <v>13.2</v>
      </c>
      <c r="X27" s="17">
        <f>[23]Julho!$D$27</f>
        <v>17.2</v>
      </c>
      <c r="Y27" s="17">
        <f>[23]Julho!$D$28</f>
        <v>12.2</v>
      </c>
      <c r="Z27" s="17">
        <f>[23]Julho!$D$29</f>
        <v>7.8</v>
      </c>
      <c r="AA27" s="17">
        <f>[23]Julho!$D$30</f>
        <v>11.9</v>
      </c>
      <c r="AB27" s="17">
        <f>[23]Julho!$D$31</f>
        <v>13.9</v>
      </c>
      <c r="AC27" s="17">
        <f>[23]Julho!$D$32</f>
        <v>16.899999999999999</v>
      </c>
      <c r="AD27" s="17">
        <f>[23]Julho!$D$33</f>
        <v>14.7</v>
      </c>
      <c r="AE27" s="17">
        <f>[23]Julho!$D$34</f>
        <v>14.1</v>
      </c>
      <c r="AF27" s="17">
        <f>[23]Julho!$D$35</f>
        <v>14</v>
      </c>
      <c r="AG27" s="28">
        <f t="shared" si="5"/>
        <v>3.4</v>
      </c>
      <c r="AH27" s="31">
        <f t="shared" si="6"/>
        <v>12.870967741935482</v>
      </c>
    </row>
    <row r="28" spans="1:34" ht="17.100000000000001" customHeight="1" x14ac:dyDescent="0.2">
      <c r="A28" s="15" t="s">
        <v>18</v>
      </c>
      <c r="B28" s="17">
        <f>[24]Julho!$D$5</f>
        <v>12.1</v>
      </c>
      <c r="C28" s="17">
        <f>[24]Julho!$D$6</f>
        <v>13.7</v>
      </c>
      <c r="D28" s="17">
        <f>[24]Julho!$D$7</f>
        <v>14.3</v>
      </c>
      <c r="E28" s="17">
        <f>[24]Julho!$D$8</f>
        <v>15.3</v>
      </c>
      <c r="F28" s="17">
        <f>[24]Julho!$D$9</f>
        <v>16.8</v>
      </c>
      <c r="G28" s="17">
        <f>[24]Julho!$D$10</f>
        <v>13.3</v>
      </c>
      <c r="H28" s="17">
        <f>[24]Julho!$D$11</f>
        <v>16.899999999999999</v>
      </c>
      <c r="I28" s="17">
        <f>[24]Julho!$D$12</f>
        <v>16.899999999999999</v>
      </c>
      <c r="J28" s="17">
        <f>[24]Julho!$D$13</f>
        <v>15.4</v>
      </c>
      <c r="K28" s="17">
        <f>[24]Julho!$D$14</f>
        <v>15.7</v>
      </c>
      <c r="L28" s="17">
        <f>[24]Julho!$D$15</f>
        <v>15.2</v>
      </c>
      <c r="M28" s="17">
        <f>[24]Julho!$D$16</f>
        <v>14.5</v>
      </c>
      <c r="N28" s="17">
        <f>[24]Julho!$D$17</f>
        <v>15.9</v>
      </c>
      <c r="O28" s="17">
        <f>[24]Julho!$D$18</f>
        <v>14.5</v>
      </c>
      <c r="P28" s="17">
        <f>[24]Julho!$D$19</f>
        <v>16.2</v>
      </c>
      <c r="Q28" s="17">
        <f>[24]Julho!$D$20</f>
        <v>15.2</v>
      </c>
      <c r="R28" s="17">
        <f>[24]Julho!$D$21</f>
        <v>15.9</v>
      </c>
      <c r="S28" s="17">
        <f>[24]Julho!$D$22</f>
        <v>17.2</v>
      </c>
      <c r="T28" s="17">
        <f>[24]Julho!$D$23</f>
        <v>14</v>
      </c>
      <c r="U28" s="17">
        <f>[24]Julho!$D$24</f>
        <v>12.5</v>
      </c>
      <c r="V28" s="17">
        <f>[24]Julho!$D$25</f>
        <v>14.7</v>
      </c>
      <c r="W28" s="17">
        <f>[24]Julho!$D$26</f>
        <v>17.2</v>
      </c>
      <c r="X28" s="17">
        <f>[24]Julho!$D$27</f>
        <v>20.100000000000001</v>
      </c>
      <c r="Y28" s="17">
        <f>[24]Julho!$D$28</f>
        <v>12.5</v>
      </c>
      <c r="Z28" s="17">
        <f>[24]Julho!$D$29</f>
        <v>8.9</v>
      </c>
      <c r="AA28" s="17">
        <f>[24]Julho!$D$30</f>
        <v>11.9</v>
      </c>
      <c r="AB28" s="17">
        <f>[24]Julho!$D$31</f>
        <v>15.1</v>
      </c>
      <c r="AC28" s="17">
        <f>[24]Julho!$D$32</f>
        <v>16.7</v>
      </c>
      <c r="AD28" s="17">
        <f>[24]Julho!$D$33</f>
        <v>15.2</v>
      </c>
      <c r="AE28" s="17">
        <f>[24]Julho!$D$34</f>
        <v>18.600000000000001</v>
      </c>
      <c r="AF28" s="17">
        <f>[24]Julho!$D$35</f>
        <v>19.100000000000001</v>
      </c>
      <c r="AG28" s="28">
        <f t="shared" si="5"/>
        <v>8.9</v>
      </c>
      <c r="AH28" s="31">
        <f t="shared" si="6"/>
        <v>15.209677419354836</v>
      </c>
    </row>
    <row r="29" spans="1:34" ht="17.100000000000001" customHeight="1" x14ac:dyDescent="0.2">
      <c r="A29" s="15" t="s">
        <v>19</v>
      </c>
      <c r="B29" s="17">
        <f>[25]Julho!$D$5</f>
        <v>8.1999999999999993</v>
      </c>
      <c r="C29" s="17">
        <f>[25]Julho!$D$6</f>
        <v>16.2</v>
      </c>
      <c r="D29" s="17">
        <f>[25]Julho!$D$7</f>
        <v>18.5</v>
      </c>
      <c r="E29" s="17">
        <f>[25]Julho!$D$8</f>
        <v>17.399999999999999</v>
      </c>
      <c r="F29" s="17">
        <f>[25]Julho!$D$9</f>
        <v>16.100000000000001</v>
      </c>
      <c r="G29" s="17">
        <f>[25]Julho!$D$10</f>
        <v>16.5</v>
      </c>
      <c r="H29" s="17">
        <f>[25]Julho!$D$11</f>
        <v>10.199999999999999</v>
      </c>
      <c r="I29" s="17">
        <f>[25]Julho!$D$12</f>
        <v>9.1</v>
      </c>
      <c r="J29" s="17">
        <f>[25]Julho!$D$13</f>
        <v>15.1</v>
      </c>
      <c r="K29" s="17">
        <f>[25]Julho!$D$14</f>
        <v>15.1</v>
      </c>
      <c r="L29" s="17">
        <f>[25]Julho!$D$15</f>
        <v>14.5</v>
      </c>
      <c r="M29" s="17">
        <f>[25]Julho!$D$16</f>
        <v>13.8</v>
      </c>
      <c r="N29" s="17">
        <f>[25]Julho!$D$17</f>
        <v>14.8</v>
      </c>
      <c r="O29" s="17">
        <f>[25]Julho!$D$18</f>
        <v>15.8</v>
      </c>
      <c r="P29" s="17">
        <f>[25]Julho!$D$19</f>
        <v>15.2</v>
      </c>
      <c r="Q29" s="17">
        <f>[25]Julho!$D$20</f>
        <v>16.5</v>
      </c>
      <c r="R29" s="17">
        <f>[25]Julho!$D$21</f>
        <v>17.100000000000001</v>
      </c>
      <c r="S29" s="17">
        <f>[25]Julho!$D$22</f>
        <v>11.6</v>
      </c>
      <c r="T29" s="17">
        <f>[25]Julho!$D$23</f>
        <v>6.9</v>
      </c>
      <c r="U29" s="17">
        <f>[25]Julho!$D$24</f>
        <v>7.8</v>
      </c>
      <c r="V29" s="17">
        <f>[25]Julho!$D$25</f>
        <v>10.4</v>
      </c>
      <c r="W29" s="17">
        <f>[25]Julho!$D$26</f>
        <v>12.3</v>
      </c>
      <c r="X29" s="17">
        <f>[25]Julho!$D$27</f>
        <v>16.600000000000001</v>
      </c>
      <c r="Y29" s="17">
        <f>[25]Julho!$D$28</f>
        <v>9.6</v>
      </c>
      <c r="Z29" s="17">
        <f>[25]Julho!$D$29</f>
        <v>7.5</v>
      </c>
      <c r="AA29" s="17">
        <f>[25]Julho!$D$30</f>
        <v>7.2</v>
      </c>
      <c r="AB29" s="17">
        <f>[25]Julho!$D$31</f>
        <v>9</v>
      </c>
      <c r="AC29" s="17">
        <f>[25]Julho!$D$32</f>
        <v>14.6</v>
      </c>
      <c r="AD29" s="17">
        <f>[25]Julho!$D$33</f>
        <v>13.9</v>
      </c>
      <c r="AE29" s="17">
        <f>[25]Julho!$D$34</f>
        <v>15.1</v>
      </c>
      <c r="AF29" s="17">
        <f>[25]Julho!$D$35</f>
        <v>16.100000000000001</v>
      </c>
      <c r="AG29" s="28">
        <f t="shared" si="5"/>
        <v>6.9</v>
      </c>
      <c r="AH29" s="31">
        <f t="shared" si="6"/>
        <v>13.183870967741939</v>
      </c>
    </row>
    <row r="30" spans="1:34" ht="17.100000000000001" customHeight="1" x14ac:dyDescent="0.2">
      <c r="A30" s="15" t="s">
        <v>31</v>
      </c>
      <c r="B30" s="17">
        <f>[26]Julho!$D$5</f>
        <v>12</v>
      </c>
      <c r="C30" s="17">
        <f>[26]Julho!$D$6</f>
        <v>14.5</v>
      </c>
      <c r="D30" s="17">
        <f>[26]Julho!$D$7</f>
        <v>16.8</v>
      </c>
      <c r="E30" s="17">
        <f>[26]Julho!$D$8</f>
        <v>16.8</v>
      </c>
      <c r="F30" s="17">
        <f>[26]Julho!$D$9</f>
        <v>18</v>
      </c>
      <c r="G30" s="17">
        <f>[26]Julho!$D$10</f>
        <v>15.6</v>
      </c>
      <c r="H30" s="17">
        <f>[26]Julho!$D$11</f>
        <v>14.2</v>
      </c>
      <c r="I30" s="17">
        <f>[26]Julho!$D$12</f>
        <v>15.2</v>
      </c>
      <c r="J30" s="17">
        <f>[26]Julho!$D$13</f>
        <v>16.5</v>
      </c>
      <c r="K30" s="17">
        <f>[26]Julho!$D$14</f>
        <v>15.2</v>
      </c>
      <c r="L30" s="17">
        <f>[26]Julho!$D$15</f>
        <v>13.8</v>
      </c>
      <c r="M30" s="17">
        <f>[26]Julho!$D$16</f>
        <v>14.1</v>
      </c>
      <c r="N30" s="17">
        <f>[26]Julho!$D$17</f>
        <v>16.7</v>
      </c>
      <c r="O30" s="17">
        <f>[26]Julho!$D$18</f>
        <v>17.100000000000001</v>
      </c>
      <c r="P30" s="17">
        <f>[26]Julho!$D$19</f>
        <v>17.2</v>
      </c>
      <c r="Q30" s="17">
        <f>[26]Julho!$D$20</f>
        <v>15.8</v>
      </c>
      <c r="R30" s="17">
        <f>[26]Julho!$D$21</f>
        <v>17.899999999999999</v>
      </c>
      <c r="S30" s="17">
        <f>[26]Julho!$D$22</f>
        <v>16.8</v>
      </c>
      <c r="T30" s="17">
        <f>[26]Julho!$D$23</f>
        <v>7.4</v>
      </c>
      <c r="U30" s="17">
        <f>[26]Julho!$D$24</f>
        <v>6.6</v>
      </c>
      <c r="V30" s="17">
        <f>[26]Julho!$D$25</f>
        <v>13.9</v>
      </c>
      <c r="W30" s="17">
        <f>[26]Julho!$D$26</f>
        <v>17.899999999999999</v>
      </c>
      <c r="X30" s="17">
        <f>[26]Julho!$D$27</f>
        <v>17.5</v>
      </c>
      <c r="Y30" s="17">
        <f>[26]Julho!$D$28</f>
        <v>12</v>
      </c>
      <c r="Z30" s="17">
        <f>[26]Julho!$D$29</f>
        <v>4.0999999999999996</v>
      </c>
      <c r="AA30" s="17">
        <f>[26]Julho!$D$30</f>
        <v>12.1</v>
      </c>
      <c r="AB30" s="17">
        <f>[26]Julho!$D$31</f>
        <v>13.6</v>
      </c>
      <c r="AC30" s="17">
        <f>[26]Julho!$D$32</f>
        <v>16.8</v>
      </c>
      <c r="AD30" s="17">
        <f>[26]Julho!$D$33</f>
        <v>15.9</v>
      </c>
      <c r="AE30" s="17">
        <f>[26]Julho!$D$34</f>
        <v>17.5</v>
      </c>
      <c r="AF30" s="17">
        <f>[26]Julho!$D$35</f>
        <v>17.3</v>
      </c>
      <c r="AG30" s="28">
        <f t="shared" si="5"/>
        <v>4.0999999999999996</v>
      </c>
      <c r="AH30" s="31">
        <f t="shared" si="6"/>
        <v>14.735483870967743</v>
      </c>
    </row>
    <row r="31" spans="1:34" ht="17.100000000000001" customHeight="1" x14ac:dyDescent="0.2">
      <c r="A31" s="15" t="s">
        <v>48</v>
      </c>
      <c r="B31" s="17">
        <f>[27]Julho!$D$5</f>
        <v>13.5</v>
      </c>
      <c r="C31" s="17">
        <f>[27]Julho!$D$6</f>
        <v>16.3</v>
      </c>
      <c r="D31" s="17">
        <f>[27]Julho!$D$7</f>
        <v>16.399999999999999</v>
      </c>
      <c r="E31" s="17">
        <f>[27]Julho!$D$8</f>
        <v>16.7</v>
      </c>
      <c r="F31" s="17">
        <f>[27]Julho!$D$9</f>
        <v>16.2</v>
      </c>
      <c r="G31" s="17">
        <f>[27]Julho!$D$10</f>
        <v>17.100000000000001</v>
      </c>
      <c r="H31" s="17">
        <f>[27]Julho!$D$11</f>
        <v>15.4</v>
      </c>
      <c r="I31" s="17">
        <f>[27]Julho!$D$12</f>
        <v>15.7</v>
      </c>
      <c r="J31" s="17">
        <f>[27]Julho!$D$13</f>
        <v>13.9</v>
      </c>
      <c r="K31" s="17">
        <f>[27]Julho!$D$14</f>
        <v>16.8</v>
      </c>
      <c r="L31" s="17">
        <f>[27]Julho!$D$15</f>
        <v>14.8</v>
      </c>
      <c r="M31" s="17">
        <f>[27]Julho!$D$16</f>
        <v>17.3</v>
      </c>
      <c r="N31" s="17">
        <f>[27]Julho!$D$17</f>
        <v>18.7</v>
      </c>
      <c r="O31" s="17">
        <f>[27]Julho!$D$18</f>
        <v>16.399999999999999</v>
      </c>
      <c r="P31" s="17">
        <f>[27]Julho!$D$19</f>
        <v>16.5</v>
      </c>
      <c r="Q31" s="17">
        <f>[27]Julho!$D$20</f>
        <v>17.399999999999999</v>
      </c>
      <c r="R31" s="17">
        <f>[27]Julho!$D$21</f>
        <v>18.100000000000001</v>
      </c>
      <c r="S31" s="17">
        <f>[27]Julho!$D$22</f>
        <v>18.399999999999999</v>
      </c>
      <c r="T31" s="17">
        <f>[27]Julho!$D$23</f>
        <v>17.899999999999999</v>
      </c>
      <c r="U31" s="17">
        <f>[27]Julho!$D$24</f>
        <v>14.9</v>
      </c>
      <c r="V31" s="17">
        <f>[27]Julho!$D$25</f>
        <v>15</v>
      </c>
      <c r="W31" s="17">
        <f>[27]Julho!$D$26</f>
        <v>18.3</v>
      </c>
      <c r="X31" s="17">
        <f>[27]Julho!$D$27</f>
        <v>17.8</v>
      </c>
      <c r="Y31" s="17">
        <f>[27]Julho!$D$28</f>
        <v>11.9</v>
      </c>
      <c r="Z31" s="17">
        <f>[27]Julho!$D$29</f>
        <v>11.9</v>
      </c>
      <c r="AA31" s="17">
        <f>[27]Julho!$D$30</f>
        <v>13.4</v>
      </c>
      <c r="AB31" s="17">
        <f>[27]Julho!$D$31</f>
        <v>15.7</v>
      </c>
      <c r="AC31" s="17">
        <f>[27]Julho!$D$32</f>
        <v>17.2</v>
      </c>
      <c r="AD31" s="17">
        <f>[27]Julho!$D$33</f>
        <v>16.8</v>
      </c>
      <c r="AE31" s="17">
        <f>[27]Julho!$D$34</f>
        <v>18.100000000000001</v>
      </c>
      <c r="AF31" s="17">
        <f>[27]Julho!$D$35</f>
        <v>16.899999999999999</v>
      </c>
      <c r="AG31" s="28">
        <f>MIN(B31:AF31)</f>
        <v>11.9</v>
      </c>
      <c r="AH31" s="31">
        <f>AVERAGE(B31:AF31)</f>
        <v>16.174193548387095</v>
      </c>
    </row>
    <row r="32" spans="1:34" ht="17.100000000000001" customHeight="1" x14ac:dyDescent="0.2">
      <c r="A32" s="15" t="s">
        <v>20</v>
      </c>
      <c r="B32" s="17">
        <f>[28]Julho!$D$5</f>
        <v>12.7</v>
      </c>
      <c r="C32" s="17">
        <f>[28]Julho!$D$6</f>
        <v>14.6</v>
      </c>
      <c r="D32" s="17">
        <f>[28]Julho!$D$7</f>
        <v>17.399999999999999</v>
      </c>
      <c r="E32" s="17">
        <f>[28]Julho!$D$8</f>
        <v>16.899999999999999</v>
      </c>
      <c r="F32" s="17">
        <f>[28]Julho!$D$9</f>
        <v>17.100000000000001</v>
      </c>
      <c r="G32" s="17">
        <f>[28]Julho!$D$10</f>
        <v>15.4</v>
      </c>
      <c r="H32" s="17">
        <f>[28]Julho!$D$11</f>
        <v>18.399999999999999</v>
      </c>
      <c r="I32" s="17">
        <f>[28]Julho!$D$12</f>
        <v>17.899999999999999</v>
      </c>
      <c r="J32" s="17">
        <f>[28]Julho!$D$13</f>
        <v>17.399999999999999</v>
      </c>
      <c r="K32" s="17">
        <f>[28]Julho!$D$14</f>
        <v>16.2</v>
      </c>
      <c r="L32" s="17">
        <f>[28]Julho!$D$15</f>
        <v>13.6</v>
      </c>
      <c r="M32" s="17">
        <f>[28]Julho!$D$16</f>
        <v>13.3</v>
      </c>
      <c r="N32" s="17">
        <f>[28]Julho!$D$17</f>
        <v>13.6</v>
      </c>
      <c r="O32" s="17">
        <f>[28]Julho!$D$18</f>
        <v>13.6</v>
      </c>
      <c r="P32" s="17">
        <f>[28]Julho!$D$19</f>
        <v>14.6</v>
      </c>
      <c r="Q32" s="17">
        <f>[28]Julho!$D$20</f>
        <v>16.2</v>
      </c>
      <c r="R32" s="17">
        <f>[28]Julho!$D$21</f>
        <v>17.399999999999999</v>
      </c>
      <c r="S32" s="17">
        <f>[28]Julho!$D$22</f>
        <v>16.600000000000001</v>
      </c>
      <c r="T32" s="17">
        <f>[28]Julho!$D$23</f>
        <v>13.3</v>
      </c>
      <c r="U32" s="17">
        <f>[28]Julho!$D$24</f>
        <v>10</v>
      </c>
      <c r="V32" s="17">
        <f>[28]Julho!$D$25</f>
        <v>10.3</v>
      </c>
      <c r="W32" s="17">
        <f>[28]Julho!$D$26</f>
        <v>14.1</v>
      </c>
      <c r="X32" s="17">
        <f>[28]Julho!$D$27</f>
        <v>19.600000000000001</v>
      </c>
      <c r="Y32" s="17">
        <f>[28]Julho!$D$28</f>
        <v>14.8</v>
      </c>
      <c r="Z32" s="17">
        <f>[28]Julho!$D$29</f>
        <v>11.9</v>
      </c>
      <c r="AA32" s="17">
        <f>[28]Julho!$D$30</f>
        <v>12</v>
      </c>
      <c r="AB32" s="17">
        <f>[28]Julho!$D$31</f>
        <v>16.3</v>
      </c>
      <c r="AC32" s="17">
        <f>[28]Julho!$D$32</f>
        <v>16.2</v>
      </c>
      <c r="AD32" s="17">
        <f>[28]Julho!$D$33</f>
        <v>14</v>
      </c>
      <c r="AE32" s="17">
        <f>[28]Julho!$D$34</f>
        <v>14.9</v>
      </c>
      <c r="AF32" s="17">
        <f>[28]Julho!$D$35</f>
        <v>15.8</v>
      </c>
      <c r="AG32" s="28">
        <f>MIN(B32:AF32)</f>
        <v>10</v>
      </c>
      <c r="AH32" s="31">
        <f>AVERAGE(B32:AF32)</f>
        <v>15.035483870967743</v>
      </c>
    </row>
    <row r="33" spans="1:35" s="5" customFormat="1" ht="17.100000000000001" customHeight="1" x14ac:dyDescent="0.2">
      <c r="A33" s="24" t="s">
        <v>35</v>
      </c>
      <c r="B33" s="25">
        <f t="shared" ref="B33:AG33" si="9">MIN(B5:B32)</f>
        <v>6.6</v>
      </c>
      <c r="C33" s="25">
        <f t="shared" si="9"/>
        <v>11.3</v>
      </c>
      <c r="D33" s="25">
        <f t="shared" si="9"/>
        <v>12.6</v>
      </c>
      <c r="E33" s="25">
        <f t="shared" si="9"/>
        <v>11.8</v>
      </c>
      <c r="F33" s="25">
        <f t="shared" si="9"/>
        <v>12.3</v>
      </c>
      <c r="G33" s="25">
        <f t="shared" si="9"/>
        <v>11</v>
      </c>
      <c r="H33" s="25">
        <f t="shared" si="9"/>
        <v>10.199999999999999</v>
      </c>
      <c r="I33" s="25">
        <f t="shared" si="9"/>
        <v>9.1</v>
      </c>
      <c r="J33" s="25">
        <f t="shared" si="9"/>
        <v>13.9</v>
      </c>
      <c r="K33" s="25">
        <f t="shared" si="9"/>
        <v>14.6</v>
      </c>
      <c r="L33" s="25">
        <f t="shared" si="9"/>
        <v>12.5</v>
      </c>
      <c r="M33" s="25">
        <f t="shared" si="9"/>
        <v>11.8</v>
      </c>
      <c r="N33" s="25">
        <f t="shared" si="9"/>
        <v>11.7</v>
      </c>
      <c r="O33" s="25">
        <f t="shared" si="9"/>
        <v>10.9</v>
      </c>
      <c r="P33" s="25">
        <f t="shared" si="9"/>
        <v>10.6</v>
      </c>
      <c r="Q33" s="25">
        <f t="shared" si="9"/>
        <v>12.6</v>
      </c>
      <c r="R33" s="25">
        <f t="shared" si="9"/>
        <v>13.4</v>
      </c>
      <c r="S33" s="25">
        <f t="shared" si="9"/>
        <v>11.6</v>
      </c>
      <c r="T33" s="25">
        <f t="shared" si="9"/>
        <v>5.7</v>
      </c>
      <c r="U33" s="25">
        <f t="shared" si="9"/>
        <v>3.4</v>
      </c>
      <c r="V33" s="25">
        <f t="shared" si="9"/>
        <v>5.7</v>
      </c>
      <c r="W33" s="25">
        <f t="shared" si="9"/>
        <v>9.6</v>
      </c>
      <c r="X33" s="25">
        <f t="shared" si="9"/>
        <v>15.1</v>
      </c>
      <c r="Y33" s="25">
        <f t="shared" si="9"/>
        <v>8.1</v>
      </c>
      <c r="Z33" s="25">
        <f t="shared" si="9"/>
        <v>2.6</v>
      </c>
      <c r="AA33" s="25">
        <f t="shared" si="9"/>
        <v>7.1</v>
      </c>
      <c r="AB33" s="25">
        <f t="shared" si="9"/>
        <v>8.3000000000000007</v>
      </c>
      <c r="AC33" s="25">
        <f t="shared" si="9"/>
        <v>14</v>
      </c>
      <c r="AD33" s="25">
        <f t="shared" si="9"/>
        <v>12.4</v>
      </c>
      <c r="AE33" s="25">
        <f t="shared" si="9"/>
        <v>12.8</v>
      </c>
      <c r="AF33" s="25">
        <f t="shared" si="9"/>
        <v>12.3</v>
      </c>
      <c r="AG33" s="28">
        <f t="shared" si="9"/>
        <v>2.6</v>
      </c>
      <c r="AH33" s="31">
        <f>AVERAGE(AH5:AH32)</f>
        <v>14.467018196856909</v>
      </c>
    </row>
    <row r="34" spans="1:35" x14ac:dyDescent="0.2">
      <c r="AD34" s="9"/>
      <c r="AE34" s="1"/>
      <c r="AF34"/>
      <c r="AG34"/>
      <c r="AH34"/>
    </row>
    <row r="35" spans="1:35" x14ac:dyDescent="0.2">
      <c r="A35" s="48"/>
      <c r="B35" s="48"/>
      <c r="C35" s="49"/>
      <c r="D35" s="49" t="s">
        <v>59</v>
      </c>
      <c r="E35" s="49"/>
      <c r="F35" s="49"/>
      <c r="G35" s="49"/>
      <c r="M35" s="2" t="s">
        <v>49</v>
      </c>
      <c r="V35" s="2" t="s">
        <v>57</v>
      </c>
      <c r="AD35" s="9"/>
      <c r="AH35" s="2"/>
    </row>
    <row r="36" spans="1:35" x14ac:dyDescent="0.2">
      <c r="J36" s="41"/>
      <c r="K36" s="41"/>
      <c r="L36" s="41"/>
      <c r="M36" s="41" t="s">
        <v>50</v>
      </c>
      <c r="N36" s="41"/>
      <c r="O36" s="41"/>
      <c r="P36" s="41"/>
      <c r="V36" s="41" t="s">
        <v>58</v>
      </c>
      <c r="W36" s="41"/>
      <c r="AD36" s="9"/>
      <c r="AE36" s="1"/>
      <c r="AF36"/>
      <c r="AG36" s="2"/>
      <c r="AH36" s="2"/>
      <c r="AI36" s="2"/>
    </row>
    <row r="37" spans="1:35" x14ac:dyDescent="0.2">
      <c r="AD37" s="9"/>
      <c r="AE37" s="1"/>
      <c r="AF37"/>
      <c r="AG37" s="41"/>
      <c r="AH37" s="41"/>
      <c r="AI37" s="2"/>
    </row>
  </sheetData>
  <mergeCells count="34"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F3:AF4"/>
    <mergeCell ref="T3:T4"/>
    <mergeCell ref="AE3:AE4"/>
    <mergeCell ref="Z3:Z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AG24" sqref="AG24"/>
    </sheetView>
  </sheetViews>
  <sheetFormatPr defaultRowHeight="12.75" x14ac:dyDescent="0.2"/>
  <cols>
    <col min="1" max="1" width="18.7109375" style="2" customWidth="1"/>
    <col min="2" max="4" width="5.42578125" style="2" bestFit="1" customWidth="1"/>
    <col min="5" max="6" width="5.140625" style="2" customWidth="1"/>
    <col min="7" max="7" width="5.42578125" style="2" bestFit="1" customWidth="1"/>
    <col min="8" max="8" width="5.5703125" style="2" customWidth="1"/>
    <col min="9" max="10" width="5.42578125" style="2" bestFit="1" customWidth="1"/>
    <col min="11" max="11" width="6.28515625" style="2" customWidth="1"/>
    <col min="12" max="12" width="5" style="2" customWidth="1"/>
    <col min="13" max="13" width="6" style="2" customWidth="1"/>
    <col min="14" max="14" width="5.42578125" style="2" bestFit="1" customWidth="1"/>
    <col min="15" max="15" width="6.140625" style="2" customWidth="1"/>
    <col min="16" max="16" width="6" style="2" customWidth="1"/>
    <col min="17" max="18" width="6.140625" style="2" customWidth="1"/>
    <col min="19" max="19" width="6" style="2" customWidth="1"/>
    <col min="20" max="20" width="5.42578125" style="2" bestFit="1" customWidth="1"/>
    <col min="21" max="21" width="5" style="2" customWidth="1"/>
    <col min="22" max="22" width="5.140625" style="2" customWidth="1"/>
    <col min="23" max="23" width="6.42578125" style="2" customWidth="1"/>
    <col min="24" max="24" width="5" style="2" customWidth="1"/>
    <col min="25" max="26" width="5.42578125" style="2" customWidth="1"/>
    <col min="27" max="27" width="6" style="2" customWidth="1"/>
    <col min="28" max="28" width="5.140625" style="2" customWidth="1"/>
    <col min="29" max="29" width="5.7109375" style="2" customWidth="1"/>
    <col min="30" max="30" width="6" style="2" customWidth="1"/>
    <col min="31" max="31" width="6.140625" style="2" customWidth="1"/>
    <col min="32" max="32" width="6.285156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06" t="s">
        <v>25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</row>
    <row r="2" spans="1:34" s="4" customFormat="1" ht="20.100000000000001" customHeight="1" x14ac:dyDescent="0.2">
      <c r="A2" s="105" t="s">
        <v>21</v>
      </c>
      <c r="B2" s="103" t="s">
        <v>141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7"/>
    </row>
    <row r="3" spans="1:34" s="5" customFormat="1" ht="20.100000000000001" customHeight="1" x14ac:dyDescent="0.2">
      <c r="A3" s="105"/>
      <c r="B3" s="102">
        <v>1</v>
      </c>
      <c r="C3" s="102">
        <f>SUM(B3+1)</f>
        <v>2</v>
      </c>
      <c r="D3" s="102">
        <f t="shared" ref="D3:AD3" si="0">SUM(C3+1)</f>
        <v>3</v>
      </c>
      <c r="E3" s="102">
        <f t="shared" si="0"/>
        <v>4</v>
      </c>
      <c r="F3" s="102">
        <f t="shared" si="0"/>
        <v>5</v>
      </c>
      <c r="G3" s="102">
        <f t="shared" si="0"/>
        <v>6</v>
      </c>
      <c r="H3" s="102">
        <f t="shared" si="0"/>
        <v>7</v>
      </c>
      <c r="I3" s="102">
        <f t="shared" si="0"/>
        <v>8</v>
      </c>
      <c r="J3" s="102">
        <f t="shared" si="0"/>
        <v>9</v>
      </c>
      <c r="K3" s="102">
        <f t="shared" si="0"/>
        <v>10</v>
      </c>
      <c r="L3" s="102">
        <f t="shared" si="0"/>
        <v>11</v>
      </c>
      <c r="M3" s="102">
        <f t="shared" si="0"/>
        <v>12</v>
      </c>
      <c r="N3" s="102">
        <f t="shared" si="0"/>
        <v>13</v>
      </c>
      <c r="O3" s="102">
        <f t="shared" si="0"/>
        <v>14</v>
      </c>
      <c r="P3" s="102">
        <f t="shared" si="0"/>
        <v>15</v>
      </c>
      <c r="Q3" s="102">
        <f t="shared" si="0"/>
        <v>16</v>
      </c>
      <c r="R3" s="102">
        <f t="shared" si="0"/>
        <v>17</v>
      </c>
      <c r="S3" s="102">
        <f t="shared" si="0"/>
        <v>18</v>
      </c>
      <c r="T3" s="102">
        <f t="shared" si="0"/>
        <v>19</v>
      </c>
      <c r="U3" s="102">
        <f t="shared" si="0"/>
        <v>20</v>
      </c>
      <c r="V3" s="102">
        <f t="shared" si="0"/>
        <v>21</v>
      </c>
      <c r="W3" s="102">
        <f t="shared" si="0"/>
        <v>22</v>
      </c>
      <c r="X3" s="102">
        <f t="shared" si="0"/>
        <v>23</v>
      </c>
      <c r="Y3" s="102">
        <f t="shared" si="0"/>
        <v>24</v>
      </c>
      <c r="Z3" s="102">
        <f t="shared" si="0"/>
        <v>25</v>
      </c>
      <c r="AA3" s="102">
        <f t="shared" si="0"/>
        <v>26</v>
      </c>
      <c r="AB3" s="102">
        <f t="shared" si="0"/>
        <v>27</v>
      </c>
      <c r="AC3" s="102">
        <f t="shared" si="0"/>
        <v>28</v>
      </c>
      <c r="AD3" s="102">
        <f t="shared" si="0"/>
        <v>29</v>
      </c>
      <c r="AE3" s="102">
        <v>30</v>
      </c>
      <c r="AF3" s="102">
        <v>31</v>
      </c>
      <c r="AG3" s="26" t="s">
        <v>38</v>
      </c>
      <c r="AH3" s="8"/>
    </row>
    <row r="4" spans="1:34" s="5" customFormat="1" ht="20.100000000000001" customHeight="1" x14ac:dyDescent="0.2">
      <c r="A4" s="105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26" t="s">
        <v>37</v>
      </c>
      <c r="AH4" s="8"/>
    </row>
    <row r="5" spans="1:34" s="5" customFormat="1" ht="20.100000000000001" customHeight="1" x14ac:dyDescent="0.2">
      <c r="A5" s="15" t="s">
        <v>44</v>
      </c>
      <c r="B5" s="17">
        <f>[1]Julho!$E$5</f>
        <v>66.916666666666671</v>
      </c>
      <c r="C5" s="17">
        <f>[1]Julho!$E$6</f>
        <v>66.333333333333329</v>
      </c>
      <c r="D5" s="17">
        <f>[1]Julho!$E$7</f>
        <v>65</v>
      </c>
      <c r="E5" s="17">
        <f>[1]Julho!$E$8</f>
        <v>59.958333333333336</v>
      </c>
      <c r="F5" s="17">
        <f>[1]Julho!$E$9</f>
        <v>49.541666666666664</v>
      </c>
      <c r="G5" s="17">
        <f>[1]Julho!$E$10</f>
        <v>53.041666666666664</v>
      </c>
      <c r="H5" s="17">
        <f>[1]Julho!$E$11</f>
        <v>71.416666666666671</v>
      </c>
      <c r="I5" s="17">
        <f>[1]Julho!$E$12</f>
        <v>88.416666666666671</v>
      </c>
      <c r="J5" s="17">
        <f>[1]Julho!$E$13</f>
        <v>84.083333333333329</v>
      </c>
      <c r="K5" s="17">
        <f>[1]Julho!$E$14</f>
        <v>89.875</v>
      </c>
      <c r="L5" s="17">
        <f>[1]Julho!$E$15</f>
        <v>79.875</v>
      </c>
      <c r="M5" s="17">
        <f>[1]Julho!$E$16</f>
        <v>70.666666666666671</v>
      </c>
      <c r="N5" s="17">
        <f>[1]Julho!$E$17</f>
        <v>64.958333333333329</v>
      </c>
      <c r="O5" s="17">
        <f>[1]Julho!$E$18</f>
        <v>64.583333333333329</v>
      </c>
      <c r="P5" s="17">
        <f>[1]Julho!$E$19</f>
        <v>60.5</v>
      </c>
      <c r="Q5" s="17">
        <f>[1]Julho!$E$20</f>
        <v>59.083333333333336</v>
      </c>
      <c r="R5" s="17">
        <f>[1]Julho!$E$21</f>
        <v>60.041666666666664</v>
      </c>
      <c r="S5" s="17">
        <f>[1]Julho!$E$22</f>
        <v>80.25</v>
      </c>
      <c r="T5" s="17">
        <f>[1]Julho!$E$23</f>
        <v>65.125</v>
      </c>
      <c r="U5" s="17">
        <f>[1]Julho!$E$24</f>
        <v>72.75</v>
      </c>
      <c r="V5" s="17">
        <f>[1]Julho!$E$25</f>
        <v>64.291666666666671</v>
      </c>
      <c r="W5" s="17">
        <f>[1]Julho!$E$26</f>
        <v>56</v>
      </c>
      <c r="X5" s="17">
        <f>[1]Julho!$E$27</f>
        <v>56.541666666666664</v>
      </c>
      <c r="Y5" s="17">
        <f>[1]Julho!$E$28</f>
        <v>88.583333333333329</v>
      </c>
      <c r="Z5" s="17">
        <f>[1]Julho!$E$29</f>
        <v>76.333333333333329</v>
      </c>
      <c r="AA5" s="17">
        <f>[1]Julho!$E$30</f>
        <v>97.083333333333329</v>
      </c>
      <c r="AB5" s="17">
        <f>[1]Julho!$E$31</f>
        <v>91.916666666666671</v>
      </c>
      <c r="AC5" s="17">
        <f>[1]Julho!$E$32</f>
        <v>91.75</v>
      </c>
      <c r="AD5" s="17">
        <f>[1]Julho!$E$33</f>
        <v>80.125</v>
      </c>
      <c r="AE5" s="17">
        <f>[1]Julho!$E$34</f>
        <v>72.958333333333329</v>
      </c>
      <c r="AF5" s="17">
        <f>[1]Julho!$E$35</f>
        <v>66.875</v>
      </c>
      <c r="AG5" s="27">
        <f>AVERAGE(B5:AF5)</f>
        <v>71.44758064516131</v>
      </c>
      <c r="AH5" s="8"/>
    </row>
    <row r="6" spans="1:34" ht="17.100000000000001" customHeight="1" x14ac:dyDescent="0.2">
      <c r="A6" s="15" t="s">
        <v>0</v>
      </c>
      <c r="B6" s="17">
        <f>[2]Julho!$E$5</f>
        <v>82.041666666666671</v>
      </c>
      <c r="C6" s="17">
        <f>[2]Julho!$E$6</f>
        <v>74.916666666666671</v>
      </c>
      <c r="D6" s="17">
        <f>[2]Julho!$E$7</f>
        <v>73.208333333333329</v>
      </c>
      <c r="E6" s="17">
        <f>[2]Julho!$E$8</f>
        <v>69.625</v>
      </c>
      <c r="F6" s="17">
        <f>[2]Julho!$E$9</f>
        <v>60.375</v>
      </c>
      <c r="G6" s="17">
        <f>[2]Julho!$E$10</f>
        <v>80.833333333333329</v>
      </c>
      <c r="H6" s="17">
        <f>[2]Julho!$E$11</f>
        <v>87.416666666666671</v>
      </c>
      <c r="I6" s="17">
        <f>[2]Julho!$E$12</f>
        <v>87.625</v>
      </c>
      <c r="J6" s="17">
        <f>[2]Julho!$E$13</f>
        <v>96.375</v>
      </c>
      <c r="K6" s="17">
        <f>[2]Julho!$E$14</f>
        <v>93.458333333333329</v>
      </c>
      <c r="L6" s="17">
        <f>[2]Julho!$E$15</f>
        <v>87.541666666666671</v>
      </c>
      <c r="M6" s="17">
        <f>[2]Julho!$E$16</f>
        <v>79.416666666666671</v>
      </c>
      <c r="N6" s="17">
        <f>[2]Julho!$E$17</f>
        <v>78.416666666666671</v>
      </c>
      <c r="O6" s="17">
        <f>[2]Julho!$E$18</f>
        <v>75.25</v>
      </c>
      <c r="P6" s="17">
        <f>[2]Julho!$E$19</f>
        <v>74.833333333333329</v>
      </c>
      <c r="Q6" s="17">
        <f>[2]Julho!$E$20</f>
        <v>70</v>
      </c>
      <c r="R6" s="17">
        <f>[2]Julho!$E$21</f>
        <v>71.791666666666671</v>
      </c>
      <c r="S6" s="17">
        <f>[2]Julho!$E$22</f>
        <v>79.25</v>
      </c>
      <c r="T6" s="17">
        <f>[2]Julho!$E$23</f>
        <v>70.291666666666671</v>
      </c>
      <c r="U6" s="17">
        <f>[2]Julho!$E$24</f>
        <v>68.041666666666671</v>
      </c>
      <c r="V6" s="17">
        <f>[2]Julho!$E$25</f>
        <v>69.458333333333329</v>
      </c>
      <c r="W6" s="17">
        <f>[2]Julho!$E$26</f>
        <v>69.625</v>
      </c>
      <c r="X6" s="17">
        <f>[2]Julho!$E$27</f>
        <v>83.541666666666671</v>
      </c>
      <c r="Y6" s="17">
        <f>[2]Julho!$E$28</f>
        <v>92.5</v>
      </c>
      <c r="Z6" s="17">
        <f>[2]Julho!$E$29</f>
        <v>83.083333333333329</v>
      </c>
      <c r="AA6" s="17">
        <f>[2]Julho!$E$30</f>
        <v>82.25</v>
      </c>
      <c r="AB6" s="17">
        <f>[2]Julho!$E$31</f>
        <v>81.541666666666671</v>
      </c>
      <c r="AC6" s="17">
        <f>[2]Julho!$E$32</f>
        <v>93.5</v>
      </c>
      <c r="AD6" s="17">
        <f>[2]Julho!$E$33</f>
        <v>84.458333333333329</v>
      </c>
      <c r="AE6" s="17">
        <f>[2]Julho!$E$34</f>
        <v>79.521739130434781</v>
      </c>
      <c r="AF6" s="17">
        <f>[2]Julho!$E$35</f>
        <v>73.958333333333329</v>
      </c>
      <c r="AG6" s="28">
        <f t="shared" ref="AG6:AG19" si="1">AVERAGE(B6:AF6)</f>
        <v>79.166023842917269</v>
      </c>
    </row>
    <row r="7" spans="1:34" ht="17.100000000000001" customHeight="1" x14ac:dyDescent="0.2">
      <c r="A7" s="15" t="s">
        <v>1</v>
      </c>
      <c r="B7" s="17" t="str">
        <f>[3]Julho!$E$5</f>
        <v>*</v>
      </c>
      <c r="C7" s="17" t="str">
        <f>[3]Julho!$E$6</f>
        <v>*</v>
      </c>
      <c r="D7" s="17" t="str">
        <f>[3]Julho!$E$7</f>
        <v>*</v>
      </c>
      <c r="E7" s="17" t="str">
        <f>[3]Julho!$E$7</f>
        <v>*</v>
      </c>
      <c r="F7" s="17" t="str">
        <f>[3]Julho!$E$7</f>
        <v>*</v>
      </c>
      <c r="G7" s="17" t="str">
        <f>[3]Julho!$E$7</f>
        <v>*</v>
      </c>
      <c r="H7" s="17" t="str">
        <f>[3]Julho!$E$7</f>
        <v>*</v>
      </c>
      <c r="I7" s="17" t="str">
        <f>[3]Julho!$E$7</f>
        <v>*</v>
      </c>
      <c r="J7" s="17" t="str">
        <f>[3]Julho!$E$7</f>
        <v>*</v>
      </c>
      <c r="K7" s="83" t="str">
        <f>[3]Julho!$E$14</f>
        <v>*</v>
      </c>
      <c r="L7" s="83" t="str">
        <f>[3]Julho!$E$15</f>
        <v>*</v>
      </c>
      <c r="M7" s="83" t="str">
        <f>[3]Julho!$E$16</f>
        <v>*</v>
      </c>
      <c r="N7" s="83" t="str">
        <f>[3]Julho!$E$17</f>
        <v>*</v>
      </c>
      <c r="O7" s="83" t="str">
        <f>[3]Julho!$E$18</f>
        <v>*</v>
      </c>
      <c r="P7" s="83" t="str">
        <f>[3]Julho!$E$19</f>
        <v>*</v>
      </c>
      <c r="Q7" s="83" t="str">
        <f>[3]Julho!$E$20</f>
        <v>*</v>
      </c>
      <c r="R7" s="83" t="str">
        <f>[3]Julho!$E$21</f>
        <v>*</v>
      </c>
      <c r="S7" s="83" t="str">
        <f>[3]Julho!$E$22</f>
        <v>*</v>
      </c>
      <c r="T7" s="83" t="str">
        <f>[3]Julho!$E$23</f>
        <v>*</v>
      </c>
      <c r="U7" s="83" t="str">
        <f>[3]Julho!$E$24</f>
        <v>*</v>
      </c>
      <c r="V7" s="83" t="str">
        <f>[3]Julho!$E$25</f>
        <v>*</v>
      </c>
      <c r="W7" s="83" t="str">
        <f>[3]Julho!$E$26</f>
        <v>*</v>
      </c>
      <c r="X7" s="83" t="str">
        <f>[3]Julho!$E$27</f>
        <v>*</v>
      </c>
      <c r="Y7" s="17" t="str">
        <f>[3]Julho!$E$28</f>
        <v>*</v>
      </c>
      <c r="Z7" s="17" t="str">
        <f>[3]Julho!$E$29</f>
        <v>*</v>
      </c>
      <c r="AA7" s="17" t="str">
        <f>[3]Julho!$E$30</f>
        <v>*</v>
      </c>
      <c r="AB7" s="17" t="str">
        <f>[3]Julho!$E$31</f>
        <v>*</v>
      </c>
      <c r="AC7" s="17" t="str">
        <f>[3]Julho!$E$32</f>
        <v>*</v>
      </c>
      <c r="AD7" s="17" t="str">
        <f>[3]Julho!$E$33</f>
        <v>*</v>
      </c>
      <c r="AE7" s="17" t="str">
        <f>[3]Julho!$E$34</f>
        <v>*</v>
      </c>
      <c r="AF7" s="17" t="str">
        <f>[3]Julho!$E$35</f>
        <v>*</v>
      </c>
      <c r="AG7" s="94" t="s">
        <v>142</v>
      </c>
    </row>
    <row r="8" spans="1:34" ht="17.100000000000001" customHeight="1" x14ac:dyDescent="0.2">
      <c r="A8" s="15" t="s">
        <v>79</v>
      </c>
      <c r="B8" s="17">
        <f>[4]Julho!$E$5</f>
        <v>68.166666666666671</v>
      </c>
      <c r="C8" s="17">
        <f>[4]Julho!$E$6</f>
        <v>60.125</v>
      </c>
      <c r="D8" s="17">
        <f>[4]Julho!$E$7</f>
        <v>54.625</v>
      </c>
      <c r="E8" s="17">
        <f>[4]Julho!$E$8</f>
        <v>49.208333333333336</v>
      </c>
      <c r="F8" s="17">
        <f>[4]Julho!$E$9</f>
        <v>41.75</v>
      </c>
      <c r="G8" s="17">
        <f>[4]Julho!$E$10</f>
        <v>47.041666666666664</v>
      </c>
      <c r="H8" s="17">
        <f>[4]Julho!$E$11</f>
        <v>84.416666666666671</v>
      </c>
      <c r="I8" s="17">
        <f>[4]Julho!$E$12</f>
        <v>94.166666666666671</v>
      </c>
      <c r="J8" s="17">
        <f>[4]Julho!$E$13</f>
        <v>95.125</v>
      </c>
      <c r="K8" s="17">
        <f>[4]Julho!$E$14</f>
        <v>91.041666666666671</v>
      </c>
      <c r="L8" s="17">
        <f>[4]Julho!$E$15</f>
        <v>79.125</v>
      </c>
      <c r="M8" s="17">
        <f>[4]Julho!$E$16</f>
        <v>75.5</v>
      </c>
      <c r="N8" s="17">
        <f>[4]Julho!$E$17</f>
        <v>73</v>
      </c>
      <c r="O8" s="17">
        <f>[4]Julho!$E$18</f>
        <v>69.708333333333329</v>
      </c>
      <c r="P8" s="17">
        <f>[4]Julho!$E$19</f>
        <v>63.083333333333336</v>
      </c>
      <c r="Q8" s="17">
        <f>[4]Julho!$E$20</f>
        <v>55</v>
      </c>
      <c r="R8" s="17">
        <f>[4]Julho!$E$21</f>
        <v>52.458333333333336</v>
      </c>
      <c r="S8" s="17">
        <f>[4]Julho!$E$22</f>
        <v>78.666666666666671</v>
      </c>
      <c r="T8" s="17">
        <f>[4]Julho!$E$23</f>
        <v>69.208333333333329</v>
      </c>
      <c r="U8" s="17">
        <f>[4]Julho!$E$24</f>
        <v>60.958333333333336</v>
      </c>
      <c r="V8" s="17">
        <f>[4]Julho!$E$25</f>
        <v>58.333333333333336</v>
      </c>
      <c r="W8" s="17">
        <f>[4]Julho!$E$26</f>
        <v>54.083333333333336</v>
      </c>
      <c r="X8" s="17">
        <f>[4]Julho!$E$27</f>
        <v>61.666666666666664</v>
      </c>
      <c r="Y8" s="17">
        <f>[4]Julho!$E$28</f>
        <v>95.333333333333329</v>
      </c>
      <c r="Z8" s="17">
        <f>[4]Julho!$E$29</f>
        <v>78.916666666666671</v>
      </c>
      <c r="AA8" s="17">
        <f>[4]Julho!$E$30</f>
        <v>88.291666666666671</v>
      </c>
      <c r="AB8" s="17">
        <f>[4]Julho!$E$31</f>
        <v>95.75</v>
      </c>
      <c r="AC8" s="17">
        <f>[4]Julho!$E$32</f>
        <v>86.416666666666671</v>
      </c>
      <c r="AD8" s="17">
        <f>[4]Julho!$E$33</f>
        <v>77.708333333333329</v>
      </c>
      <c r="AE8" s="17">
        <f>[4]Julho!$E$34</f>
        <v>71.958333333333329</v>
      </c>
      <c r="AF8" s="17">
        <f>[4]Julho!$E$35</f>
        <v>62.333333333333336</v>
      </c>
      <c r="AG8" s="28">
        <f t="shared" si="1"/>
        <v>70.747311827957006</v>
      </c>
    </row>
    <row r="9" spans="1:34" ht="17.100000000000001" customHeight="1" x14ac:dyDescent="0.2">
      <c r="A9" s="15" t="s">
        <v>45</v>
      </c>
      <c r="B9" s="17">
        <f>[5]Julho!$E$5</f>
        <v>65.555555555555557</v>
      </c>
      <c r="C9" s="17">
        <f>[5]Julho!$E$6</f>
        <v>72.666666666666671</v>
      </c>
      <c r="D9" s="17">
        <f>[5]Julho!$E$7</f>
        <v>62</v>
      </c>
      <c r="E9" s="17">
        <f>[5]Julho!$E$8</f>
        <v>59.384615384615387</v>
      </c>
      <c r="F9" s="17">
        <f>[5]Julho!$E$9</f>
        <v>65.5</v>
      </c>
      <c r="G9" s="17">
        <f>[5]Julho!$E$10</f>
        <v>80.555555555555557</v>
      </c>
      <c r="H9" s="17">
        <f>[5]Julho!$E$11</f>
        <v>94.666666666666671</v>
      </c>
      <c r="I9" s="17" t="str">
        <f>[5]Julho!$E$12</f>
        <v>*</v>
      </c>
      <c r="J9" s="17" t="str">
        <f>[5]Julho!$E$12</f>
        <v>*</v>
      </c>
      <c r="K9" s="17">
        <f>[5]Julho!$E$14</f>
        <v>100</v>
      </c>
      <c r="L9" s="17">
        <f>[5]Julho!$E$15</f>
        <v>95</v>
      </c>
      <c r="M9" s="17">
        <f>[5]Julho!$E$16</f>
        <v>100</v>
      </c>
      <c r="N9" s="17">
        <f>[5]Julho!$E$17</f>
        <v>88</v>
      </c>
      <c r="O9" s="17">
        <f>[5]Julho!$E$18</f>
        <v>100</v>
      </c>
      <c r="P9" s="17">
        <f>[5]Julho!$E$19</f>
        <v>100</v>
      </c>
      <c r="Q9" s="17">
        <f>[5]Julho!$E$20</f>
        <v>100</v>
      </c>
      <c r="R9" s="17">
        <f>[5]Julho!$E$21</f>
        <v>100</v>
      </c>
      <c r="S9" s="17">
        <f>[5]Julho!$E$22</f>
        <v>100</v>
      </c>
      <c r="T9" s="17">
        <f>[5]Julho!$E$23</f>
        <v>90</v>
      </c>
      <c r="U9" s="17">
        <f>[5]Julho!$E$24</f>
        <v>90</v>
      </c>
      <c r="V9" s="17">
        <f>[5]Julho!$E$25</f>
        <v>95</v>
      </c>
      <c r="W9" s="17">
        <f>[5]Julho!$E$26</f>
        <v>100</v>
      </c>
      <c r="X9" s="17">
        <f>[5]Julho!$E$27</f>
        <v>98</v>
      </c>
      <c r="Y9" s="17">
        <f>[5]Julho!$E$28</f>
        <v>95</v>
      </c>
      <c r="Z9" s="17">
        <f>[5]Julho!$E$29</f>
        <v>99</v>
      </c>
      <c r="AA9" s="17">
        <f>[5]Julho!$E$30</f>
        <v>100</v>
      </c>
      <c r="AB9" s="17">
        <f>[5]Julho!$E$31</f>
        <v>89</v>
      </c>
      <c r="AC9" s="17">
        <f>[5]Julho!$E$32</f>
        <v>98</v>
      </c>
      <c r="AD9" s="17">
        <f>[5]Julho!$E$33</f>
        <v>100</v>
      </c>
      <c r="AE9" s="17">
        <f>[5]Julho!$E$34</f>
        <v>100</v>
      </c>
      <c r="AF9" s="17">
        <f>[5]Julho!$E$35</f>
        <v>100</v>
      </c>
      <c r="AG9" s="28">
        <f t="shared" si="1"/>
        <v>90.942381373415841</v>
      </c>
    </row>
    <row r="10" spans="1:34" ht="17.100000000000001" customHeight="1" x14ac:dyDescent="0.2">
      <c r="A10" s="15" t="s">
        <v>2</v>
      </c>
      <c r="B10" s="17">
        <f>[6]Julho!$E$5</f>
        <v>62.666666666666664</v>
      </c>
      <c r="C10" s="17">
        <f>[6]Julho!$E$6</f>
        <v>60.041666666666664</v>
      </c>
      <c r="D10" s="17">
        <f>[6]Julho!$E$7</f>
        <v>61.958333333333336</v>
      </c>
      <c r="E10" s="17">
        <f>[6]Julho!$E$8</f>
        <v>58.375</v>
      </c>
      <c r="F10" s="17">
        <f>[6]Julho!$E$9</f>
        <v>40.958333333333336</v>
      </c>
      <c r="G10" s="17">
        <f>[6]Julho!$E$10</f>
        <v>49.291666666666664</v>
      </c>
      <c r="H10" s="17">
        <f>[6]Julho!$E$11</f>
        <v>87.958333333333329</v>
      </c>
      <c r="I10" s="17">
        <f>[6]Julho!$E$12</f>
        <v>84.958333333333329</v>
      </c>
      <c r="J10" s="17">
        <f>[6]Julho!$E$13</f>
        <v>77.5</v>
      </c>
      <c r="K10" s="17">
        <f>[6]Julho!$E$14</f>
        <v>78.666666666666671</v>
      </c>
      <c r="L10" s="17">
        <f>[6]Julho!$E$15</f>
        <v>73.666666666666671</v>
      </c>
      <c r="M10" s="17">
        <f>[6]Julho!$E$16</f>
        <v>60.25</v>
      </c>
      <c r="N10" s="17">
        <f>[6]Julho!$E$17</f>
        <v>48.625</v>
      </c>
      <c r="O10" s="17">
        <f>[6]Julho!$E$18</f>
        <v>48.583333333333336</v>
      </c>
      <c r="P10" s="17">
        <f>[6]Julho!$E$19</f>
        <v>46.291666666666664</v>
      </c>
      <c r="Q10" s="17">
        <f>[6]Julho!$E$20</f>
        <v>53.291666666666664</v>
      </c>
      <c r="R10" s="17">
        <f>[6]Julho!$E$21</f>
        <v>53.708333333333336</v>
      </c>
      <c r="S10" s="17">
        <f>[6]Julho!$E$22</f>
        <v>76.625</v>
      </c>
      <c r="T10" s="17">
        <f>[6]Julho!$E$23</f>
        <v>60.333333333333336</v>
      </c>
      <c r="U10" s="17">
        <f>[6]Julho!$E$24</f>
        <v>55.541666666666664</v>
      </c>
      <c r="V10" s="17">
        <f>[6]Julho!$E$25</f>
        <v>46.25</v>
      </c>
      <c r="W10" s="17">
        <f>[6]Julho!$E$26</f>
        <v>39.291666666666664</v>
      </c>
      <c r="X10" s="17">
        <f>[6]Julho!$E$27</f>
        <v>69.916666666666671</v>
      </c>
      <c r="Y10" s="17">
        <f>[6]Julho!$E$28</f>
        <v>91.666666666666671</v>
      </c>
      <c r="Z10" s="17">
        <f>[6]Julho!$E$29</f>
        <v>81.25</v>
      </c>
      <c r="AA10" s="17">
        <f>[6]Julho!$E$30</f>
        <v>91.458333333333329</v>
      </c>
      <c r="AB10" s="17">
        <f>[6]Julho!$E$31</f>
        <v>88.25</v>
      </c>
      <c r="AC10" s="17">
        <f>[6]Julho!$E$32</f>
        <v>85.125</v>
      </c>
      <c r="AD10" s="17">
        <f>[6]Julho!$E$33</f>
        <v>74.5</v>
      </c>
      <c r="AE10" s="17">
        <f>[6]Julho!$E$34</f>
        <v>59</v>
      </c>
      <c r="AF10" s="17">
        <f>[6]Julho!$E$35</f>
        <v>49.916666666666664</v>
      </c>
      <c r="AG10" s="28">
        <f t="shared" si="1"/>
        <v>65.02956989247312</v>
      </c>
    </row>
    <row r="11" spans="1:34" ht="17.100000000000001" customHeight="1" x14ac:dyDescent="0.2">
      <c r="A11" s="15" t="s">
        <v>3</v>
      </c>
      <c r="B11" s="17">
        <f>[7]Julho!$E$5</f>
        <v>58.291666666666664</v>
      </c>
      <c r="C11" s="17">
        <f>[7]Julho!$E$6</f>
        <v>62.958333333333336</v>
      </c>
      <c r="D11" s="17">
        <f>[7]Julho!$E$7</f>
        <v>59.25</v>
      </c>
      <c r="E11" s="17">
        <f>[7]Julho!$E$8</f>
        <v>54.916666666666664</v>
      </c>
      <c r="F11" s="17">
        <f>[7]Julho!$E$9</f>
        <v>46.375</v>
      </c>
      <c r="G11" s="17">
        <f>[7]Julho!$E$10</f>
        <v>51.75</v>
      </c>
      <c r="H11" s="17">
        <f>[7]Julho!$E$11</f>
        <v>60.25</v>
      </c>
      <c r="I11" s="17">
        <f>[7]Julho!$E$12</f>
        <v>65.083333333333329</v>
      </c>
      <c r="J11" s="17">
        <f>[7]Julho!$E$13</f>
        <v>60.541666666666664</v>
      </c>
      <c r="K11" s="17">
        <f>[7]Julho!$E$14</f>
        <v>74</v>
      </c>
      <c r="L11" s="17">
        <f>[7]Julho!$E$15</f>
        <v>71.291666666666671</v>
      </c>
      <c r="M11" s="17">
        <f>[7]Julho!$E$16</f>
        <v>60.916666666666664</v>
      </c>
      <c r="N11" s="17">
        <f>[7]Julho!$E$17</f>
        <v>50.25</v>
      </c>
      <c r="O11" s="17">
        <f>[7]Julho!$E$18</f>
        <v>55.375</v>
      </c>
      <c r="P11" s="17">
        <f>[7]Julho!$E$19</f>
        <v>52.333333333333336</v>
      </c>
      <c r="Q11" s="17">
        <f>[7]Julho!$E$20</f>
        <v>52.541666666666664</v>
      </c>
      <c r="R11" s="17">
        <f>[7]Julho!$E$21</f>
        <v>50.666666666666664</v>
      </c>
      <c r="S11" s="17">
        <f>[7]Julho!$E$22</f>
        <v>66.5</v>
      </c>
      <c r="T11" s="17">
        <f>[7]Julho!$E$23</f>
        <v>66.791666666666671</v>
      </c>
      <c r="U11" s="17">
        <f>[7]Julho!$E$24</f>
        <v>57.916666666666664</v>
      </c>
      <c r="V11" s="17">
        <f>[7]Julho!$E$25</f>
        <v>49.75</v>
      </c>
      <c r="W11" s="17">
        <f>[7]Julho!$E$26</f>
        <v>45.625</v>
      </c>
      <c r="X11" s="17">
        <f>[7]Julho!$E$27</f>
        <v>47.916666666666664</v>
      </c>
      <c r="Y11" s="17">
        <f>[7]Julho!$E$28</f>
        <v>84.375</v>
      </c>
      <c r="Z11" s="17">
        <f>[7]Julho!$E$29</f>
        <v>87.833333333333329</v>
      </c>
      <c r="AA11" s="17">
        <f>[7]Julho!$E$30</f>
        <v>94</v>
      </c>
      <c r="AB11" s="17">
        <f>[7]Julho!$E$31</f>
        <v>92.583333333333329</v>
      </c>
      <c r="AC11" s="17">
        <f>[7]Julho!$E$32</f>
        <v>85</v>
      </c>
      <c r="AD11" s="17">
        <f>[7]Julho!$E$33</f>
        <v>76.583333333333329</v>
      </c>
      <c r="AE11" s="17">
        <f>[7]Julho!$E$34</f>
        <v>68.166666666666671</v>
      </c>
      <c r="AF11" s="17">
        <f>[7]Julho!$E$35</f>
        <v>61.458333333333336</v>
      </c>
      <c r="AG11" s="28">
        <f t="shared" si="1"/>
        <v>63.590053763440856</v>
      </c>
    </row>
    <row r="12" spans="1:34" ht="17.100000000000001" customHeight="1" x14ac:dyDescent="0.2">
      <c r="A12" s="15" t="s">
        <v>4</v>
      </c>
      <c r="B12" s="17">
        <f>[8]Julho!$E$5</f>
        <v>59.916666666666664</v>
      </c>
      <c r="C12" s="17">
        <f>[8]Julho!$E$6</f>
        <v>53.166666666666664</v>
      </c>
      <c r="D12" s="17">
        <f>[8]Julho!$E$7</f>
        <v>45.5</v>
      </c>
      <c r="E12" s="17">
        <f>[8]Julho!$E$8</f>
        <v>40.666666666666664</v>
      </c>
      <c r="F12" s="17">
        <f>[8]Julho!$E$9</f>
        <v>40.375</v>
      </c>
      <c r="G12" s="17">
        <f>[8]Julho!$E$10</f>
        <v>40.041666666666664</v>
      </c>
      <c r="H12" s="17">
        <f>[8]Julho!$E$11</f>
        <v>64.416666666666671</v>
      </c>
      <c r="I12" s="17">
        <f>[8]Julho!$E$12</f>
        <v>76.5</v>
      </c>
      <c r="J12" s="17">
        <f>[8]Julho!$E$13</f>
        <v>60.833333333333336</v>
      </c>
      <c r="K12" s="17">
        <f>[8]Julho!$E$14</f>
        <v>80.875</v>
      </c>
      <c r="L12" s="17">
        <f>[8]Julho!$E$15</f>
        <v>76.583333333333329</v>
      </c>
      <c r="M12" s="17">
        <f>[8]Julho!$E$16</f>
        <v>59.5</v>
      </c>
      <c r="N12" s="17">
        <f>[8]Julho!$E$17</f>
        <v>43.166666666666664</v>
      </c>
      <c r="O12" s="17">
        <f>[8]Julho!$E$18</f>
        <v>41.833333333333336</v>
      </c>
      <c r="P12" s="17">
        <f>[8]Julho!$E$19</f>
        <v>47</v>
      </c>
      <c r="Q12" s="17">
        <f>[8]Julho!$E$20</f>
        <v>47.333333333333336</v>
      </c>
      <c r="R12" s="17">
        <f>[8]Julho!$E$21</f>
        <v>44.5</v>
      </c>
      <c r="S12" s="17">
        <f>[8]Julho!$E$22</f>
        <v>57.666666666666664</v>
      </c>
      <c r="T12" s="17">
        <f>[8]Julho!$E$23</f>
        <v>74.25</v>
      </c>
      <c r="U12" s="17">
        <f>[8]Julho!$E$24</f>
        <v>54.5</v>
      </c>
      <c r="V12" s="17">
        <f>[8]Julho!$E$25</f>
        <v>42</v>
      </c>
      <c r="W12" s="17">
        <f>[8]Julho!$E$26</f>
        <v>39</v>
      </c>
      <c r="X12" s="17">
        <f>[8]Julho!$E$27</f>
        <v>53.625</v>
      </c>
      <c r="Y12" s="17">
        <f>[8]Julho!$E$28</f>
        <v>88.833333333333329</v>
      </c>
      <c r="Z12" s="17">
        <f>[8]Julho!$E$29</f>
        <v>97.916666666666671</v>
      </c>
      <c r="AA12" s="17">
        <f>[8]Julho!$E$30</f>
        <v>99.833333333333329</v>
      </c>
      <c r="AB12" s="17">
        <f>[8]Julho!$E$31</f>
        <v>96.041666666666671</v>
      </c>
      <c r="AC12" s="17">
        <f>[8]Julho!$E$32</f>
        <v>85.125</v>
      </c>
      <c r="AD12" s="17">
        <f>[8]Julho!$E$33</f>
        <v>77.833333333333329</v>
      </c>
      <c r="AE12" s="17">
        <f>[8]Julho!$E$34</f>
        <v>61.666666666666664</v>
      </c>
      <c r="AF12" s="17">
        <f>[8]Julho!$E$35</f>
        <v>50.25</v>
      </c>
      <c r="AG12" s="28">
        <f t="shared" si="1"/>
        <v>61.314516129032256</v>
      </c>
    </row>
    <row r="13" spans="1:34" ht="17.100000000000001" customHeight="1" x14ac:dyDescent="0.2">
      <c r="A13" s="15" t="s">
        <v>5</v>
      </c>
      <c r="B13" s="17">
        <f>[9]Julho!$E$5</f>
        <v>74.375</v>
      </c>
      <c r="C13" s="17">
        <f>[9]Julho!$E$6</f>
        <v>74</v>
      </c>
      <c r="D13" s="17">
        <f>[9]Julho!$E$7</f>
        <v>72</v>
      </c>
      <c r="E13" s="17">
        <f>[9]Julho!$E$8</f>
        <v>67.666666666666671</v>
      </c>
      <c r="F13" s="17">
        <f>[9]Julho!$E$9</f>
        <v>65.875</v>
      </c>
      <c r="G13" s="17">
        <f>[9]Julho!$E$10</f>
        <v>71.5</v>
      </c>
      <c r="H13" s="17">
        <f>[9]Julho!$E$11</f>
        <v>87.458333333333329</v>
      </c>
      <c r="I13" s="17">
        <f>[9]Julho!$E$12</f>
        <v>86.166666666666671</v>
      </c>
      <c r="J13" s="17">
        <f>[9]Julho!$E$13</f>
        <v>86.041666666666671</v>
      </c>
      <c r="K13" s="17">
        <f>[9]Julho!$E$14</f>
        <v>82.583333333333329</v>
      </c>
      <c r="L13" s="17">
        <f>[9]Julho!$E$15</f>
        <v>80.625</v>
      </c>
      <c r="M13" s="17">
        <f>[9]Julho!$E$16</f>
        <v>76.25</v>
      </c>
      <c r="N13" s="17">
        <f>[9]Julho!$E$17</f>
        <v>65.083333333333329</v>
      </c>
      <c r="O13" s="17">
        <f>[9]Julho!$E$18</f>
        <v>58.333333333333336</v>
      </c>
      <c r="P13" s="17">
        <f>[9]Julho!$E$19</f>
        <v>56.916666666666664</v>
      </c>
      <c r="Q13" s="17">
        <f>[9]Julho!$E$20</f>
        <v>63.5</v>
      </c>
      <c r="R13" s="17">
        <f>[9]Julho!$E$21</f>
        <v>65.458333333333329</v>
      </c>
      <c r="S13" s="17">
        <f>[9]Julho!$E$22</f>
        <v>80.375</v>
      </c>
      <c r="T13" s="17">
        <f>[9]Julho!$E$23</f>
        <v>61.458333333333336</v>
      </c>
      <c r="U13" s="17">
        <f>[9]Julho!$E$24</f>
        <v>67.208333333333329</v>
      </c>
      <c r="V13" s="17">
        <f>[9]Julho!$E$25</f>
        <v>62.791666666666664</v>
      </c>
      <c r="W13" s="17">
        <f>[9]Julho!$E$26</f>
        <v>61.625</v>
      </c>
      <c r="X13" s="17">
        <f>[9]Julho!$E$27</f>
        <v>71.125</v>
      </c>
      <c r="Y13" s="17">
        <f>[9]Julho!$E$28</f>
        <v>85.541666666666671</v>
      </c>
      <c r="Z13" s="17">
        <f>[9]Julho!$E$29</f>
        <v>73.625</v>
      </c>
      <c r="AA13" s="17">
        <f>[9]Julho!$E$30</f>
        <v>85.625</v>
      </c>
      <c r="AB13" s="17">
        <f>[9]Julho!$E$31</f>
        <v>87.375</v>
      </c>
      <c r="AC13" s="17">
        <f>[9]Julho!$E$32</f>
        <v>86.25</v>
      </c>
      <c r="AD13" s="17">
        <f>[9]Julho!$E$33</f>
        <v>75.625</v>
      </c>
      <c r="AE13" s="17">
        <f>[9]Julho!$E$34</f>
        <v>63</v>
      </c>
      <c r="AF13" s="17">
        <f>[9]Julho!$E$35</f>
        <v>67.416666666666671</v>
      </c>
      <c r="AG13" s="28">
        <f t="shared" si="1"/>
        <v>72.995967741935473</v>
      </c>
    </row>
    <row r="14" spans="1:34" ht="17.100000000000001" customHeight="1" x14ac:dyDescent="0.2">
      <c r="A14" s="15" t="s">
        <v>47</v>
      </c>
      <c r="B14" s="17">
        <f>[10]Julho!$E$5</f>
        <v>63.208333333333336</v>
      </c>
      <c r="C14" s="17">
        <f>[10]Julho!$E$6</f>
        <v>60.375</v>
      </c>
      <c r="D14" s="17">
        <f>[10]Julho!$E$7</f>
        <v>55.5</v>
      </c>
      <c r="E14" s="17">
        <f>[10]Julho!$E$8</f>
        <v>49.458333333333336</v>
      </c>
      <c r="F14" s="17">
        <f>[10]Julho!$E$9</f>
        <v>46.208333333333336</v>
      </c>
      <c r="G14" s="17">
        <f>[10]Julho!$E$10</f>
        <v>45.708333333333336</v>
      </c>
      <c r="H14" s="17">
        <f>[10]Julho!$E$11</f>
        <v>62.208333333333336</v>
      </c>
      <c r="I14" s="17">
        <f>[10]Julho!$E$12</f>
        <v>69.666666666666671</v>
      </c>
      <c r="J14" s="17">
        <f>[10]Julho!$E$13</f>
        <v>58.375</v>
      </c>
      <c r="K14" s="17">
        <f>[10]Julho!$E$14</f>
        <v>72.708333333333329</v>
      </c>
      <c r="L14" s="17">
        <f>[10]Julho!$E$15</f>
        <v>67.875</v>
      </c>
      <c r="M14" s="17">
        <f>[10]Julho!$E$16</f>
        <v>57.041666666666664</v>
      </c>
      <c r="N14" s="17">
        <f>[10]Julho!$E$17</f>
        <v>44.625</v>
      </c>
      <c r="O14" s="17">
        <f>[10]Julho!$E$18</f>
        <v>47.791666666666664</v>
      </c>
      <c r="P14" s="17">
        <f>[10]Julho!$E$19</f>
        <v>49.583333333333336</v>
      </c>
      <c r="Q14" s="17">
        <f>[10]Julho!$E$20</f>
        <v>51.625</v>
      </c>
      <c r="R14" s="17">
        <f>[10]Julho!$E$21</f>
        <v>52.166666666666664</v>
      </c>
      <c r="S14" s="17">
        <f>[10]Julho!$E$22</f>
        <v>59</v>
      </c>
      <c r="T14" s="17">
        <f>[10]Julho!$E$23</f>
        <v>73.291666666666671</v>
      </c>
      <c r="U14" s="17">
        <f>[10]Julho!$E$24</f>
        <v>61.166666666666664</v>
      </c>
      <c r="V14" s="17">
        <f>[10]Julho!$E$25</f>
        <v>42.541666666666664</v>
      </c>
      <c r="W14" s="17">
        <f>[10]Julho!$E$26</f>
        <v>42.916666666666664</v>
      </c>
      <c r="X14" s="17">
        <f>[10]Julho!$E$27</f>
        <v>57.958333333333336</v>
      </c>
      <c r="Y14" s="17">
        <f>[10]Julho!$E$28</f>
        <v>95.458333333333329</v>
      </c>
      <c r="Z14" s="17">
        <f>[10]Julho!$E$29</f>
        <v>97.041666666666671</v>
      </c>
      <c r="AA14" s="17">
        <f>[10]Julho!$E$30</f>
        <v>97.708333333333329</v>
      </c>
      <c r="AB14" s="17">
        <f>[10]Julho!$E$31</f>
        <v>92.083333333333329</v>
      </c>
      <c r="AC14" s="17">
        <f>[10]Julho!$E$32</f>
        <v>80.25</v>
      </c>
      <c r="AD14" s="17">
        <f>[10]Julho!$E$33</f>
        <v>72.833333333333329</v>
      </c>
      <c r="AE14" s="17">
        <f>[10]Julho!$E$34</f>
        <v>60.208333333333336</v>
      </c>
      <c r="AF14" s="17">
        <f>[10]Julho!$E$35</f>
        <v>51.875</v>
      </c>
      <c r="AG14" s="28">
        <f>AVERAGE(B14:AF14)</f>
        <v>62.530913978494617</v>
      </c>
    </row>
    <row r="15" spans="1:34" ht="17.100000000000001" customHeight="1" x14ac:dyDescent="0.2">
      <c r="A15" s="15" t="s">
        <v>6</v>
      </c>
      <c r="B15" s="17">
        <f>[11]Julho!$E$5</f>
        <v>74.875</v>
      </c>
      <c r="C15" s="17">
        <f>[11]Julho!$E$6</f>
        <v>73.5</v>
      </c>
      <c r="D15" s="17">
        <f>[11]Julho!$E$7</f>
        <v>74.666666666666671</v>
      </c>
      <c r="E15" s="17">
        <f>[11]Julho!$E$8</f>
        <v>71.75</v>
      </c>
      <c r="F15" s="17">
        <f>[11]Julho!$E$9</f>
        <v>66.916666666666671</v>
      </c>
      <c r="G15" s="17">
        <f>[11]Julho!$E$10</f>
        <v>67.458333333333329</v>
      </c>
      <c r="H15" s="17">
        <f>[11]Julho!$E$11</f>
        <v>70.625</v>
      </c>
      <c r="I15" s="17">
        <f>[11]Julho!$E$12</f>
        <v>75.458333333333329</v>
      </c>
      <c r="J15" s="17">
        <f>[11]Julho!$E$13</f>
        <v>75.875</v>
      </c>
      <c r="K15" s="17">
        <f>[11]Julho!$E$14</f>
        <v>74.916666666666671</v>
      </c>
      <c r="L15" s="17">
        <f>[11]Julho!$E$15</f>
        <v>73.708333333333329</v>
      </c>
      <c r="M15" s="17">
        <f>[11]Julho!$E$16</f>
        <v>67.75</v>
      </c>
      <c r="N15" s="17">
        <f>[11]Julho!$E$17</f>
        <v>62.208333333333336</v>
      </c>
      <c r="O15" s="17">
        <f>[11]Julho!$E$18</f>
        <v>62.25</v>
      </c>
      <c r="P15" s="17">
        <f>[11]Julho!$E$19</f>
        <v>66.375</v>
      </c>
      <c r="Q15" s="17">
        <f>[11]Julho!$E$20</f>
        <v>68.565217391304344</v>
      </c>
      <c r="R15" s="17">
        <f>[11]Julho!$E$21</f>
        <v>67.291666666666671</v>
      </c>
      <c r="S15" s="17">
        <f>[11]Julho!$E$22</f>
        <v>74.541666666666671</v>
      </c>
      <c r="T15" s="17">
        <f>[11]Julho!$E$23</f>
        <v>70.041666666666671</v>
      </c>
      <c r="U15" s="17">
        <f>[11]Julho!$E$24</f>
        <v>66.541666666666671</v>
      </c>
      <c r="V15" s="17">
        <f>[11]Julho!$E$25</f>
        <v>60.875</v>
      </c>
      <c r="W15" s="17">
        <f>[11]Julho!$E$26</f>
        <v>62.833333333333336</v>
      </c>
      <c r="X15" s="17">
        <f>[11]Julho!$E$27</f>
        <v>82.25</v>
      </c>
      <c r="Y15" s="17">
        <f>[11]Julho!$E$28</f>
        <v>91.291666666666671</v>
      </c>
      <c r="Z15" s="17">
        <f>[11]Julho!$E$29</f>
        <v>88.333333333333329</v>
      </c>
      <c r="AA15" s="17">
        <f>[11]Julho!$E$30</f>
        <v>93.25</v>
      </c>
      <c r="AB15" s="17">
        <f>[11]Julho!$E$31</f>
        <v>88.75</v>
      </c>
      <c r="AC15" s="17">
        <f>[11]Julho!$E$32</f>
        <v>80</v>
      </c>
      <c r="AD15" s="17">
        <f>[11]Julho!$E$33</f>
        <v>70.833333333333329</v>
      </c>
      <c r="AE15" s="17">
        <f>[11]Julho!$E$34</f>
        <v>68.375</v>
      </c>
      <c r="AF15" s="17">
        <f>[11]Julho!$E$35</f>
        <v>68.791666666666671</v>
      </c>
      <c r="AG15" s="28">
        <f t="shared" si="1"/>
        <v>72.932211313698005</v>
      </c>
    </row>
    <row r="16" spans="1:34" ht="17.100000000000001" customHeight="1" x14ac:dyDescent="0.2">
      <c r="A16" s="15" t="s">
        <v>7</v>
      </c>
      <c r="B16" s="17">
        <f>[12]Julho!$E$5</f>
        <v>70.25</v>
      </c>
      <c r="C16" s="17">
        <f>[12]Julho!$E$6</f>
        <v>67.583333333333329</v>
      </c>
      <c r="D16" s="17">
        <f>[12]Julho!$E$7</f>
        <v>66.875</v>
      </c>
      <c r="E16" s="17">
        <f>[12]Julho!$E$8</f>
        <v>63.666666666666664</v>
      </c>
      <c r="F16" s="17">
        <f>[12]Julho!$E$9</f>
        <v>51.416666666666664</v>
      </c>
      <c r="G16" s="17">
        <f>[12]Julho!$E$10</f>
        <v>71.958333333333329</v>
      </c>
      <c r="H16" s="17">
        <f>[12]Julho!$E$11</f>
        <v>94.916666666666671</v>
      </c>
      <c r="I16" s="17">
        <f>[12]Julho!$E$12</f>
        <v>95.083333333333329</v>
      </c>
      <c r="J16" s="17">
        <f>[12]Julho!$E$13</f>
        <v>95.208333333333329</v>
      </c>
      <c r="K16" s="17">
        <f>[12]Julho!$E$14</f>
        <v>90.083333333333329</v>
      </c>
      <c r="L16" s="17">
        <f>[12]Julho!$E$15</f>
        <v>83</v>
      </c>
      <c r="M16" s="17">
        <f>[12]Julho!$E$16</f>
        <v>74</v>
      </c>
      <c r="N16" s="17">
        <f>[12]Julho!$E$17</f>
        <v>71.166666666666671</v>
      </c>
      <c r="O16" s="17">
        <f>[12]Julho!$E$18</f>
        <v>64.541666666666671</v>
      </c>
      <c r="P16" s="17">
        <f>[12]Julho!$E$19</f>
        <v>63.916666666666664</v>
      </c>
      <c r="Q16" s="17">
        <f>[12]Julho!$E$20</f>
        <v>57.375</v>
      </c>
      <c r="R16" s="17">
        <f>[12]Julho!$E$21</f>
        <v>61.25</v>
      </c>
      <c r="S16" s="17">
        <f>[12]Julho!$E$22</f>
        <v>79.708333333333329</v>
      </c>
      <c r="T16" s="17">
        <f>[12]Julho!$E$23</f>
        <v>67.541666666666671</v>
      </c>
      <c r="U16" s="17">
        <f>[12]Julho!$E$24</f>
        <v>54.958333333333336</v>
      </c>
      <c r="V16" s="17">
        <f>[12]Julho!$E$25</f>
        <v>57.958333333333336</v>
      </c>
      <c r="W16" s="17">
        <f>[12]Julho!$E$26</f>
        <v>52.541666666666664</v>
      </c>
      <c r="X16" s="17">
        <f>[12]Julho!$E$27</f>
        <v>76.666666666666671</v>
      </c>
      <c r="Y16" s="17">
        <f>[12]Julho!$E$28</f>
        <v>91.958333333333329</v>
      </c>
      <c r="Z16" s="17">
        <f>[12]Julho!$E$29</f>
        <v>81.041666666666671</v>
      </c>
      <c r="AA16" s="17">
        <f>[12]Julho!$E$30</f>
        <v>82.083333333333329</v>
      </c>
      <c r="AB16" s="17">
        <f>[12]Julho!$E$31</f>
        <v>92.458333333333329</v>
      </c>
      <c r="AC16" s="17">
        <f>[12]Julho!$E$32</f>
        <v>93.333333333333329</v>
      </c>
      <c r="AD16" s="17">
        <f>[12]Julho!$E$33</f>
        <v>82.166666666666671</v>
      </c>
      <c r="AE16" s="17">
        <f>[12]Julho!$E$34</f>
        <v>72.208333333333329</v>
      </c>
      <c r="AF16" s="17">
        <f>[12]Julho!$E$35</f>
        <v>63.333333333333336</v>
      </c>
      <c r="AG16" s="28">
        <f t="shared" si="1"/>
        <v>73.879032258064512</v>
      </c>
    </row>
    <row r="17" spans="1:35" ht="17.100000000000001" customHeight="1" x14ac:dyDescent="0.2">
      <c r="A17" s="15" t="s">
        <v>8</v>
      </c>
      <c r="B17" s="83" t="str">
        <f>[13]Julho!$E$5</f>
        <v>*</v>
      </c>
      <c r="C17" s="83" t="str">
        <f>[13]Julho!$E$6</f>
        <v>*</v>
      </c>
      <c r="D17" s="83" t="str">
        <f>[13]Julho!$E$7</f>
        <v>*</v>
      </c>
      <c r="E17" s="83" t="str">
        <f>[13]Julho!$E$8</f>
        <v>*</v>
      </c>
      <c r="F17" s="83" t="str">
        <f>[13]Julho!$E$9</f>
        <v>*</v>
      </c>
      <c r="G17" s="83" t="str">
        <f>[13]Julho!$E$10</f>
        <v>*</v>
      </c>
      <c r="H17" s="83" t="str">
        <f>[13]Julho!$E$11</f>
        <v>*</v>
      </c>
      <c r="I17" s="83" t="str">
        <f>[13]Julho!$E$11</f>
        <v>*</v>
      </c>
      <c r="J17" s="83" t="str">
        <f>[13]Julho!$E$11</f>
        <v>*</v>
      </c>
      <c r="K17" s="83" t="str">
        <f>[13]Julho!$E$14</f>
        <v>*</v>
      </c>
      <c r="L17" s="83" t="str">
        <f>[13]Julho!$E$15</f>
        <v>*</v>
      </c>
      <c r="M17" s="83" t="str">
        <f>[13]Julho!$E$16</f>
        <v>*</v>
      </c>
      <c r="N17" s="83" t="str">
        <f>[13]Julho!$E$17</f>
        <v>*</v>
      </c>
      <c r="O17" s="17" t="str">
        <f>[13]Julho!$E$18</f>
        <v>*</v>
      </c>
      <c r="P17" s="17" t="str">
        <f>[13]Julho!$E$19</f>
        <v>*</v>
      </c>
      <c r="Q17" s="17" t="str">
        <f>[13]Julho!$E$20</f>
        <v>*</v>
      </c>
      <c r="R17" s="17" t="str">
        <f>[13]Julho!$E$21</f>
        <v>*</v>
      </c>
      <c r="S17" s="17" t="str">
        <f>[13]Julho!$E$22</f>
        <v>*</v>
      </c>
      <c r="T17" s="17" t="str">
        <f>[13]Julho!$E$23</f>
        <v>*</v>
      </c>
      <c r="U17" s="17">
        <f>[13]Julho!$E$24</f>
        <v>50.166666666666664</v>
      </c>
      <c r="V17" s="17">
        <f>[13]Julho!$E$25</f>
        <v>80.5</v>
      </c>
      <c r="W17" s="17">
        <f>[13]Julho!$E$26</f>
        <v>44</v>
      </c>
      <c r="X17" s="17" t="str">
        <f>[13]Julho!$E$27</f>
        <v>*</v>
      </c>
      <c r="Y17" s="17" t="str">
        <f>[13]Julho!$E$28</f>
        <v>*</v>
      </c>
      <c r="Z17" s="17">
        <f>[13]Julho!$E$29</f>
        <v>71</v>
      </c>
      <c r="AA17" s="17">
        <f>[13]Julho!$E$30</f>
        <v>70.083333333333329</v>
      </c>
      <c r="AB17" s="17" t="str">
        <f>[13]Julho!$E$31</f>
        <v>*</v>
      </c>
      <c r="AC17" s="17" t="str">
        <f>[13]Julho!$E$32</f>
        <v>*</v>
      </c>
      <c r="AD17" s="17" t="str">
        <f>[13]Julho!$E$33</f>
        <v>*</v>
      </c>
      <c r="AE17" s="17">
        <f>[13]Julho!$E$34</f>
        <v>64.5</v>
      </c>
      <c r="AF17" s="17" t="str">
        <f>[13]Julho!$E$35</f>
        <v>*</v>
      </c>
      <c r="AG17" s="28">
        <f t="shared" si="1"/>
        <v>63.375</v>
      </c>
      <c r="AI17" s="23" t="s">
        <v>51</v>
      </c>
    </row>
    <row r="18" spans="1:35" ht="17.100000000000001" customHeight="1" x14ac:dyDescent="0.2">
      <c r="A18" s="15" t="s">
        <v>9</v>
      </c>
      <c r="B18" s="17">
        <f>[14]Julho!$E$5</f>
        <v>69.166666666666671</v>
      </c>
      <c r="C18" s="17">
        <f>[14]Julho!$E$6</f>
        <v>63</v>
      </c>
      <c r="D18" s="17">
        <f>[14]Julho!$E$7</f>
        <v>59.875</v>
      </c>
      <c r="E18" s="17">
        <f>[14]Julho!$E$8</f>
        <v>57.375</v>
      </c>
      <c r="F18" s="17">
        <f>[14]Julho!$E$9</f>
        <v>48.333333333333336</v>
      </c>
      <c r="G18" s="17">
        <f>[14]Julho!$E$10</f>
        <v>62.708333333333336</v>
      </c>
      <c r="H18" s="17">
        <f>[14]Julho!$E$11</f>
        <v>91.791666666666671</v>
      </c>
      <c r="I18" s="17">
        <f>[14]Julho!$E$12</f>
        <v>91.916666666666671</v>
      </c>
      <c r="J18" s="17">
        <f>[14]Julho!$E$13</f>
        <v>95.041666666666671</v>
      </c>
      <c r="K18" s="17">
        <f>[14]Julho!$E$14</f>
        <v>89.208333333333329</v>
      </c>
      <c r="L18" s="17">
        <f>[14]Julho!$E$15</f>
        <v>79.583333333333329</v>
      </c>
      <c r="M18" s="17">
        <f>[14]Julho!$E$16</f>
        <v>73.125</v>
      </c>
      <c r="N18" s="17">
        <f>[14]Julho!$E$17</f>
        <v>71.666666666666671</v>
      </c>
      <c r="O18" s="17">
        <f>[14]Julho!$E$18</f>
        <v>67.416666666666671</v>
      </c>
      <c r="P18" s="17">
        <f>[14]Julho!$E$19</f>
        <v>64.291666666666671</v>
      </c>
      <c r="Q18" s="17">
        <f>[14]Julho!$E$20</f>
        <v>56.166666666666664</v>
      </c>
      <c r="R18" s="17">
        <f>[14]Julho!$E$21</f>
        <v>58.666666666666664</v>
      </c>
      <c r="S18" s="17">
        <f>[14]Julho!$E$22</f>
        <v>77.333333333333329</v>
      </c>
      <c r="T18" s="17">
        <f>[14]Julho!$E$23</f>
        <v>66.208333333333329</v>
      </c>
      <c r="U18" s="17">
        <f>[14]Julho!$E$24</f>
        <v>55.291666666666664</v>
      </c>
      <c r="V18" s="17">
        <f>[14]Julho!$E$25</f>
        <v>56.875</v>
      </c>
      <c r="W18" s="17">
        <f>[14]Julho!$E$26</f>
        <v>51.291666666666664</v>
      </c>
      <c r="X18" s="17">
        <f>[14]Julho!$E$27</f>
        <v>72.333333333333329</v>
      </c>
      <c r="Y18" s="17">
        <f>[14]Julho!$E$28</f>
        <v>90.458333333333329</v>
      </c>
      <c r="Z18" s="17">
        <f>[14]Julho!$E$29</f>
        <v>75.958333333333329</v>
      </c>
      <c r="AA18" s="17">
        <f>[14]Julho!$E$30</f>
        <v>80.875</v>
      </c>
      <c r="AB18" s="17">
        <f>[14]Julho!$E$31</f>
        <v>91.666666666666671</v>
      </c>
      <c r="AC18" s="17">
        <f>[14]Julho!$E$32</f>
        <v>89.75</v>
      </c>
      <c r="AD18" s="17">
        <f>[14]Julho!$E$33</f>
        <v>77.708333333333329</v>
      </c>
      <c r="AE18" s="17">
        <f>[14]Julho!$E$34</f>
        <v>70.541666666666671</v>
      </c>
      <c r="AF18" s="17">
        <f>[14]Julho!$E$35</f>
        <v>62.458333333333336</v>
      </c>
      <c r="AG18" s="28">
        <f t="shared" si="1"/>
        <v>71.551075268817215</v>
      </c>
    </row>
    <row r="19" spans="1:35" ht="17.100000000000001" customHeight="1" x14ac:dyDescent="0.2">
      <c r="A19" s="15" t="s">
        <v>46</v>
      </c>
      <c r="B19" s="17">
        <f>[15]Julho!$E$5</f>
        <v>73.916666666666671</v>
      </c>
      <c r="C19" s="17">
        <f>[15]Julho!$E$6</f>
        <v>76</v>
      </c>
      <c r="D19" s="17">
        <f>[15]Julho!$E$7</f>
        <v>73.208333333333329</v>
      </c>
      <c r="E19" s="17">
        <f>[15]Julho!$E$8</f>
        <v>69.791666666666671</v>
      </c>
      <c r="F19" s="17">
        <f>[15]Julho!$E$9</f>
        <v>62.333333333333336</v>
      </c>
      <c r="G19" s="17">
        <f>[15]Julho!$E$10</f>
        <v>84.291666666666671</v>
      </c>
      <c r="H19" s="17">
        <f>[15]Julho!$E$11</f>
        <v>89.166666666666671</v>
      </c>
      <c r="I19" s="17">
        <f>[15]Julho!$E$12</f>
        <v>88.791666666666671</v>
      </c>
      <c r="J19" s="17">
        <f>[15]Julho!$E$13</f>
        <v>88.833333333333329</v>
      </c>
      <c r="K19" s="17">
        <f>[15]Julho!$E$14</f>
        <v>85.041666666666671</v>
      </c>
      <c r="L19" s="17">
        <f>[15]Julho!$E$15</f>
        <v>79.25</v>
      </c>
      <c r="M19" s="17">
        <f>[15]Julho!$E$16</f>
        <v>70.166666666666671</v>
      </c>
      <c r="N19" s="17">
        <f>[15]Julho!$E$17</f>
        <v>65</v>
      </c>
      <c r="O19" s="17">
        <f>[15]Julho!$E$18</f>
        <v>66.916666666666671</v>
      </c>
      <c r="P19" s="17">
        <f>[15]Julho!$E$19</f>
        <v>63.541666666666664</v>
      </c>
      <c r="Q19" s="17">
        <f>[15]Julho!$E$20</f>
        <v>67.25</v>
      </c>
      <c r="R19" s="17">
        <f>[15]Julho!$E$21</f>
        <v>70.833333333333329</v>
      </c>
      <c r="S19" s="17">
        <f>[15]Julho!$E$22</f>
        <v>77.083333333333329</v>
      </c>
      <c r="T19" s="17">
        <f>[15]Julho!$E$23</f>
        <v>66.458333333333329</v>
      </c>
      <c r="U19" s="17">
        <f>[15]Julho!$E$24</f>
        <v>70.875</v>
      </c>
      <c r="V19" s="17">
        <f>[15]Julho!$E$25</f>
        <v>63.875</v>
      </c>
      <c r="W19" s="17">
        <f>[15]Julho!$E$26</f>
        <v>57</v>
      </c>
      <c r="X19" s="17">
        <f>[15]Julho!$E$27</f>
        <v>81.625</v>
      </c>
      <c r="Y19" s="17">
        <f>[15]Julho!$E$28</f>
        <v>89.416666666666671</v>
      </c>
      <c r="Z19" s="17">
        <f>[15]Julho!$E$29</f>
        <v>79.958333333333329</v>
      </c>
      <c r="AA19" s="17">
        <f>[15]Julho!$E$30</f>
        <v>82.375</v>
      </c>
      <c r="AB19" s="17">
        <f>[15]Julho!$E$31</f>
        <v>90.208333333333329</v>
      </c>
      <c r="AC19" s="17">
        <f>[15]Julho!$E$32</f>
        <v>82.541666666666671</v>
      </c>
      <c r="AD19" s="17">
        <f>[15]Julho!$E$33</f>
        <v>74</v>
      </c>
      <c r="AE19" s="17">
        <f>[15]Julho!$E$34</f>
        <v>66.708333333333329</v>
      </c>
      <c r="AF19" s="17">
        <f>[15]Julho!$E$35</f>
        <v>70.125</v>
      </c>
      <c r="AG19" s="28">
        <f t="shared" si="1"/>
        <v>75.0510752688172</v>
      </c>
    </row>
    <row r="20" spans="1:35" ht="17.100000000000001" customHeight="1" x14ac:dyDescent="0.2">
      <c r="A20" s="15" t="s">
        <v>10</v>
      </c>
      <c r="B20" s="17">
        <f>[16]Julho!$E$5</f>
        <v>76.166666666666671</v>
      </c>
      <c r="C20" s="17">
        <f>[16]Julho!$E$6</f>
        <v>64.333333333333329</v>
      </c>
      <c r="D20" s="17">
        <f>[16]Julho!$E$7</f>
        <v>65.541666666666671</v>
      </c>
      <c r="E20" s="17">
        <f>[16]Julho!$E$8</f>
        <v>63.916666666666664</v>
      </c>
      <c r="F20" s="17">
        <f>[16]Julho!$E$9</f>
        <v>49.458333333333336</v>
      </c>
      <c r="G20" s="17">
        <f>[16]Julho!$E$10</f>
        <v>73.875</v>
      </c>
      <c r="H20" s="17">
        <f>[16]Julho!$E$11</f>
        <v>90.041666666666671</v>
      </c>
      <c r="I20" s="17">
        <f>[16]Julho!$E$12</f>
        <v>91.083333333333329</v>
      </c>
      <c r="J20" s="17">
        <f>[16]Julho!$E$13</f>
        <v>95.291666666666671</v>
      </c>
      <c r="K20" s="17">
        <f>[16]Julho!$E$14</f>
        <v>91.041666666666671</v>
      </c>
      <c r="L20" s="17">
        <f>[16]Julho!$E$15</f>
        <v>83.875</v>
      </c>
      <c r="M20" s="17">
        <f>[16]Julho!$E$16</f>
        <v>74.708333333333329</v>
      </c>
      <c r="N20" s="17">
        <f>[16]Julho!$E$17</f>
        <v>72.791666666666671</v>
      </c>
      <c r="O20" s="17">
        <f>[16]Julho!$E$18</f>
        <v>71.083333333333329</v>
      </c>
      <c r="P20" s="17">
        <f>[16]Julho!$E$19</f>
        <v>65.541666666666671</v>
      </c>
      <c r="Q20" s="17">
        <f>[16]Julho!$E$20</f>
        <v>59.583333333333336</v>
      </c>
      <c r="R20" s="17">
        <f>[16]Julho!$E$21</f>
        <v>65.375</v>
      </c>
      <c r="S20" s="17">
        <f>[16]Julho!$E$22</f>
        <v>80</v>
      </c>
      <c r="T20" s="17">
        <f>[16]Julho!$E$23</f>
        <v>73.375</v>
      </c>
      <c r="U20" s="17">
        <f>[16]Julho!$E$24</f>
        <v>67.75</v>
      </c>
      <c r="V20" s="17">
        <f>[16]Julho!$E$25</f>
        <v>59.416666666666664</v>
      </c>
      <c r="W20" s="17">
        <f>[16]Julho!$E$26</f>
        <v>55.333333333333336</v>
      </c>
      <c r="X20" s="17">
        <f>[16]Julho!$E$27</f>
        <v>72.833333333333329</v>
      </c>
      <c r="Y20" s="17">
        <f>[16]Julho!$E$28</f>
        <v>89.75</v>
      </c>
      <c r="Z20" s="17">
        <f>[16]Julho!$E$29</f>
        <v>78.666666666666671</v>
      </c>
      <c r="AA20" s="17">
        <f>[16]Julho!$E$30</f>
        <v>77.666666666666671</v>
      </c>
      <c r="AB20" s="17">
        <f>[16]Julho!$E$31</f>
        <v>86.875</v>
      </c>
      <c r="AC20" s="17">
        <f>[16]Julho!$E$32</f>
        <v>90.125</v>
      </c>
      <c r="AD20" s="17">
        <f>[16]Julho!$E$33</f>
        <v>81.375</v>
      </c>
      <c r="AE20" s="17">
        <f>[16]Julho!$E$34</f>
        <v>72.541666666666671</v>
      </c>
      <c r="AF20" s="17">
        <f>[16]Julho!$E$35</f>
        <v>67.666666666666671</v>
      </c>
      <c r="AG20" s="28">
        <f t="shared" ref="AG20:AG32" si="2">AVERAGE(B20:AF20)</f>
        <v>74.422043010752674</v>
      </c>
    </row>
    <row r="21" spans="1:35" ht="17.100000000000001" customHeight="1" x14ac:dyDescent="0.2">
      <c r="A21" s="15" t="s">
        <v>11</v>
      </c>
      <c r="B21" s="17">
        <f>[17]Julho!$E$5</f>
        <v>79.541666666666671</v>
      </c>
      <c r="C21" s="17">
        <f>[17]Julho!$E$6</f>
        <v>80.666666666666671</v>
      </c>
      <c r="D21" s="17">
        <f>[17]Julho!$E$7</f>
        <v>77.875</v>
      </c>
      <c r="E21" s="17">
        <f>[17]Julho!$E$8</f>
        <v>73.708333333333329</v>
      </c>
      <c r="F21" s="17">
        <f>[17]Julho!$E$9</f>
        <v>68.125</v>
      </c>
      <c r="G21" s="17">
        <f>[17]Julho!$E$10</f>
        <v>85.5</v>
      </c>
      <c r="H21" s="17">
        <f>[17]Julho!$E$11</f>
        <v>98.25</v>
      </c>
      <c r="I21" s="17">
        <f>[17]Julho!$E$12</f>
        <v>99.75</v>
      </c>
      <c r="J21" s="17">
        <f>[17]Julho!$E$13</f>
        <v>98.9</v>
      </c>
      <c r="K21" s="17">
        <f>[17]Julho!$E$14</f>
        <v>87.545454545454547</v>
      </c>
      <c r="L21" s="17">
        <f>[17]Julho!$E$15</f>
        <v>86.1</v>
      </c>
      <c r="M21" s="17">
        <f>[17]Julho!$E$16</f>
        <v>78.791666666666671</v>
      </c>
      <c r="N21" s="17">
        <f>[17]Julho!$E$17</f>
        <v>76.625</v>
      </c>
      <c r="O21" s="17">
        <f>[17]Julho!$E$18</f>
        <v>74.625</v>
      </c>
      <c r="P21" s="17">
        <f>[17]Julho!$E$19</f>
        <v>73.75</v>
      </c>
      <c r="Q21" s="17">
        <f>[17]Julho!$E$20</f>
        <v>74.375</v>
      </c>
      <c r="R21" s="17">
        <f>[17]Julho!$E$21</f>
        <v>76.583333333333329</v>
      </c>
      <c r="S21" s="17">
        <f>[17]Julho!$E$22</f>
        <v>82.333333333333329</v>
      </c>
      <c r="T21" s="17">
        <f>[17]Julho!$E$23</f>
        <v>70.708333333333329</v>
      </c>
      <c r="U21" s="17">
        <f>[17]Julho!$E$24</f>
        <v>76.708333333333329</v>
      </c>
      <c r="V21" s="17">
        <f>[17]Julho!$E$25</f>
        <v>70.833333333333329</v>
      </c>
      <c r="W21" s="17">
        <f>[17]Julho!$E$26</f>
        <v>69.583333333333329</v>
      </c>
      <c r="X21" s="17">
        <f>[17]Julho!$E$27</f>
        <v>94.5</v>
      </c>
      <c r="Y21" s="17">
        <f>[17]Julho!$E$28</f>
        <v>93.791666666666671</v>
      </c>
      <c r="Z21" s="17">
        <f>[17]Julho!$E$29</f>
        <v>82.541666666666671</v>
      </c>
      <c r="AA21" s="17">
        <f>[17]Julho!$E$30</f>
        <v>89.041666666666671</v>
      </c>
      <c r="AB21" s="17">
        <f>[17]Julho!$E$31</f>
        <v>98.208333333333329</v>
      </c>
      <c r="AC21" s="17">
        <f>[17]Julho!$E$32</f>
        <v>92.958333333333329</v>
      </c>
      <c r="AD21" s="17">
        <f>[17]Julho!$E$33</f>
        <v>84.25</v>
      </c>
      <c r="AE21" s="17">
        <f>[17]Julho!$E$34</f>
        <v>79.208333333333329</v>
      </c>
      <c r="AF21" s="17">
        <f>[17]Julho!$E$35</f>
        <v>75.041666666666671</v>
      </c>
      <c r="AG21" s="28">
        <f t="shared" si="2"/>
        <v>82.271627565982399</v>
      </c>
    </row>
    <row r="22" spans="1:35" ht="17.100000000000001" customHeight="1" x14ac:dyDescent="0.2">
      <c r="A22" s="15" t="s">
        <v>12</v>
      </c>
      <c r="B22" s="17">
        <f>[18]Julho!$E$5</f>
        <v>75</v>
      </c>
      <c r="C22" s="17">
        <f>[18]Julho!$E$6</f>
        <v>78.625</v>
      </c>
      <c r="D22" s="17">
        <f>[18]Julho!$E$7</f>
        <v>76.458333333333329</v>
      </c>
      <c r="E22" s="17">
        <f>[18]Julho!$E$8</f>
        <v>75.833333333333329</v>
      </c>
      <c r="F22" s="17">
        <f>[18]Julho!$E$9</f>
        <v>73.333333333333329</v>
      </c>
      <c r="G22" s="17">
        <f>[18]Julho!$E$10</f>
        <v>81.541666666666671</v>
      </c>
      <c r="H22" s="17">
        <f>[18]Julho!$E$11</f>
        <v>92.75</v>
      </c>
      <c r="I22" s="17">
        <f>[18]Julho!$E$12</f>
        <v>87.833333333333329</v>
      </c>
      <c r="J22" s="17">
        <f>[18]Julho!$E$13</f>
        <v>88.833333333333329</v>
      </c>
      <c r="K22" s="17">
        <f>[18]Julho!$E$14</f>
        <v>83.166666666666671</v>
      </c>
      <c r="L22" s="17">
        <f>[18]Julho!$E$15</f>
        <v>79.166666666666671</v>
      </c>
      <c r="M22" s="17">
        <f>[18]Julho!$E$16</f>
        <v>75.208333333333329</v>
      </c>
      <c r="N22" s="17">
        <f>[18]Julho!$E$17</f>
        <v>70.041666666666671</v>
      </c>
      <c r="O22" s="17">
        <f>[18]Julho!$E$18</f>
        <v>71.875</v>
      </c>
      <c r="P22" s="17">
        <f>[18]Julho!$E$19</f>
        <v>72.625</v>
      </c>
      <c r="Q22" s="17">
        <f>[18]Julho!$E$20</f>
        <v>75.416666666666671</v>
      </c>
      <c r="R22" s="17">
        <f>[18]Julho!$E$21</f>
        <v>74.791666666666671</v>
      </c>
      <c r="S22" s="17">
        <f>[18]Julho!$E$22</f>
        <v>80.083333333333329</v>
      </c>
      <c r="T22" s="17">
        <f>[18]Julho!$E$23</f>
        <v>69.583333333333329</v>
      </c>
      <c r="U22" s="17">
        <f>[18]Julho!$E$24</f>
        <v>74.916666666666671</v>
      </c>
      <c r="V22" s="17">
        <f>[18]Julho!$E$25</f>
        <v>72.708333333333329</v>
      </c>
      <c r="W22" s="17">
        <f>[18]Julho!$E$26</f>
        <v>69.25</v>
      </c>
      <c r="X22" s="17">
        <f>[18]Julho!$E$27</f>
        <v>85</v>
      </c>
      <c r="Y22" s="17">
        <f>[18]Julho!$E$28</f>
        <v>85</v>
      </c>
      <c r="Z22" s="17">
        <f>[18]Julho!$E$29</f>
        <v>80.333333333333329</v>
      </c>
      <c r="AA22" s="17">
        <f>[18]Julho!$E$30</f>
        <v>91.083333333333329</v>
      </c>
      <c r="AB22" s="17">
        <f>[18]Julho!$E$31</f>
        <v>91.083333333333329</v>
      </c>
      <c r="AC22" s="17">
        <f>[18]Julho!$E$32</f>
        <v>85.083333333333329</v>
      </c>
      <c r="AD22" s="17">
        <f>[18]Julho!$E$33</f>
        <v>77.083333333333329</v>
      </c>
      <c r="AE22" s="17">
        <f>[18]Julho!$E$34</f>
        <v>71.041666666666671</v>
      </c>
      <c r="AF22" s="17">
        <f>[18]Julho!$E$35</f>
        <v>74.083333333333329</v>
      </c>
      <c r="AG22" s="28">
        <f t="shared" si="2"/>
        <v>78.672043010752688</v>
      </c>
    </row>
    <row r="23" spans="1:35" ht="17.100000000000001" customHeight="1" x14ac:dyDescent="0.2">
      <c r="A23" s="15" t="s">
        <v>13</v>
      </c>
      <c r="B23" s="83" t="str">
        <f>[19]Julho!$E$5</f>
        <v>*</v>
      </c>
      <c r="C23" s="83" t="str">
        <f>[19]Julho!$E$6</f>
        <v>*</v>
      </c>
      <c r="D23" s="83" t="str">
        <f>[19]Julho!$E$7</f>
        <v>*</v>
      </c>
      <c r="E23" s="83" t="str">
        <f>[19]Julho!$E$8</f>
        <v>*</v>
      </c>
      <c r="F23" s="83" t="str">
        <f>[19]Julho!$E$9</f>
        <v>*</v>
      </c>
      <c r="G23" s="83" t="str">
        <f>[19]Julho!$E$10</f>
        <v>*</v>
      </c>
      <c r="H23" s="83" t="str">
        <f>[19]Julho!$E$11</f>
        <v>*</v>
      </c>
      <c r="I23" s="83" t="str">
        <f>[19]Julho!$E$11</f>
        <v>*</v>
      </c>
      <c r="J23" s="83" t="str">
        <f>[19]Julho!$E$11</f>
        <v>*</v>
      </c>
      <c r="K23" s="83" t="str">
        <f>[19]Julho!$E$14</f>
        <v>*</v>
      </c>
      <c r="L23" s="83" t="str">
        <f>[19]Julho!$E$15</f>
        <v>*</v>
      </c>
      <c r="M23" s="83" t="str">
        <f>[19]Julho!$E$16</f>
        <v>*</v>
      </c>
      <c r="N23" s="83" t="str">
        <f>[19]Julho!$E$17</f>
        <v>*</v>
      </c>
      <c r="O23" s="83" t="str">
        <f>[19]Julho!$E$18</f>
        <v>*</v>
      </c>
      <c r="P23" s="83" t="str">
        <f>[19]Julho!$E$19</f>
        <v>*</v>
      </c>
      <c r="Q23" s="83" t="str">
        <f>[19]Julho!$E$20</f>
        <v>*</v>
      </c>
      <c r="R23" s="83" t="str">
        <f>[19]Julho!$E$21</f>
        <v>*</v>
      </c>
      <c r="S23" s="83" t="str">
        <f>[19]Julho!$E$22</f>
        <v>*</v>
      </c>
      <c r="T23" s="83" t="str">
        <f>[19]Julho!$E$23</f>
        <v>*</v>
      </c>
      <c r="U23" s="83" t="str">
        <f>[19]Julho!$E$24</f>
        <v>*</v>
      </c>
      <c r="V23" s="83" t="str">
        <f>[19]Julho!$E$25</f>
        <v>*</v>
      </c>
      <c r="W23" s="17" t="str">
        <f>[19]Julho!$E$26</f>
        <v>*</v>
      </c>
      <c r="X23" s="17" t="str">
        <f>[19]Julho!$E$27</f>
        <v>*</v>
      </c>
      <c r="Y23" s="83" t="str">
        <f>[19]Julho!$E$28</f>
        <v>*</v>
      </c>
      <c r="Z23" s="83" t="str">
        <f>[19]Julho!$E$29</f>
        <v>*</v>
      </c>
      <c r="AA23" s="83" t="str">
        <f>[19]Julho!$E$30</f>
        <v>*</v>
      </c>
      <c r="AB23" s="83" t="str">
        <f>[19]Julho!$E$31</f>
        <v>*</v>
      </c>
      <c r="AC23" s="17" t="str">
        <f>[19]Julho!$E$32</f>
        <v>*</v>
      </c>
      <c r="AD23" s="17" t="str">
        <f>[19]Julho!$E$33</f>
        <v>*</v>
      </c>
      <c r="AE23" s="17" t="str">
        <f>[19]Julho!$E$34</f>
        <v>*</v>
      </c>
      <c r="AF23" s="17" t="str">
        <f>[19]Julho!$E$35</f>
        <v>*</v>
      </c>
      <c r="AG23" s="93" t="s">
        <v>142</v>
      </c>
    </row>
    <row r="24" spans="1:35" ht="17.100000000000001" customHeight="1" x14ac:dyDescent="0.2">
      <c r="A24" s="15" t="s">
        <v>14</v>
      </c>
      <c r="B24" s="17">
        <f>[20]Julho!$E$5</f>
        <v>59.416666666666664</v>
      </c>
      <c r="C24" s="17">
        <f>[20]Julho!$E$6</f>
        <v>60.916666666666664</v>
      </c>
      <c r="D24" s="17">
        <f>[20]Julho!$E$7</f>
        <v>56.458333333333336</v>
      </c>
      <c r="E24" s="17">
        <f>[20]Julho!$E$8</f>
        <v>55.375</v>
      </c>
      <c r="F24" s="17">
        <f>[20]Julho!$E$9</f>
        <v>52.208333333333336</v>
      </c>
      <c r="G24" s="17">
        <f>[20]Julho!$E$10</f>
        <v>48.875</v>
      </c>
      <c r="H24" s="17">
        <f>[20]Julho!$E$11</f>
        <v>57.333333333333336</v>
      </c>
      <c r="I24" s="17">
        <f>[20]Julho!$E$12</f>
        <v>62.541666666666664</v>
      </c>
      <c r="J24" s="17">
        <f>[20]Julho!$E$13</f>
        <v>62.666666666666664</v>
      </c>
      <c r="K24" s="17">
        <f>[20]Julho!$E$14</f>
        <v>78.833333333333329</v>
      </c>
      <c r="L24" s="17">
        <f>[20]Julho!$E$15</f>
        <v>72.916666666666671</v>
      </c>
      <c r="M24" s="17">
        <f>[20]Julho!$E$16</f>
        <v>61.791666666666664</v>
      </c>
      <c r="N24" s="17">
        <f>[20]Julho!$E$17</f>
        <v>53.666666666666664</v>
      </c>
      <c r="O24" s="17">
        <f>[20]Julho!$E$18</f>
        <v>56.125</v>
      </c>
      <c r="P24" s="17">
        <f>[20]Julho!$E$19</f>
        <v>54.041666666666664</v>
      </c>
      <c r="Q24" s="17">
        <f>[20]Julho!$E$20</f>
        <v>52.208333333333336</v>
      </c>
      <c r="R24" s="17">
        <f>[20]Julho!$E$21</f>
        <v>47.291666666666664</v>
      </c>
      <c r="S24" s="17">
        <f>[20]Julho!$E$22</f>
        <v>60.166666666666664</v>
      </c>
      <c r="T24" s="17">
        <f>[20]Julho!$E$23</f>
        <v>66.291666666666671</v>
      </c>
      <c r="U24" s="17">
        <f>[20]Julho!$E$24</f>
        <v>58.541666666666664</v>
      </c>
      <c r="V24" s="17">
        <f>[20]Julho!$E$25</f>
        <v>49.48</v>
      </c>
      <c r="W24" s="17">
        <f>[20]Julho!$E$26</f>
        <v>45.083333333333336</v>
      </c>
      <c r="X24" s="17">
        <f>[20]Julho!$E$27</f>
        <v>43.5</v>
      </c>
      <c r="Y24" s="17">
        <f>[20]Julho!$E$28</f>
        <v>88.75</v>
      </c>
      <c r="Z24" s="17">
        <f>[20]Julho!$E$29</f>
        <v>86.625</v>
      </c>
      <c r="AA24" s="17">
        <f>[20]Julho!$E$30</f>
        <v>94.13636363636364</v>
      </c>
      <c r="AB24" s="17">
        <f>[20]Julho!$E$31</f>
        <v>91.958333333333329</v>
      </c>
      <c r="AC24" s="17">
        <f>[20]Julho!$E$32</f>
        <v>89.708333333333329</v>
      </c>
      <c r="AD24" s="17">
        <f>[20]Julho!$E$33</f>
        <v>74.666666666666671</v>
      </c>
      <c r="AE24" s="17">
        <f>[20]Julho!$E$34</f>
        <v>65.625</v>
      </c>
      <c r="AF24" s="17">
        <f>[20]Julho!$E$35</f>
        <v>64.375</v>
      </c>
      <c r="AG24" s="28">
        <f t="shared" si="2"/>
        <v>63.599183773216033</v>
      </c>
    </row>
    <row r="25" spans="1:35" ht="17.100000000000001" customHeight="1" x14ac:dyDescent="0.2">
      <c r="A25" s="15" t="s">
        <v>15</v>
      </c>
      <c r="B25" s="17">
        <f>[21]Julho!$E$5</f>
        <v>80</v>
      </c>
      <c r="C25" s="17">
        <f>[21]Julho!$E$6</f>
        <v>77.375</v>
      </c>
      <c r="D25" s="17">
        <f>[21]Julho!$E$7</f>
        <v>72.041666666666671</v>
      </c>
      <c r="E25" s="17">
        <f>[21]Julho!$E$8</f>
        <v>62.166666666666664</v>
      </c>
      <c r="F25" s="17">
        <f>[21]Julho!$E$9</f>
        <v>55.666666666666664</v>
      </c>
      <c r="G25" s="17">
        <f>[21]Julho!$E$10</f>
        <v>66.84210526315789</v>
      </c>
      <c r="H25" s="17">
        <f>[21]Julho!$E$11</f>
        <v>90.833333333333329</v>
      </c>
      <c r="I25" s="17">
        <f>[21]Julho!$E$12</f>
        <v>93.125</v>
      </c>
      <c r="J25" s="83" t="str">
        <f>[21]Julho!$E$13</f>
        <v>*</v>
      </c>
      <c r="K25" s="17">
        <f>[21]Julho!$E$14</f>
        <v>91.428571428571431</v>
      </c>
      <c r="L25" s="17">
        <f>[21]Julho!$E$15</f>
        <v>83.545454545454547</v>
      </c>
      <c r="M25" s="17">
        <f>[21]Julho!$E$16</f>
        <v>80.434782608695656</v>
      </c>
      <c r="N25" s="17">
        <f>[21]Julho!$E$17</f>
        <v>77.434782608695656</v>
      </c>
      <c r="O25" s="17">
        <f>[21]Julho!$E$18</f>
        <v>74.875</v>
      </c>
      <c r="P25" s="17">
        <f>[21]Julho!$E$19</f>
        <v>73.5</v>
      </c>
      <c r="Q25" s="17">
        <f>[21]Julho!$E$20</f>
        <v>52.208333333333336</v>
      </c>
      <c r="R25" s="17">
        <f>[21]Julho!$E$21</f>
        <v>47.291666666666664</v>
      </c>
      <c r="S25" s="17">
        <f>[21]Julho!$E$22</f>
        <v>60.166666666666664</v>
      </c>
      <c r="T25" s="17">
        <f>[21]Julho!$E$23</f>
        <v>66.291666666666671</v>
      </c>
      <c r="U25" s="17">
        <f>[21]Julho!$E$24</f>
        <v>58.541666666666664</v>
      </c>
      <c r="V25" s="17">
        <f>[21]Julho!$E$25</f>
        <v>65.875</v>
      </c>
      <c r="W25" s="17">
        <f>[21]Julho!$E$26</f>
        <v>66.708333333333329</v>
      </c>
      <c r="X25" s="17">
        <f>[21]Julho!$E$27</f>
        <v>77.099999999999994</v>
      </c>
      <c r="Y25" s="17">
        <f>[21]Julho!$E$28</f>
        <v>92.333333333333329</v>
      </c>
      <c r="Z25" s="17">
        <f>[21]Julho!$E$29</f>
        <v>77.333333333333329</v>
      </c>
      <c r="AA25" s="17">
        <f>[21]Julho!$E$30</f>
        <v>84.125</v>
      </c>
      <c r="AB25" s="17">
        <f>[21]Julho!$E$31</f>
        <v>83.75</v>
      </c>
      <c r="AC25" s="17">
        <f>[21]Julho!$E$32</f>
        <v>87.1</v>
      </c>
      <c r="AD25" s="17">
        <f>[21]Julho!$E$33</f>
        <v>80.9375</v>
      </c>
      <c r="AE25" s="17">
        <f>[21]Julho!$E$34</f>
        <v>77.227272727272734</v>
      </c>
      <c r="AF25" s="17">
        <f>[21]Julho!$E$35</f>
        <v>74.291666666666671</v>
      </c>
      <c r="AG25" s="28">
        <f t="shared" si="2"/>
        <v>74.351682306061576</v>
      </c>
    </row>
    <row r="26" spans="1:35" ht="17.100000000000001" customHeight="1" x14ac:dyDescent="0.2">
      <c r="A26" s="15" t="s">
        <v>16</v>
      </c>
      <c r="B26" s="17">
        <f>[22]Julho!$E$5</f>
        <v>74.416666666666671</v>
      </c>
      <c r="C26" s="17">
        <f>[22]Julho!$E$6</f>
        <v>70</v>
      </c>
      <c r="D26" s="17">
        <f>[22]Julho!$E$7</f>
        <v>70</v>
      </c>
      <c r="E26" s="17">
        <f>[22]Julho!$E$8</f>
        <v>65.541666666666671</v>
      </c>
      <c r="F26" s="17">
        <f>[22]Julho!$E$9</f>
        <v>60.666666666666664</v>
      </c>
      <c r="G26" s="17">
        <f>[22]Julho!$E$10</f>
        <v>84</v>
      </c>
      <c r="H26" s="17">
        <f>[22]Julho!$E$11</f>
        <v>77.875</v>
      </c>
      <c r="I26" s="17">
        <f>[22]Julho!$E$12</f>
        <v>84.666666666666671</v>
      </c>
      <c r="J26" s="17">
        <f>[22]Julho!$E$13</f>
        <v>92.75</v>
      </c>
      <c r="K26" s="17">
        <f>[22]Julho!$E$14</f>
        <v>94.125</v>
      </c>
      <c r="L26" s="17">
        <f>[22]Julho!$E$15</f>
        <v>86.5</v>
      </c>
      <c r="M26" s="17">
        <f>[22]Julho!$E$16</f>
        <v>77.291666666666671</v>
      </c>
      <c r="N26" s="17">
        <f>[22]Julho!$E$17</f>
        <v>72.583333333333329</v>
      </c>
      <c r="O26" s="17">
        <f>[22]Julho!$E$18</f>
        <v>66.291666666666671</v>
      </c>
      <c r="P26" s="17">
        <f>[22]Julho!$E$19</f>
        <v>58.916666666666664</v>
      </c>
      <c r="Q26" s="17">
        <f>[22]Julho!$E$20</f>
        <v>62.541666666666664</v>
      </c>
      <c r="R26" s="17">
        <f>[22]Julho!$E$21</f>
        <v>70.125</v>
      </c>
      <c r="S26" s="17">
        <f>[22]Julho!$E$22</f>
        <v>74.583333333333329</v>
      </c>
      <c r="T26" s="17">
        <f>[22]Julho!$E$23</f>
        <v>69.083333333333329</v>
      </c>
      <c r="U26" s="17">
        <f>[22]Julho!$E$24</f>
        <v>72.666666666666671</v>
      </c>
      <c r="V26" s="17">
        <f>[22]Julho!$E$25</f>
        <v>69.375</v>
      </c>
      <c r="W26" s="17">
        <f>[22]Julho!$E$26</f>
        <v>57.791666666666664</v>
      </c>
      <c r="X26" s="17">
        <f>[22]Julho!$E$27</f>
        <v>74.333333333333329</v>
      </c>
      <c r="Y26" s="17">
        <f>[22]Julho!$E$28</f>
        <v>83.958333333333329</v>
      </c>
      <c r="Z26" s="17">
        <f>[22]Julho!$E$29</f>
        <v>77.416666666666671</v>
      </c>
      <c r="AA26" s="17">
        <f>[22]Julho!$E$30</f>
        <v>85.791666666666671</v>
      </c>
      <c r="AB26" s="17">
        <f>[22]Julho!$E$31</f>
        <v>85.875</v>
      </c>
      <c r="AC26" s="17">
        <f>[22]Julho!$E$32</f>
        <v>81.333333333333329</v>
      </c>
      <c r="AD26" s="17">
        <f>[22]Julho!$E$33</f>
        <v>73.458333333333329</v>
      </c>
      <c r="AE26" s="17">
        <f>[22]Julho!$E$34</f>
        <v>74.875</v>
      </c>
      <c r="AF26" s="17">
        <f>[22]Julho!$E$35</f>
        <v>65.166666666666671</v>
      </c>
      <c r="AG26" s="28">
        <f t="shared" si="2"/>
        <v>74.645161290322591</v>
      </c>
    </row>
    <row r="27" spans="1:35" ht="17.100000000000001" customHeight="1" x14ac:dyDescent="0.2">
      <c r="A27" s="15" t="s">
        <v>17</v>
      </c>
      <c r="B27" s="17">
        <f>[23]Julho!$E$5</f>
        <v>76</v>
      </c>
      <c r="C27" s="17">
        <f>[23]Julho!$E$6</f>
        <v>73.083333333333329</v>
      </c>
      <c r="D27" s="17">
        <f>[23]Julho!$E$7</f>
        <v>70.958333333333329</v>
      </c>
      <c r="E27" s="17">
        <f>[23]Julho!$E$8</f>
        <v>69.416666666666671</v>
      </c>
      <c r="F27" s="17">
        <f>[23]Julho!$E$9</f>
        <v>58.583333333333336</v>
      </c>
      <c r="G27" s="17">
        <f>[23]Julho!$E$10</f>
        <v>76.166666666666671</v>
      </c>
      <c r="H27" s="17">
        <f>[23]Julho!$E$11</f>
        <v>93.583333333333329</v>
      </c>
      <c r="I27" s="17">
        <f>[23]Julho!$E$12</f>
        <v>95.666666666666671</v>
      </c>
      <c r="J27" s="17">
        <f>[23]Julho!$E$13</f>
        <v>95.416666666666671</v>
      </c>
      <c r="K27" s="17">
        <f>[23]Julho!$E$14</f>
        <v>88.791666666666671</v>
      </c>
      <c r="L27" s="17">
        <f>[23]Julho!$E$15</f>
        <v>84.083333333333329</v>
      </c>
      <c r="M27" s="17">
        <f>[23]Julho!$E$16</f>
        <v>76.75</v>
      </c>
      <c r="N27" s="17">
        <f>[23]Julho!$E$17</f>
        <v>75.166666666666671</v>
      </c>
      <c r="O27" s="17">
        <f>[23]Julho!$E$18</f>
        <v>72.5</v>
      </c>
      <c r="P27" s="17">
        <f>[23]Julho!$E$19</f>
        <v>65.666666666666671</v>
      </c>
      <c r="Q27" s="17">
        <f>[23]Julho!$E$20</f>
        <v>60.666666666666664</v>
      </c>
      <c r="R27" s="17">
        <f>[23]Julho!$E$21</f>
        <v>69.458333333333329</v>
      </c>
      <c r="S27" s="17">
        <f>[23]Julho!$E$22</f>
        <v>79</v>
      </c>
      <c r="T27" s="17">
        <f>[23]Julho!$E$23</f>
        <v>73.166666666666671</v>
      </c>
      <c r="U27" s="17">
        <f>[23]Julho!$E$24</f>
        <v>75.375</v>
      </c>
      <c r="V27" s="17">
        <f>[23]Julho!$E$25</f>
        <v>64.041666666666671</v>
      </c>
      <c r="W27" s="17">
        <f>[23]Julho!$E$26</f>
        <v>54.541666666666664</v>
      </c>
      <c r="X27" s="17">
        <f>[23]Julho!$E$27</f>
        <v>81.5</v>
      </c>
      <c r="Y27" s="17">
        <f>[23]Julho!$E$28</f>
        <v>89.875</v>
      </c>
      <c r="Z27" s="17">
        <f>[23]Julho!$E$29</f>
        <v>79.083333333333329</v>
      </c>
      <c r="AA27" s="17">
        <f>[23]Julho!$E$30</f>
        <v>86.583333333333329</v>
      </c>
      <c r="AB27" s="17">
        <f>[23]Julho!$E$31</f>
        <v>94.458333333333329</v>
      </c>
      <c r="AC27" s="17">
        <f>[23]Julho!$E$32</f>
        <v>89.333333333333329</v>
      </c>
      <c r="AD27" s="17">
        <f>[23]Julho!$E$33</f>
        <v>80.208333333333329</v>
      </c>
      <c r="AE27" s="17">
        <f>[23]Julho!$E$34</f>
        <v>74.333333333333329</v>
      </c>
      <c r="AF27" s="17">
        <f>[23]Julho!$E$35</f>
        <v>66.416666666666671</v>
      </c>
      <c r="AG27" s="28">
        <f t="shared" si="2"/>
        <v>77.092741935483886</v>
      </c>
    </row>
    <row r="28" spans="1:35" ht="17.100000000000001" customHeight="1" x14ac:dyDescent="0.2">
      <c r="A28" s="15" t="s">
        <v>18</v>
      </c>
      <c r="B28" s="17">
        <f>[24]Julho!$E$5</f>
        <v>67.041666666666671</v>
      </c>
      <c r="C28" s="17">
        <f>[24]Julho!$E$6</f>
        <v>62.791666666666664</v>
      </c>
      <c r="D28" s="17">
        <f>[24]Julho!$E$7</f>
        <v>60.708333333333336</v>
      </c>
      <c r="E28" s="17">
        <f>[24]Julho!$E$8</f>
        <v>56.958333333333336</v>
      </c>
      <c r="F28" s="17">
        <f>[24]Julho!$E$9</f>
        <v>50.083333333333336</v>
      </c>
      <c r="G28" s="17">
        <f>[24]Julho!$E$10</f>
        <v>52.875</v>
      </c>
      <c r="H28" s="17">
        <f>[24]Julho!$E$11</f>
        <v>62.125</v>
      </c>
      <c r="I28" s="17">
        <f>[24]Julho!$E$12</f>
        <v>68.208333333333329</v>
      </c>
      <c r="J28" s="17">
        <f>[24]Julho!$E$13</f>
        <v>67.083333333333329</v>
      </c>
      <c r="K28" s="17">
        <f>[24]Julho!$E$14</f>
        <v>69.916666666666671</v>
      </c>
      <c r="L28" s="17">
        <f>[24]Julho!$E$15</f>
        <v>69.458333333333329</v>
      </c>
      <c r="M28" s="17">
        <f>[24]Julho!$E$16</f>
        <v>63.291666666666664</v>
      </c>
      <c r="N28" s="17">
        <f>[24]Julho!$E$17</f>
        <v>56.541666666666664</v>
      </c>
      <c r="O28" s="17">
        <f>[24]Julho!$E$18</f>
        <v>55.416666666666664</v>
      </c>
      <c r="P28" s="17">
        <f>[24]Julho!$E$19</f>
        <v>54.083333333333336</v>
      </c>
      <c r="Q28" s="17">
        <f>[24]Julho!$E$20</f>
        <v>58.708333333333336</v>
      </c>
      <c r="R28" s="17">
        <f>[24]Julho!$E$21</f>
        <v>59.125</v>
      </c>
      <c r="S28" s="17">
        <f>[24]Julho!$E$22</f>
        <v>65.75</v>
      </c>
      <c r="T28" s="17">
        <f>[24]Julho!$E$23</f>
        <v>61.958333333333336</v>
      </c>
      <c r="U28" s="17">
        <f>[24]Julho!$E$24</f>
        <v>58.75</v>
      </c>
      <c r="V28" s="17">
        <f>[24]Julho!$E$25</f>
        <v>57.958333333333336</v>
      </c>
      <c r="W28" s="17">
        <f>[24]Julho!$E$26</f>
        <v>54.041666666666664</v>
      </c>
      <c r="X28" s="17">
        <f>[24]Julho!$E$27</f>
        <v>60.416666666666664</v>
      </c>
      <c r="Y28" s="17">
        <f>[24]Julho!$E$28</f>
        <v>73.291666666666671</v>
      </c>
      <c r="Z28" s="17">
        <f>[24]Julho!$E$29</f>
        <v>86.375</v>
      </c>
      <c r="AA28" s="17">
        <f>[24]Julho!$E$30</f>
        <v>91</v>
      </c>
      <c r="AB28" s="17">
        <f>[24]Julho!$E$31</f>
        <v>90.666666666666671</v>
      </c>
      <c r="AC28" s="17">
        <f>[24]Julho!$E$32</f>
        <v>83.416666666666671</v>
      </c>
      <c r="AD28" s="17">
        <f>[24]Julho!$E$33</f>
        <v>78.875</v>
      </c>
      <c r="AE28" s="17">
        <f>[24]Julho!$E$34</f>
        <v>67.375</v>
      </c>
      <c r="AF28" s="17">
        <f>[24]Julho!$E$35</f>
        <v>61.541666666666664</v>
      </c>
      <c r="AG28" s="28">
        <f t="shared" si="2"/>
        <v>65.349462365591407</v>
      </c>
    </row>
    <row r="29" spans="1:35" ht="17.100000000000001" customHeight="1" x14ac:dyDescent="0.2">
      <c r="A29" s="15" t="s">
        <v>19</v>
      </c>
      <c r="B29" s="17">
        <f>[25]Julho!$E$5</f>
        <v>71.608695652173907</v>
      </c>
      <c r="C29" s="17">
        <f>[25]Julho!$E$6</f>
        <v>64.7</v>
      </c>
      <c r="D29" s="17">
        <f>[25]Julho!$E$7</f>
        <v>67.047619047619051</v>
      </c>
      <c r="E29" s="17">
        <f>[25]Julho!$E$8</f>
        <v>65.409090909090907</v>
      </c>
      <c r="F29" s="17">
        <f>[25]Julho!$E$9</f>
        <v>58.833333333333336</v>
      </c>
      <c r="G29" s="17">
        <f>[25]Julho!$E$10</f>
        <v>64.84615384615384</v>
      </c>
      <c r="H29" s="17">
        <f>[25]Julho!$E$11</f>
        <v>74.384615384615387</v>
      </c>
      <c r="I29" s="17">
        <f>[25]Julho!$E$12</f>
        <v>83.333333333333329</v>
      </c>
      <c r="J29" s="17">
        <f>[25]Julho!$E$13</f>
        <v>89.82352941176471</v>
      </c>
      <c r="K29" s="17">
        <f>[25]Julho!$E$14</f>
        <v>77.727272727272734</v>
      </c>
      <c r="L29" s="17">
        <f>[25]Julho!$E$15</f>
        <v>80.909090909090907</v>
      </c>
      <c r="M29" s="17">
        <f>[25]Julho!$E$16</f>
        <v>75.25</v>
      </c>
      <c r="N29" s="17">
        <f>[25]Julho!$E$17</f>
        <v>72.75</v>
      </c>
      <c r="O29" s="17">
        <f>[25]Julho!$E$18</f>
        <v>70.75</v>
      </c>
      <c r="P29" s="17">
        <f>[25]Julho!$E$19</f>
        <v>69.041666666666671</v>
      </c>
      <c r="Q29" s="17">
        <f>[25]Julho!$E$20</f>
        <v>65.916666666666671</v>
      </c>
      <c r="R29" s="17">
        <f>[25]Julho!$E$21</f>
        <v>74.833333333333329</v>
      </c>
      <c r="S29" s="17">
        <f>[25]Julho!$E$22</f>
        <v>78.958333333333329</v>
      </c>
      <c r="T29" s="17">
        <f>[25]Julho!$E$23</f>
        <v>71.625</v>
      </c>
      <c r="U29" s="17">
        <f>[25]Julho!$E$24</f>
        <v>66.458333333333329</v>
      </c>
      <c r="V29" s="17">
        <f>[25]Julho!$E$25</f>
        <v>62.041666666666664</v>
      </c>
      <c r="W29" s="17">
        <f>[25]Julho!$E$26</f>
        <v>62.625</v>
      </c>
      <c r="X29" s="17">
        <f>[25]Julho!$E$27</f>
        <v>76.75</v>
      </c>
      <c r="Y29" s="17">
        <f>[25]Julho!$E$28</f>
        <v>92.333333333333329</v>
      </c>
      <c r="Z29" s="17">
        <f>[25]Julho!$E$29</f>
        <v>67.166666666666671</v>
      </c>
      <c r="AA29" s="17">
        <f>[25]Julho!$E$30</f>
        <v>73.833333333333329</v>
      </c>
      <c r="AB29" s="17">
        <f>[25]Julho!$E$31</f>
        <v>75.208333333333329</v>
      </c>
      <c r="AC29" s="17">
        <f>[25]Julho!$E$32</f>
        <v>90.958333333333329</v>
      </c>
      <c r="AD29" s="17">
        <f>[25]Julho!$E$33</f>
        <v>80.208333333333329</v>
      </c>
      <c r="AE29" s="17">
        <f>[25]Julho!$E$34</f>
        <v>73.083333333333329</v>
      </c>
      <c r="AF29" s="17">
        <f>[25]Julho!$E$35</f>
        <v>69.166666666666671</v>
      </c>
      <c r="AG29" s="28">
        <f t="shared" si="2"/>
        <v>73.14777638347681</v>
      </c>
    </row>
    <row r="30" spans="1:35" ht="17.100000000000001" customHeight="1" x14ac:dyDescent="0.2">
      <c r="A30" s="15" t="s">
        <v>31</v>
      </c>
      <c r="B30" s="17">
        <f>[26]Julho!$E$5</f>
        <v>68.291666666666671</v>
      </c>
      <c r="C30" s="17">
        <f>[26]Julho!$E$6</f>
        <v>64.833333333333329</v>
      </c>
      <c r="D30" s="17">
        <f>[26]Julho!$E$7</f>
        <v>64.458333333333329</v>
      </c>
      <c r="E30" s="17">
        <f>[26]Julho!$E$8</f>
        <v>62.916666666666664</v>
      </c>
      <c r="F30" s="17">
        <f>[26]Julho!$E$9</f>
        <v>42.708333333333336</v>
      </c>
      <c r="G30" s="17">
        <f>[26]Julho!$E$10</f>
        <v>57.458333333333336</v>
      </c>
      <c r="H30" s="17">
        <f>[26]Julho!$E$11</f>
        <v>93.291666666666671</v>
      </c>
      <c r="I30" s="17">
        <f>[26]Julho!$E$12</f>
        <v>91</v>
      </c>
      <c r="J30" s="17">
        <f>[26]Julho!$E$13</f>
        <v>92.25</v>
      </c>
      <c r="K30" s="17">
        <f>[26]Julho!$E$14</f>
        <v>86.541666666666671</v>
      </c>
      <c r="L30" s="17">
        <f>[26]Julho!$E$15</f>
        <v>81.291666666666671</v>
      </c>
      <c r="M30" s="17">
        <f>[26]Julho!$E$16</f>
        <v>70.458333333333329</v>
      </c>
      <c r="N30" s="17">
        <f>[26]Julho!$E$17</f>
        <v>56.916666666666664</v>
      </c>
      <c r="O30" s="17">
        <f>[26]Julho!$E$18</f>
        <v>55.375</v>
      </c>
      <c r="P30" s="17">
        <f>[26]Julho!$E$19</f>
        <v>49.916666666666664</v>
      </c>
      <c r="Q30" s="17">
        <f>[26]Julho!$E$20</f>
        <v>57.583333333333336</v>
      </c>
      <c r="R30" s="17">
        <f>[26]Julho!$E$21</f>
        <v>59.708333333333336</v>
      </c>
      <c r="S30" s="17">
        <f>[26]Julho!$E$22</f>
        <v>80.333333333333329</v>
      </c>
      <c r="T30" s="17">
        <f>[26]Julho!$E$23</f>
        <v>70.041666666666671</v>
      </c>
      <c r="U30" s="17">
        <f>[26]Julho!$E$24</f>
        <v>66.458333333333329</v>
      </c>
      <c r="V30" s="17">
        <f>[26]Julho!$E$25</f>
        <v>51.916666666666664</v>
      </c>
      <c r="W30" s="17">
        <f>[26]Julho!$E$26</f>
        <v>43.75</v>
      </c>
      <c r="X30" s="17">
        <f>[26]Julho!$E$27</f>
        <v>77.291666666666671</v>
      </c>
      <c r="Y30" s="17">
        <f>[26]Julho!$E$28</f>
        <v>89.333333333333329</v>
      </c>
      <c r="Z30" s="17">
        <f>[26]Julho!$E$29</f>
        <v>79.791666666666671</v>
      </c>
      <c r="AA30" s="17">
        <f>[26]Julho!$E$30</f>
        <v>90.291666666666671</v>
      </c>
      <c r="AB30" s="17">
        <f>[26]Julho!$E$31</f>
        <v>91.625</v>
      </c>
      <c r="AC30" s="17">
        <f>[26]Julho!$E$32</f>
        <v>86.666666666666671</v>
      </c>
      <c r="AD30" s="17">
        <f>[26]Julho!$E$33</f>
        <v>75.666666666666671</v>
      </c>
      <c r="AE30" s="17">
        <f>[26]Julho!$E$34</f>
        <v>64.166666666666671</v>
      </c>
      <c r="AF30" s="17">
        <f>[26]Julho!$E$35</f>
        <v>54.75</v>
      </c>
      <c r="AG30" s="28">
        <f t="shared" si="2"/>
        <v>70.228494623655905</v>
      </c>
    </row>
    <row r="31" spans="1:35" ht="17.100000000000001" customHeight="1" x14ac:dyDescent="0.2">
      <c r="A31" s="15" t="s">
        <v>48</v>
      </c>
      <c r="B31" s="17">
        <f>[27]Julho!$E$5</f>
        <v>66.666666666666671</v>
      </c>
      <c r="C31" s="17">
        <f>[27]Julho!$E$6</f>
        <v>59.791666666666664</v>
      </c>
      <c r="D31" s="17">
        <f>[27]Julho!$E$7</f>
        <v>59.083333333333336</v>
      </c>
      <c r="E31" s="17">
        <f>[27]Julho!$E$8</f>
        <v>51.291666666666664</v>
      </c>
      <c r="F31" s="17">
        <f>[27]Julho!$E$9</f>
        <v>44.333333333333336</v>
      </c>
      <c r="G31" s="17">
        <f>[27]Julho!$E$10</f>
        <v>47.291666666666664</v>
      </c>
      <c r="H31" s="17">
        <f>[27]Julho!$E$11</f>
        <v>73.958333333333329</v>
      </c>
      <c r="I31" s="17">
        <f>[27]Julho!$E$12</f>
        <v>77.958333333333329</v>
      </c>
      <c r="J31" s="17">
        <f>[27]Julho!$E$13</f>
        <v>81.541666666666671</v>
      </c>
      <c r="K31" s="17">
        <f>[27]Julho!$E$14</f>
        <v>78.291666666666671</v>
      </c>
      <c r="L31" s="17">
        <f>[27]Julho!$E$15</f>
        <v>74.625</v>
      </c>
      <c r="M31" s="17">
        <f>[27]Julho!$E$16</f>
        <v>55.541666666666664</v>
      </c>
      <c r="N31" s="17">
        <f>[27]Julho!$E$17</f>
        <v>45.25</v>
      </c>
      <c r="O31" s="17">
        <f>[27]Julho!$E$18</f>
        <v>43.583333333333336</v>
      </c>
      <c r="P31" s="17">
        <f>[27]Julho!$E$19</f>
        <v>49.041666666666664</v>
      </c>
      <c r="Q31" s="17">
        <f>[27]Julho!$E$20</f>
        <v>52.75</v>
      </c>
      <c r="R31" s="17">
        <f>[27]Julho!$E$21</f>
        <v>51.416666666666664</v>
      </c>
      <c r="S31" s="17">
        <f>[27]Julho!$E$22</f>
        <v>64.625</v>
      </c>
      <c r="T31" s="17">
        <f>[27]Julho!$E$23</f>
        <v>80.416666666666671</v>
      </c>
      <c r="U31" s="17">
        <f>[27]Julho!$E$24</f>
        <v>64.833333333333329</v>
      </c>
      <c r="V31" s="17">
        <f>[27]Julho!$E$25</f>
        <v>43.875</v>
      </c>
      <c r="W31" s="17">
        <f>[27]Julho!$E$26</f>
        <v>43.25</v>
      </c>
      <c r="X31" s="17">
        <f>[27]Julho!$E$27</f>
        <v>76</v>
      </c>
      <c r="Y31" s="17">
        <f>[27]Julho!$E$28</f>
        <v>94.25</v>
      </c>
      <c r="Z31" s="17">
        <f>[27]Julho!$E$29</f>
        <v>97.25</v>
      </c>
      <c r="AA31" s="17">
        <f>[27]Julho!$E$30</f>
        <v>96.75</v>
      </c>
      <c r="AB31" s="17">
        <f>[27]Julho!$E$31</f>
        <v>91.375</v>
      </c>
      <c r="AC31" s="17">
        <f>[27]Julho!$E$32</f>
        <v>81.833333333333329</v>
      </c>
      <c r="AD31" s="17">
        <f>[27]Julho!$E$33</f>
        <v>63.458333333333336</v>
      </c>
      <c r="AE31" s="17">
        <f>[27]Julho!$E$34</f>
        <v>59.041666666666664</v>
      </c>
      <c r="AF31" s="17">
        <f>[27]Julho!$E$35</f>
        <v>52.541666666666664</v>
      </c>
      <c r="AG31" s="28">
        <f t="shared" ref="AG31" si="3">AVERAGE(B31:AF31)</f>
        <v>65.223118279569889</v>
      </c>
    </row>
    <row r="32" spans="1:35" ht="17.100000000000001" customHeight="1" x14ac:dyDescent="0.2">
      <c r="A32" s="15" t="s">
        <v>20</v>
      </c>
      <c r="B32" s="17">
        <f>[28]Julho!$E$5</f>
        <v>60.875</v>
      </c>
      <c r="C32" s="17">
        <f>[28]Julho!$E$6</f>
        <v>62.875</v>
      </c>
      <c r="D32" s="17">
        <f>[28]Julho!$E$7</f>
        <v>58.5</v>
      </c>
      <c r="E32" s="17">
        <f>[28]Julho!$E$8</f>
        <v>58.041666666666664</v>
      </c>
      <c r="F32" s="17">
        <f>[28]Julho!$E$9</f>
        <v>54.875</v>
      </c>
      <c r="G32" s="17">
        <f>[28]Julho!$E$10</f>
        <v>55.875</v>
      </c>
      <c r="H32" s="17">
        <f>[28]Julho!$E$11</f>
        <v>71.875</v>
      </c>
      <c r="I32" s="17">
        <f>[28]Julho!$E$12</f>
        <v>82.416666666666671</v>
      </c>
      <c r="J32" s="17">
        <f>[28]Julho!$E$13</f>
        <v>78.791666666666671</v>
      </c>
      <c r="K32" s="17">
        <f>[28]Julho!$E$14</f>
        <v>89.333333333333329</v>
      </c>
      <c r="L32" s="17">
        <f>[28]Julho!$E$15</f>
        <v>73.208333333333329</v>
      </c>
      <c r="M32" s="17">
        <f>[28]Julho!$E$16</f>
        <v>66.958333333333329</v>
      </c>
      <c r="N32" s="17">
        <f>[28]Julho!$E$17</f>
        <v>61.958333333333336</v>
      </c>
      <c r="O32" s="17">
        <f>[28]Julho!$E$18</f>
        <v>60.166666666666664</v>
      </c>
      <c r="P32" s="17">
        <f>[28]Julho!$E$19</f>
        <v>53.958333333333336</v>
      </c>
      <c r="Q32" s="17">
        <f>[28]Julho!$E$20</f>
        <v>55.916666666666664</v>
      </c>
      <c r="R32" s="17">
        <f>[28]Julho!$E$21</f>
        <v>53.208333333333336</v>
      </c>
      <c r="S32" s="17">
        <f>[28]Julho!$E$22</f>
        <v>71.333333333333329</v>
      </c>
      <c r="T32" s="17">
        <f>[28]Julho!$E$23</f>
        <v>65.291666666666671</v>
      </c>
      <c r="U32" s="17">
        <f>[28]Julho!$E$24</f>
        <v>60.458333333333336</v>
      </c>
      <c r="V32" s="17">
        <f>[28]Julho!$E$25</f>
        <v>57.208333333333336</v>
      </c>
      <c r="W32" s="17">
        <f>[28]Julho!$E$26</f>
        <v>49.583333333333336</v>
      </c>
      <c r="X32" s="17">
        <f>[28]Julho!$E$27</f>
        <v>56.416666666666664</v>
      </c>
      <c r="Y32" s="17">
        <f>[28]Julho!$E$28</f>
        <v>88.565217391304344</v>
      </c>
      <c r="Z32" s="17">
        <f>[28]Julho!$E$29</f>
        <v>79.75</v>
      </c>
      <c r="AA32" s="17">
        <f>[28]Julho!$E$30</f>
        <v>92.875</v>
      </c>
      <c r="AB32" s="17">
        <f>[28]Julho!$E$31</f>
        <v>91.708333333333329</v>
      </c>
      <c r="AC32" s="17">
        <f>[28]Julho!$E$32</f>
        <v>85.458333333333329</v>
      </c>
      <c r="AD32" s="17">
        <f>[28]Julho!$E$33</f>
        <v>75.125</v>
      </c>
      <c r="AE32" s="17">
        <f>[28]Julho!$E$34</f>
        <v>70.041666666666671</v>
      </c>
      <c r="AF32" s="17">
        <f>[28]Julho!$E$35</f>
        <v>65.833333333333329</v>
      </c>
      <c r="AG32" s="28">
        <f t="shared" si="2"/>
        <v>68.015544647031319</v>
      </c>
    </row>
    <row r="33" spans="1:35" s="5" customFormat="1" ht="17.100000000000001" customHeight="1" x14ac:dyDescent="0.2">
      <c r="A33" s="24" t="s">
        <v>34</v>
      </c>
      <c r="B33" s="25">
        <f t="shared" ref="B33:AG33" si="4">AVERAGE(B5:B32)</f>
        <v>69.774903381642531</v>
      </c>
      <c r="C33" s="25">
        <f t="shared" si="4"/>
        <v>67.38633333333334</v>
      </c>
      <c r="D33" s="25">
        <f t="shared" si="4"/>
        <v>64.911904761904736</v>
      </c>
      <c r="E33" s="25">
        <f t="shared" si="4"/>
        <v>61.296748251748276</v>
      </c>
      <c r="F33" s="25">
        <f t="shared" si="4"/>
        <v>54.193333333333321</v>
      </c>
      <c r="G33" s="25">
        <f t="shared" si="4"/>
        <v>64.053085919928037</v>
      </c>
      <c r="H33" s="25">
        <f t="shared" si="4"/>
        <v>80.920384615384606</v>
      </c>
      <c r="I33" s="25">
        <f t="shared" si="4"/>
        <v>84.225694444444443</v>
      </c>
      <c r="J33" s="25">
        <f t="shared" si="4"/>
        <v>83.355733162830361</v>
      </c>
      <c r="K33" s="25">
        <f t="shared" si="4"/>
        <v>84.768051948051962</v>
      </c>
      <c r="L33" s="25">
        <f t="shared" si="4"/>
        <v>79.312181818181813</v>
      </c>
      <c r="M33" s="25">
        <f t="shared" si="4"/>
        <v>71.242391304347834</v>
      </c>
      <c r="N33" s="25">
        <f t="shared" si="4"/>
        <v>64.715724637681163</v>
      </c>
      <c r="O33" s="25">
        <f t="shared" si="4"/>
        <v>63.81</v>
      </c>
      <c r="P33" s="25">
        <f t="shared" si="4"/>
        <v>61.95</v>
      </c>
      <c r="Q33" s="25">
        <f t="shared" si="4"/>
        <v>61.184275362318843</v>
      </c>
      <c r="R33" s="25">
        <f t="shared" si="4"/>
        <v>62.321666666666658</v>
      </c>
      <c r="S33" s="25">
        <f t="shared" si="4"/>
        <v>74.573333333333323</v>
      </c>
      <c r="T33" s="25">
        <f t="shared" si="4"/>
        <v>69.553333333333342</v>
      </c>
      <c r="U33" s="25">
        <f t="shared" si="4"/>
        <v>64.899038461538467</v>
      </c>
      <c r="V33" s="25">
        <f t="shared" si="4"/>
        <v>60.585769230769237</v>
      </c>
      <c r="W33" s="25">
        <f t="shared" si="4"/>
        <v>55.668269230769241</v>
      </c>
      <c r="X33" s="25">
        <f t="shared" si="4"/>
        <v>71.552333333333337</v>
      </c>
      <c r="Y33" s="25">
        <f t="shared" si="4"/>
        <v>89.665942028985512</v>
      </c>
      <c r="Z33" s="25">
        <f t="shared" si="4"/>
        <v>82.447115384615387</v>
      </c>
      <c r="AA33" s="25">
        <f t="shared" si="4"/>
        <v>88.388257575757578</v>
      </c>
      <c r="AB33" s="25">
        <f t="shared" si="4"/>
        <v>90.016666666666666</v>
      </c>
      <c r="AC33" s="25">
        <f t="shared" si="4"/>
        <v>87.240666666666655</v>
      </c>
      <c r="AD33" s="25">
        <f t="shared" si="4"/>
        <v>77.987499999999997</v>
      </c>
      <c r="AE33" s="25">
        <f t="shared" si="4"/>
        <v>70.283615840681065</v>
      </c>
      <c r="AF33" s="25">
        <f t="shared" si="4"/>
        <v>65.586666666666673</v>
      </c>
      <c r="AG33" s="28">
        <f t="shared" si="4"/>
        <v>71.598907403696998</v>
      </c>
      <c r="AH33" s="8"/>
    </row>
    <row r="34" spans="1:35" x14ac:dyDescent="0.2">
      <c r="AD34" s="9"/>
      <c r="AE34" s="1"/>
      <c r="AF34"/>
      <c r="AG34"/>
      <c r="AH34"/>
    </row>
    <row r="35" spans="1:35" x14ac:dyDescent="0.2">
      <c r="A35" s="48"/>
      <c r="B35" s="48"/>
      <c r="C35" s="49"/>
      <c r="D35" s="49" t="s">
        <v>59</v>
      </c>
      <c r="E35" s="49"/>
      <c r="F35" s="49"/>
      <c r="G35" s="49"/>
      <c r="M35" s="2" t="s">
        <v>49</v>
      </c>
      <c r="V35" s="2" t="s">
        <v>57</v>
      </c>
      <c r="AD35" s="9"/>
      <c r="AH35" s="2"/>
    </row>
    <row r="36" spans="1:35" x14ac:dyDescent="0.2">
      <c r="J36" s="41"/>
      <c r="K36" s="41"/>
      <c r="L36" s="41"/>
      <c r="M36" s="41" t="s">
        <v>50</v>
      </c>
      <c r="N36" s="41"/>
      <c r="O36" s="41"/>
      <c r="P36" s="41"/>
      <c r="V36" s="41" t="s">
        <v>58</v>
      </c>
      <c r="W36" s="41"/>
      <c r="AD36" s="9"/>
      <c r="AE36" s="1"/>
      <c r="AF36"/>
      <c r="AG36" s="2"/>
      <c r="AH36" s="2"/>
      <c r="AI36" s="2"/>
    </row>
    <row r="37" spans="1:35" x14ac:dyDescent="0.2">
      <c r="AD37" s="9"/>
      <c r="AE37" s="1"/>
      <c r="AF37"/>
      <c r="AG37" s="41"/>
      <c r="AH37" s="41"/>
      <c r="AI37" s="2"/>
    </row>
    <row r="41" spans="1:35" x14ac:dyDescent="0.2">
      <c r="H41" s="2" t="s">
        <v>51</v>
      </c>
    </row>
    <row r="42" spans="1:35" x14ac:dyDescent="0.2">
      <c r="I42" s="2" t="s">
        <v>51</v>
      </c>
    </row>
  </sheetData>
  <mergeCells count="34"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zoomScale="90" zoomScaleNormal="90" workbookViewId="0">
      <selection activeCell="AG38" sqref="AG38"/>
    </sheetView>
  </sheetViews>
  <sheetFormatPr defaultRowHeight="12.75" x14ac:dyDescent="0.2"/>
  <cols>
    <col min="1" max="1" width="18.85546875" style="2" customWidth="1"/>
    <col min="2" max="2" width="6.42578125" style="2" customWidth="1"/>
    <col min="3" max="4" width="6.1406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3" width="6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7.28515625" style="1" customWidth="1"/>
    <col min="35" max="35" width="9.140625" style="1"/>
  </cols>
  <sheetData>
    <row r="1" spans="1:35" ht="20.100000000000001" customHeight="1" x14ac:dyDescent="0.2">
      <c r="A1" s="106" t="s">
        <v>26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</row>
    <row r="2" spans="1:35" s="4" customFormat="1" ht="20.100000000000001" customHeight="1" x14ac:dyDescent="0.2">
      <c r="A2" s="111" t="s">
        <v>21</v>
      </c>
      <c r="B2" s="107" t="s">
        <v>141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9"/>
      <c r="AI2" s="7"/>
    </row>
    <row r="3" spans="1:35" s="5" customFormat="1" ht="20.100000000000001" customHeight="1" x14ac:dyDescent="0.2">
      <c r="A3" s="111"/>
      <c r="B3" s="110">
        <v>1</v>
      </c>
      <c r="C3" s="110">
        <f>SUM(B3+1)</f>
        <v>2</v>
      </c>
      <c r="D3" s="110">
        <f t="shared" ref="D3:AD3" si="0">SUM(C3+1)</f>
        <v>3</v>
      </c>
      <c r="E3" s="110">
        <f t="shared" si="0"/>
        <v>4</v>
      </c>
      <c r="F3" s="110">
        <f t="shared" si="0"/>
        <v>5</v>
      </c>
      <c r="G3" s="110">
        <f t="shared" si="0"/>
        <v>6</v>
      </c>
      <c r="H3" s="110">
        <f t="shared" si="0"/>
        <v>7</v>
      </c>
      <c r="I3" s="110">
        <f t="shared" si="0"/>
        <v>8</v>
      </c>
      <c r="J3" s="110">
        <f t="shared" si="0"/>
        <v>9</v>
      </c>
      <c r="K3" s="110">
        <f t="shared" si="0"/>
        <v>10</v>
      </c>
      <c r="L3" s="110">
        <f t="shared" si="0"/>
        <v>11</v>
      </c>
      <c r="M3" s="110">
        <f t="shared" si="0"/>
        <v>12</v>
      </c>
      <c r="N3" s="110">
        <f t="shared" si="0"/>
        <v>13</v>
      </c>
      <c r="O3" s="110">
        <f t="shared" si="0"/>
        <v>14</v>
      </c>
      <c r="P3" s="110">
        <f t="shared" si="0"/>
        <v>15</v>
      </c>
      <c r="Q3" s="110">
        <f t="shared" si="0"/>
        <v>16</v>
      </c>
      <c r="R3" s="110">
        <f t="shared" si="0"/>
        <v>17</v>
      </c>
      <c r="S3" s="110">
        <f t="shared" si="0"/>
        <v>18</v>
      </c>
      <c r="T3" s="110">
        <f t="shared" si="0"/>
        <v>19</v>
      </c>
      <c r="U3" s="110">
        <f t="shared" si="0"/>
        <v>20</v>
      </c>
      <c r="V3" s="110">
        <f t="shared" si="0"/>
        <v>21</v>
      </c>
      <c r="W3" s="110">
        <f t="shared" si="0"/>
        <v>22</v>
      </c>
      <c r="X3" s="110">
        <f t="shared" si="0"/>
        <v>23</v>
      </c>
      <c r="Y3" s="110">
        <f t="shared" si="0"/>
        <v>24</v>
      </c>
      <c r="Z3" s="110">
        <f t="shared" si="0"/>
        <v>25</v>
      </c>
      <c r="AA3" s="110">
        <f t="shared" si="0"/>
        <v>26</v>
      </c>
      <c r="AB3" s="110">
        <f t="shared" si="0"/>
        <v>27</v>
      </c>
      <c r="AC3" s="110">
        <f t="shared" si="0"/>
        <v>28</v>
      </c>
      <c r="AD3" s="110">
        <f t="shared" si="0"/>
        <v>29</v>
      </c>
      <c r="AE3" s="110">
        <v>30</v>
      </c>
      <c r="AF3" s="110">
        <v>31</v>
      </c>
      <c r="AG3" s="85" t="s">
        <v>39</v>
      </c>
      <c r="AH3" s="86" t="s">
        <v>38</v>
      </c>
      <c r="AI3" s="8"/>
    </row>
    <row r="4" spans="1:35" s="5" customFormat="1" ht="20.100000000000001" customHeight="1" x14ac:dyDescent="0.2">
      <c r="A4" s="111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85" t="s">
        <v>37</v>
      </c>
      <c r="AH4" s="86" t="s">
        <v>37</v>
      </c>
      <c r="AI4" s="8"/>
    </row>
    <row r="5" spans="1:35" s="5" customFormat="1" ht="20.100000000000001" customHeight="1" x14ac:dyDescent="0.2">
      <c r="A5" s="15" t="s">
        <v>44</v>
      </c>
      <c r="B5" s="17">
        <f>[1]Julho!$F$5</f>
        <v>97</v>
      </c>
      <c r="C5" s="17">
        <f>[1]Julho!$F$6</f>
        <v>98</v>
      </c>
      <c r="D5" s="17">
        <f>[1]Julho!$F$7</f>
        <v>97</v>
      </c>
      <c r="E5" s="17">
        <f>[1]Julho!$F$8</f>
        <v>96</v>
      </c>
      <c r="F5" s="17">
        <f>[1]Julho!$F$9</f>
        <v>86</v>
      </c>
      <c r="G5" s="17">
        <f>[1]Julho!$F$10</f>
        <v>93</v>
      </c>
      <c r="H5" s="17">
        <f>[1]Julho!$F$11</f>
        <v>93</v>
      </c>
      <c r="I5" s="17">
        <f>[1]Julho!$F$12</f>
        <v>98</v>
      </c>
      <c r="J5" s="17">
        <f>[1]Julho!$F$13</f>
        <v>100</v>
      </c>
      <c r="K5" s="17">
        <f>[1]Julho!$F$14</f>
        <v>100</v>
      </c>
      <c r="L5" s="17">
        <f>[1]Julho!$F$15</f>
        <v>100</v>
      </c>
      <c r="M5" s="17">
        <f>[1]Julho!$F$16</f>
        <v>99</v>
      </c>
      <c r="N5" s="17">
        <f>[1]Julho!$F$17</f>
        <v>96</v>
      </c>
      <c r="O5" s="17">
        <f>[1]Julho!$F$18</f>
        <v>99</v>
      </c>
      <c r="P5" s="17">
        <f>[1]Julho!$F$19</f>
        <v>97</v>
      </c>
      <c r="Q5" s="17">
        <f>[1]Julho!$F$20</f>
        <v>96</v>
      </c>
      <c r="R5" s="17">
        <f>[1]Julho!$F$21</f>
        <v>95</v>
      </c>
      <c r="S5" s="17">
        <f>[1]Julho!$F$22</f>
        <v>99</v>
      </c>
      <c r="T5" s="17">
        <f>[1]Julho!$F$23</f>
        <v>91</v>
      </c>
      <c r="U5" s="17">
        <f>[1]Julho!$F$24</f>
        <v>100</v>
      </c>
      <c r="V5" s="17">
        <f>[1]Julho!$F$25</f>
        <v>96</v>
      </c>
      <c r="W5" s="17">
        <f>[1]Julho!$F$26</f>
        <v>95</v>
      </c>
      <c r="X5" s="17">
        <f>[1]Julho!$F$27</f>
        <v>81</v>
      </c>
      <c r="Y5" s="17">
        <f>[1]Julho!$F$28</f>
        <v>99</v>
      </c>
      <c r="Z5" s="17">
        <f>[1]Julho!$F$29</f>
        <v>86</v>
      </c>
      <c r="AA5" s="17">
        <f>[1]Julho!$F$30</f>
        <v>100</v>
      </c>
      <c r="AB5" s="17">
        <f>[1]Julho!$F$31</f>
        <v>100</v>
      </c>
      <c r="AC5" s="17">
        <f>[1]Julho!$F$32</f>
        <v>100</v>
      </c>
      <c r="AD5" s="17">
        <f>[1]Julho!$F$33</f>
        <v>100</v>
      </c>
      <c r="AE5" s="17">
        <f>[1]Julho!$F$34</f>
        <v>99</v>
      </c>
      <c r="AF5" s="17">
        <f>[1]Julho!$F$35</f>
        <v>98</v>
      </c>
      <c r="AG5" s="27">
        <f>MAX(B5:AF5)</f>
        <v>100</v>
      </c>
      <c r="AH5" s="30">
        <f>AVERAGE(B5:AF5)</f>
        <v>96.258064516129039</v>
      </c>
      <c r="AI5" s="8"/>
    </row>
    <row r="6" spans="1:35" ht="17.100000000000001" customHeight="1" x14ac:dyDescent="0.2">
      <c r="A6" s="15" t="s">
        <v>0</v>
      </c>
      <c r="B6" s="17">
        <f>[2]Julho!$F$5</f>
        <v>96</v>
      </c>
      <c r="C6" s="17">
        <f>[2]Julho!$F$6</f>
        <v>90</v>
      </c>
      <c r="D6" s="17">
        <f>[2]Julho!$F$7</f>
        <v>96</v>
      </c>
      <c r="E6" s="17">
        <f>[2]Julho!$F$8</f>
        <v>95</v>
      </c>
      <c r="F6" s="17">
        <f>[2]Julho!$F$9</f>
        <v>95</v>
      </c>
      <c r="G6" s="17">
        <f>[2]Julho!$F$10</f>
        <v>96</v>
      </c>
      <c r="H6" s="17">
        <f>[2]Julho!$F$11</f>
        <v>97</v>
      </c>
      <c r="I6" s="17">
        <f>[2]Julho!$F$12</f>
        <v>95</v>
      </c>
      <c r="J6" s="17">
        <f>[2]Julho!$F$13</f>
        <v>97</v>
      </c>
      <c r="K6" s="17">
        <f>[2]Julho!$F$14</f>
        <v>97</v>
      </c>
      <c r="L6" s="17">
        <f>[2]Julho!$F$15</f>
        <v>97</v>
      </c>
      <c r="M6" s="17">
        <f>[2]Julho!$F$16</f>
        <v>97</v>
      </c>
      <c r="N6" s="17">
        <f>[2]Julho!$F$17</f>
        <v>96</v>
      </c>
      <c r="O6" s="17">
        <f>[2]Julho!$F$18</f>
        <v>96</v>
      </c>
      <c r="P6" s="17">
        <f>[2]Julho!$F$19</f>
        <v>96</v>
      </c>
      <c r="Q6" s="17">
        <f>[2]Julho!$F$20</f>
        <v>89</v>
      </c>
      <c r="R6" s="17">
        <f>[2]Julho!$F$21</f>
        <v>93</v>
      </c>
      <c r="S6" s="17">
        <f>[2]Julho!$F$22</f>
        <v>96</v>
      </c>
      <c r="T6" s="17">
        <f>[2]Julho!$F$23</f>
        <v>96</v>
      </c>
      <c r="U6" s="17">
        <f>[2]Julho!$F$24</f>
        <v>97</v>
      </c>
      <c r="V6" s="17">
        <f>[2]Julho!$F$25</f>
        <v>96</v>
      </c>
      <c r="W6" s="17">
        <f>[2]Julho!$F$26</f>
        <v>96</v>
      </c>
      <c r="X6" s="17">
        <f>[2]Julho!$F$27</f>
        <v>96</v>
      </c>
      <c r="Y6" s="17">
        <f>[2]Julho!$F$28</f>
        <v>96</v>
      </c>
      <c r="Z6" s="17">
        <f>[2]Julho!$F$29</f>
        <v>98</v>
      </c>
      <c r="AA6" s="17">
        <f>[2]Julho!$F$30</f>
        <v>96</v>
      </c>
      <c r="AB6" s="17">
        <f>[2]Julho!$F$31</f>
        <v>94</v>
      </c>
      <c r="AC6" s="17">
        <f>[2]Julho!$F$32</f>
        <v>97</v>
      </c>
      <c r="AD6" s="17">
        <f>[2]Julho!$F$33</f>
        <v>97</v>
      </c>
      <c r="AE6" s="17">
        <f>[2]Julho!$F$34</f>
        <v>97</v>
      </c>
      <c r="AF6" s="17">
        <f>[2]Julho!$F$35</f>
        <v>97</v>
      </c>
      <c r="AG6" s="28">
        <f>MAX(B6:AF6)</f>
        <v>98</v>
      </c>
      <c r="AH6" s="31">
        <f t="shared" ref="AH6:AH16" si="1">AVERAGE(B6:AF6)</f>
        <v>95.709677419354833</v>
      </c>
    </row>
    <row r="7" spans="1:35" ht="17.100000000000001" customHeight="1" x14ac:dyDescent="0.2">
      <c r="A7" s="15" t="s">
        <v>1</v>
      </c>
      <c r="B7" s="17" t="str">
        <f>[3]Julho!$F$5</f>
        <v>*</v>
      </c>
      <c r="C7" s="17" t="str">
        <f>[3]Julho!$F$6</f>
        <v>*</v>
      </c>
      <c r="D7" s="17" t="str">
        <f>[3]Julho!$F$7</f>
        <v>*</v>
      </c>
      <c r="E7" s="17" t="str">
        <f>[3]Julho!$F$7</f>
        <v>*</v>
      </c>
      <c r="F7" s="17" t="str">
        <f>[3]Julho!$F$7</f>
        <v>*</v>
      </c>
      <c r="G7" s="17" t="str">
        <f>[3]Julho!$F$7</f>
        <v>*</v>
      </c>
      <c r="H7" s="17" t="str">
        <f>[3]Julho!$F$7</f>
        <v>*</v>
      </c>
      <c r="I7" s="17" t="str">
        <f>[3]Julho!$F$7</f>
        <v>*</v>
      </c>
      <c r="J7" s="17" t="str">
        <f>[3]Julho!$F$7</f>
        <v>*</v>
      </c>
      <c r="K7" s="83" t="str">
        <f>[3]Julho!$F$14</f>
        <v>*</v>
      </c>
      <c r="L7" s="83" t="str">
        <f>[3]Julho!$F$15</f>
        <v>*</v>
      </c>
      <c r="M7" s="83" t="str">
        <f>[3]Julho!$F$16</f>
        <v>*</v>
      </c>
      <c r="N7" s="83" t="str">
        <f>[3]Julho!$F$17</f>
        <v>*</v>
      </c>
      <c r="O7" s="83" t="str">
        <f>[3]Julho!$F$18</f>
        <v>*</v>
      </c>
      <c r="P7" s="83" t="str">
        <f>[3]Julho!$F$19</f>
        <v>*</v>
      </c>
      <c r="Q7" s="83" t="str">
        <f>[3]Julho!$F$20</f>
        <v>*</v>
      </c>
      <c r="R7" s="83" t="str">
        <f>[3]Julho!$F$21</f>
        <v>*</v>
      </c>
      <c r="S7" s="83" t="str">
        <f>[3]Julho!$F$22</f>
        <v>*</v>
      </c>
      <c r="T7" s="83" t="str">
        <f>[3]Julho!$F$23</f>
        <v>*</v>
      </c>
      <c r="U7" s="83" t="str">
        <f>[3]Julho!$F$24</f>
        <v>*</v>
      </c>
      <c r="V7" s="83" t="str">
        <f>[3]Julho!$F$25</f>
        <v>*</v>
      </c>
      <c r="W7" s="83" t="str">
        <f>[3]Julho!$F$26</f>
        <v>*</v>
      </c>
      <c r="X7" s="17" t="str">
        <f>[3]Julho!$F$27</f>
        <v>*</v>
      </c>
      <c r="Y7" s="17" t="str">
        <f>[3]Julho!$F$28</f>
        <v>*</v>
      </c>
      <c r="Z7" s="17" t="str">
        <f>[3]Julho!$F$29</f>
        <v>*</v>
      </c>
      <c r="AA7" s="17" t="str">
        <f>[3]Julho!$F$30</f>
        <v>*</v>
      </c>
      <c r="AB7" s="17" t="str">
        <f>[3]Julho!$F$31</f>
        <v>*</v>
      </c>
      <c r="AC7" s="17" t="str">
        <f>[3]Julho!$F$32</f>
        <v>*</v>
      </c>
      <c r="AD7" s="17" t="str">
        <f>[3]Julho!$F$33</f>
        <v>*</v>
      </c>
      <c r="AE7" s="17" t="str">
        <f>[3]Julho!$F$34</f>
        <v>*</v>
      </c>
      <c r="AF7" s="17" t="str">
        <f>[3]Julho!$F$35</f>
        <v>*</v>
      </c>
      <c r="AG7" s="94" t="s">
        <v>142</v>
      </c>
      <c r="AH7" s="92" t="s">
        <v>142</v>
      </c>
    </row>
    <row r="8" spans="1:35" ht="17.100000000000001" customHeight="1" x14ac:dyDescent="0.2">
      <c r="A8" s="15" t="s">
        <v>79</v>
      </c>
      <c r="B8" s="17">
        <f>[4]Julho!$F$5</f>
        <v>95</v>
      </c>
      <c r="C8" s="17">
        <f>[4]Julho!$F$6</f>
        <v>82</v>
      </c>
      <c r="D8" s="17">
        <f>[4]Julho!$F$7</f>
        <v>80</v>
      </c>
      <c r="E8" s="17">
        <f>[4]Julho!$F$8</f>
        <v>86</v>
      </c>
      <c r="F8" s="17">
        <f>[4]Julho!$F$9</f>
        <v>68</v>
      </c>
      <c r="G8" s="17">
        <f>[4]Julho!$F$10</f>
        <v>69</v>
      </c>
      <c r="H8" s="17">
        <f>[4]Julho!$F$11</f>
        <v>98</v>
      </c>
      <c r="I8" s="17">
        <f>[4]Julho!$F$12</f>
        <v>99</v>
      </c>
      <c r="J8" s="17">
        <f>[4]Julho!$F$13</f>
        <v>99</v>
      </c>
      <c r="K8" s="17">
        <f>[4]Julho!$F$14</f>
        <v>99</v>
      </c>
      <c r="L8" s="17">
        <f>[4]Julho!$F$15</f>
        <v>95</v>
      </c>
      <c r="M8" s="17">
        <f>[4]Julho!$F$16</f>
        <v>95</v>
      </c>
      <c r="N8" s="17">
        <f>[4]Julho!$F$17</f>
        <v>95</v>
      </c>
      <c r="O8" s="17">
        <f>[4]Julho!$F$18</f>
        <v>93</v>
      </c>
      <c r="P8" s="17">
        <f>[4]Julho!$F$19</f>
        <v>88</v>
      </c>
      <c r="Q8" s="17">
        <f>[4]Julho!$F$20</f>
        <v>77</v>
      </c>
      <c r="R8" s="17">
        <f>[4]Julho!$F$21</f>
        <v>78</v>
      </c>
      <c r="S8" s="17">
        <f>[4]Julho!$F$22</f>
        <v>99</v>
      </c>
      <c r="T8" s="17">
        <f>[4]Julho!$F$23</f>
        <v>93</v>
      </c>
      <c r="U8" s="17">
        <f>[4]Julho!$F$24</f>
        <v>86</v>
      </c>
      <c r="V8" s="17">
        <f>[4]Julho!$F$25</f>
        <v>85</v>
      </c>
      <c r="W8" s="17">
        <f>[4]Julho!$F$26</f>
        <v>85</v>
      </c>
      <c r="X8" s="17">
        <f>[4]Julho!$F$27</f>
        <v>95</v>
      </c>
      <c r="Y8" s="17">
        <f>[4]Julho!$F$28</f>
        <v>99</v>
      </c>
      <c r="Z8" s="17">
        <f>[4]Julho!$F$29</f>
        <v>94</v>
      </c>
      <c r="AA8" s="17">
        <f>[4]Julho!$F$30</f>
        <v>98</v>
      </c>
      <c r="AB8" s="17">
        <f>[4]Julho!$F$31</f>
        <v>99</v>
      </c>
      <c r="AC8" s="17">
        <f>[4]Julho!$F$32</f>
        <v>97</v>
      </c>
      <c r="AD8" s="17">
        <f>[4]Julho!$F$33</f>
        <v>96</v>
      </c>
      <c r="AE8" s="17">
        <f>[4]Julho!$F$34</f>
        <v>92</v>
      </c>
      <c r="AF8" s="17">
        <f>[4]Julho!$F$35</f>
        <v>88</v>
      </c>
      <c r="AG8" s="28">
        <f>MAX(B8:AF8)</f>
        <v>99</v>
      </c>
      <c r="AH8" s="31">
        <f t="shared" si="1"/>
        <v>90.387096774193552</v>
      </c>
    </row>
    <row r="9" spans="1:35" ht="17.100000000000001" customHeight="1" x14ac:dyDescent="0.2">
      <c r="A9" s="15" t="s">
        <v>45</v>
      </c>
      <c r="B9" s="17">
        <f>[5]Julho!$F$5</f>
        <v>100</v>
      </c>
      <c r="C9" s="17">
        <f>[5]Julho!$F$6</f>
        <v>100</v>
      </c>
      <c r="D9" s="17">
        <f>[5]Julho!$F$7</f>
        <v>100</v>
      </c>
      <c r="E9" s="17">
        <f>[5]Julho!$F$8</f>
        <v>100</v>
      </c>
      <c r="F9" s="17">
        <f>[5]Julho!$F$9</f>
        <v>97</v>
      </c>
      <c r="G9" s="17">
        <f>[5]Julho!$F$10</f>
        <v>100</v>
      </c>
      <c r="H9" s="17">
        <f>[5]Julho!$F$11</f>
        <v>100</v>
      </c>
      <c r="I9" s="83" t="str">
        <f>[5]Julho!$F$12</f>
        <v>*</v>
      </c>
      <c r="J9" s="83" t="str">
        <f>[5]Julho!$F$12</f>
        <v>*</v>
      </c>
      <c r="K9" s="83" t="str">
        <f>[5]Julho!$F$14</f>
        <v>*</v>
      </c>
      <c r="L9" s="17">
        <f>[5]Julho!$F$15</f>
        <v>96</v>
      </c>
      <c r="M9" s="17">
        <f>[5]Julho!$F$16</f>
        <v>100</v>
      </c>
      <c r="N9" s="17">
        <f>[5]Julho!$F$17</f>
        <v>100</v>
      </c>
      <c r="O9" s="17">
        <f>[5]Julho!$F$18</f>
        <v>100</v>
      </c>
      <c r="P9" s="17">
        <f>[5]Julho!$F$19</f>
        <v>100</v>
      </c>
      <c r="Q9" s="17">
        <f>[5]Julho!$F$20</f>
        <v>100</v>
      </c>
      <c r="R9" s="17">
        <f>[5]Julho!$F$21</f>
        <v>100</v>
      </c>
      <c r="S9" s="17">
        <f>[5]Julho!$F$22</f>
        <v>100</v>
      </c>
      <c r="T9" s="17">
        <f>[5]Julho!$F$23</f>
        <v>100</v>
      </c>
      <c r="U9" s="17">
        <f>[5]Julho!$F$24</f>
        <v>100</v>
      </c>
      <c r="V9" s="17">
        <f>[5]Julho!$F$25</f>
        <v>100</v>
      </c>
      <c r="W9" s="17">
        <f>[5]Julho!$F$26</f>
        <v>100</v>
      </c>
      <c r="X9" s="17">
        <f>[5]Julho!$F$27</f>
        <v>100</v>
      </c>
      <c r="Y9" s="17">
        <f>[5]Julho!$F$28</f>
        <v>95</v>
      </c>
      <c r="Z9" s="17">
        <f>[5]Julho!$F$29</f>
        <v>100</v>
      </c>
      <c r="AA9" s="17">
        <f>[5]Julho!$F$30</f>
        <v>100</v>
      </c>
      <c r="AB9" s="17">
        <f>[5]Julho!$F$31</f>
        <v>89</v>
      </c>
      <c r="AC9" s="17">
        <f>[5]Julho!$F$32</f>
        <v>100</v>
      </c>
      <c r="AD9" s="17">
        <f>[5]Julho!$F$33</f>
        <v>100</v>
      </c>
      <c r="AE9" s="17">
        <f>[5]Julho!$F$34</f>
        <v>100</v>
      </c>
      <c r="AF9" s="17">
        <f>[5]Julho!$F$35</f>
        <v>100</v>
      </c>
      <c r="AG9" s="28">
        <f>MAX(B9:AF9)</f>
        <v>100</v>
      </c>
      <c r="AH9" s="31">
        <f t="shared" ref="AH9" si="2">AVERAGE(B9:AF9)</f>
        <v>99.178571428571431</v>
      </c>
    </row>
    <row r="10" spans="1:35" ht="17.100000000000001" customHeight="1" x14ac:dyDescent="0.2">
      <c r="A10" s="15" t="s">
        <v>2</v>
      </c>
      <c r="B10" s="17">
        <f>[6]Julho!$F$5</f>
        <v>85</v>
      </c>
      <c r="C10" s="17">
        <f>[6]Julho!$F$6</f>
        <v>80</v>
      </c>
      <c r="D10" s="17">
        <f>[6]Julho!$F$7</f>
        <v>89</v>
      </c>
      <c r="E10" s="17">
        <f>[6]Julho!$F$8</f>
        <v>85</v>
      </c>
      <c r="F10" s="17">
        <f>[6]Julho!$F$9</f>
        <v>57</v>
      </c>
      <c r="G10" s="17">
        <f>[6]Julho!$F$10</f>
        <v>73</v>
      </c>
      <c r="H10" s="17">
        <f>[6]Julho!$F$11</f>
        <v>95</v>
      </c>
      <c r="I10" s="17">
        <f>[6]Julho!$F$12</f>
        <v>95</v>
      </c>
      <c r="J10" s="17">
        <f>[6]Julho!$F$13</f>
        <v>92</v>
      </c>
      <c r="K10" s="17">
        <f>[6]Julho!$F$14</f>
        <v>91</v>
      </c>
      <c r="L10" s="17">
        <f>[6]Julho!$F$15</f>
        <v>89</v>
      </c>
      <c r="M10" s="17">
        <f>[6]Julho!$F$16</f>
        <v>76</v>
      </c>
      <c r="N10" s="17">
        <f>[6]Julho!$F$17</f>
        <v>63</v>
      </c>
      <c r="O10" s="17">
        <f>[6]Julho!$F$18</f>
        <v>69</v>
      </c>
      <c r="P10" s="17">
        <f>[6]Julho!$F$19</f>
        <v>64</v>
      </c>
      <c r="Q10" s="17">
        <f>[6]Julho!$F$20</f>
        <v>74</v>
      </c>
      <c r="R10" s="17">
        <f>[6]Julho!$F$21</f>
        <v>80</v>
      </c>
      <c r="S10" s="17">
        <f>[6]Julho!$F$22</f>
        <v>95</v>
      </c>
      <c r="T10" s="17">
        <f>[6]Julho!$F$23</f>
        <v>82</v>
      </c>
      <c r="U10" s="17">
        <f>[6]Julho!$F$24</f>
        <v>76</v>
      </c>
      <c r="V10" s="17">
        <f>[6]Julho!$F$25</f>
        <v>79</v>
      </c>
      <c r="W10" s="17">
        <f>[6]Julho!$F$26</f>
        <v>55</v>
      </c>
      <c r="X10" s="17">
        <f>[6]Julho!$F$27</f>
        <v>95</v>
      </c>
      <c r="Y10" s="17">
        <f>[6]Julho!$F$28</f>
        <v>96</v>
      </c>
      <c r="Z10" s="17">
        <f>[6]Julho!$F$29</f>
        <v>95</v>
      </c>
      <c r="AA10" s="17">
        <f>[6]Julho!$F$30</f>
        <v>95</v>
      </c>
      <c r="AB10" s="17">
        <f>[6]Julho!$F$31</f>
        <v>95</v>
      </c>
      <c r="AC10" s="17">
        <f>[6]Julho!$F$32</f>
        <v>96</v>
      </c>
      <c r="AD10" s="17">
        <f>[6]Julho!$F$33</f>
        <v>90</v>
      </c>
      <c r="AE10" s="17">
        <f>[6]Julho!$F$34</f>
        <v>79</v>
      </c>
      <c r="AF10" s="17">
        <f>[6]Julho!$F$35</f>
        <v>70</v>
      </c>
      <c r="AG10" s="28">
        <f t="shared" ref="AG10:AG16" si="3">MAX(B10:AF10)</f>
        <v>96</v>
      </c>
      <c r="AH10" s="31">
        <f>AVERAGE(B10:AF10)</f>
        <v>82.41935483870968</v>
      </c>
    </row>
    <row r="11" spans="1:35" ht="17.100000000000001" customHeight="1" x14ac:dyDescent="0.2">
      <c r="A11" s="15" t="s">
        <v>3</v>
      </c>
      <c r="B11" s="17">
        <f>[7]Julho!$F$5</f>
        <v>83</v>
      </c>
      <c r="C11" s="17">
        <f>[7]Julho!$F$6</f>
        <v>91</v>
      </c>
      <c r="D11" s="17">
        <f>[7]Julho!$F$7</f>
        <v>89</v>
      </c>
      <c r="E11" s="17">
        <f>[7]Julho!$F$8</f>
        <v>88</v>
      </c>
      <c r="F11" s="17">
        <f>[7]Julho!$F$9</f>
        <v>72</v>
      </c>
      <c r="G11" s="17">
        <f>[7]Julho!$F$10</f>
        <v>82</v>
      </c>
      <c r="H11" s="17">
        <f>[7]Julho!$F$11</f>
        <v>85</v>
      </c>
      <c r="I11" s="17">
        <f>[7]Julho!$F$12</f>
        <v>87</v>
      </c>
      <c r="J11" s="17">
        <f>[7]Julho!$F$13</f>
        <v>91</v>
      </c>
      <c r="K11" s="17">
        <f>[7]Julho!$F$14</f>
        <v>90</v>
      </c>
      <c r="L11" s="17">
        <f>[7]Julho!$F$15</f>
        <v>95</v>
      </c>
      <c r="M11" s="17">
        <f>[7]Julho!$F$16</f>
        <v>90</v>
      </c>
      <c r="N11" s="17">
        <f>[7]Julho!$F$17</f>
        <v>76</v>
      </c>
      <c r="O11" s="17">
        <f>[7]Julho!$F$18</f>
        <v>75</v>
      </c>
      <c r="P11" s="17">
        <f>[7]Julho!$F$19</f>
        <v>81</v>
      </c>
      <c r="Q11" s="17">
        <f>[7]Julho!$F$20</f>
        <v>82</v>
      </c>
      <c r="R11" s="17">
        <f>[7]Julho!$F$21</f>
        <v>80</v>
      </c>
      <c r="S11" s="17">
        <f>[7]Julho!$F$22</f>
        <v>81</v>
      </c>
      <c r="T11" s="17">
        <f>[7]Julho!$F$23</f>
        <v>85</v>
      </c>
      <c r="U11" s="17">
        <f>[7]Julho!$F$24</f>
        <v>88</v>
      </c>
      <c r="V11" s="17">
        <f>[7]Julho!$F$25</f>
        <v>84</v>
      </c>
      <c r="W11" s="17">
        <f>[7]Julho!$F$26</f>
        <v>70</v>
      </c>
      <c r="X11" s="17">
        <f>[7]Julho!$F$27</f>
        <v>70</v>
      </c>
      <c r="Y11" s="17">
        <f>[7]Julho!$F$28</f>
        <v>94</v>
      </c>
      <c r="Z11" s="17">
        <f>[7]Julho!$F$29</f>
        <v>93</v>
      </c>
      <c r="AA11" s="17">
        <f>[7]Julho!$F$30</f>
        <v>96</v>
      </c>
      <c r="AB11" s="17">
        <f>[7]Julho!$F$31</f>
        <v>96</v>
      </c>
      <c r="AC11" s="17">
        <f>[7]Julho!$F$32</f>
        <v>96</v>
      </c>
      <c r="AD11" s="17">
        <f>[7]Julho!$F$33</f>
        <v>96</v>
      </c>
      <c r="AE11" s="17">
        <f>[7]Julho!$F$34</f>
        <v>94</v>
      </c>
      <c r="AF11" s="17">
        <f>[7]Julho!$F$35</f>
        <v>92</v>
      </c>
      <c r="AG11" s="28">
        <f t="shared" si="3"/>
        <v>96</v>
      </c>
      <c r="AH11" s="31">
        <f>AVERAGE(B11:AF11)</f>
        <v>86.193548387096769</v>
      </c>
    </row>
    <row r="12" spans="1:35" ht="17.100000000000001" customHeight="1" x14ac:dyDescent="0.2">
      <c r="A12" s="15" t="s">
        <v>4</v>
      </c>
      <c r="B12" s="17">
        <f>[8]Julho!$F$5</f>
        <v>83</v>
      </c>
      <c r="C12" s="17">
        <f>[8]Julho!$F$6</f>
        <v>80</v>
      </c>
      <c r="D12" s="17">
        <f>[8]Julho!$F$7</f>
        <v>65</v>
      </c>
      <c r="E12" s="17">
        <f>[8]Julho!$F$8</f>
        <v>58</v>
      </c>
      <c r="F12" s="17">
        <f>[8]Julho!$F$9</f>
        <v>60</v>
      </c>
      <c r="G12" s="17">
        <f>[8]Julho!$F$10</f>
        <v>55</v>
      </c>
      <c r="H12" s="17">
        <f>[8]Julho!$F$11</f>
        <v>83</v>
      </c>
      <c r="I12" s="17">
        <f>[8]Julho!$F$12</f>
        <v>96</v>
      </c>
      <c r="J12" s="17">
        <f>[8]Julho!$F$13</f>
        <v>88</v>
      </c>
      <c r="K12" s="17">
        <f>[8]Julho!$F$14</f>
        <v>96</v>
      </c>
      <c r="L12" s="17">
        <f>[8]Julho!$F$15</f>
        <v>96</v>
      </c>
      <c r="M12" s="17">
        <f>[8]Julho!$F$16</f>
        <v>86</v>
      </c>
      <c r="N12" s="17">
        <f>[8]Julho!$F$17</f>
        <v>60</v>
      </c>
      <c r="O12" s="17">
        <f>[8]Julho!$F$18</f>
        <v>61</v>
      </c>
      <c r="P12" s="17">
        <f>[8]Julho!$F$19</f>
        <v>71</v>
      </c>
      <c r="Q12" s="17">
        <f>[8]Julho!$F$20</f>
        <v>65</v>
      </c>
      <c r="R12" s="17">
        <f>[8]Julho!$F$21</f>
        <v>65</v>
      </c>
      <c r="S12" s="17">
        <f>[8]Julho!$F$22</f>
        <v>80</v>
      </c>
      <c r="T12" s="17">
        <f>[8]Julho!$F$23</f>
        <v>94</v>
      </c>
      <c r="U12" s="17">
        <f>[8]Julho!$F$24</f>
        <v>80</v>
      </c>
      <c r="V12" s="17">
        <f>[8]Julho!$F$25</f>
        <v>67</v>
      </c>
      <c r="W12" s="17">
        <f>[8]Julho!$F$26</f>
        <v>57</v>
      </c>
      <c r="X12" s="17">
        <f>[8]Julho!$F$27</f>
        <v>75</v>
      </c>
      <c r="Y12" s="17">
        <f>[8]Julho!$F$28</f>
        <v>96</v>
      </c>
      <c r="Z12" s="17">
        <f>[8]Julho!$F$29</f>
        <v>100</v>
      </c>
      <c r="AA12" s="17">
        <f>[8]Julho!$F$30</f>
        <v>100</v>
      </c>
      <c r="AB12" s="17">
        <f>[8]Julho!$F$31</f>
        <v>100</v>
      </c>
      <c r="AC12" s="17">
        <f>[8]Julho!$F$32</f>
        <v>99</v>
      </c>
      <c r="AD12" s="17">
        <f>[8]Julho!$F$33</f>
        <v>100</v>
      </c>
      <c r="AE12" s="17">
        <f>[8]Julho!$F$34</f>
        <v>86</v>
      </c>
      <c r="AF12" s="17">
        <f>[8]Julho!$F$35</f>
        <v>81</v>
      </c>
      <c r="AG12" s="28">
        <f>MAX(B12:AF12)</f>
        <v>100</v>
      </c>
      <c r="AH12" s="31">
        <f t="shared" si="1"/>
        <v>80.096774193548384</v>
      </c>
    </row>
    <row r="13" spans="1:35" ht="17.100000000000001" customHeight="1" x14ac:dyDescent="0.2">
      <c r="A13" s="15" t="s">
        <v>5</v>
      </c>
      <c r="B13" s="17">
        <f>[9]Julho!$F$5</f>
        <v>88</v>
      </c>
      <c r="C13" s="17">
        <f>[9]Julho!$F$6</f>
        <v>83</v>
      </c>
      <c r="D13" s="17">
        <f>[9]Julho!$F$7</f>
        <v>83</v>
      </c>
      <c r="E13" s="17">
        <f>[9]Julho!$F$8</f>
        <v>86</v>
      </c>
      <c r="F13" s="17">
        <f>[9]Julho!$F$9</f>
        <v>79</v>
      </c>
      <c r="G13" s="17">
        <f>[9]Julho!$F$10</f>
        <v>89</v>
      </c>
      <c r="H13" s="17">
        <f>[9]Julho!$F$11</f>
        <v>93</v>
      </c>
      <c r="I13" s="17">
        <f>[9]Julho!$F$12</f>
        <v>92</v>
      </c>
      <c r="J13" s="17">
        <f>[9]Julho!$F$13</f>
        <v>93</v>
      </c>
      <c r="K13" s="17">
        <f>[9]Julho!$F$14</f>
        <v>91</v>
      </c>
      <c r="L13" s="17">
        <f>[9]Julho!$F$15</f>
        <v>93</v>
      </c>
      <c r="M13" s="17">
        <f>[9]Julho!$F$16</f>
        <v>93</v>
      </c>
      <c r="N13" s="17">
        <f>[9]Julho!$F$17</f>
        <v>92</v>
      </c>
      <c r="O13" s="17">
        <f>[9]Julho!$F$18</f>
        <v>71</v>
      </c>
      <c r="P13" s="17">
        <f>[9]Julho!$F$19</f>
        <v>68</v>
      </c>
      <c r="Q13" s="17">
        <f>[9]Julho!$F$20</f>
        <v>71</v>
      </c>
      <c r="R13" s="17">
        <f>[9]Julho!$F$21</f>
        <v>75</v>
      </c>
      <c r="S13" s="17">
        <f>[9]Julho!$F$22</f>
        <v>92</v>
      </c>
      <c r="T13" s="17">
        <f>[9]Julho!$F$23</f>
        <v>75</v>
      </c>
      <c r="U13" s="17">
        <f>[9]Julho!$F$24</f>
        <v>83</v>
      </c>
      <c r="V13" s="17">
        <f>[9]Julho!$F$25</f>
        <v>74</v>
      </c>
      <c r="W13" s="17">
        <f>[9]Julho!$F$26</f>
        <v>71</v>
      </c>
      <c r="X13" s="17">
        <f>[9]Julho!$F$27</f>
        <v>83</v>
      </c>
      <c r="Y13" s="17">
        <f>[9]Julho!$F$28</f>
        <v>91</v>
      </c>
      <c r="Z13" s="17">
        <f>[9]Julho!$F$29</f>
        <v>85</v>
      </c>
      <c r="AA13" s="17">
        <f>[9]Julho!$F$30</f>
        <v>93</v>
      </c>
      <c r="AB13" s="17">
        <f>[9]Julho!$F$31</f>
        <v>92</v>
      </c>
      <c r="AC13" s="17">
        <f>[9]Julho!$F$32</f>
        <v>94</v>
      </c>
      <c r="AD13" s="17">
        <f>[9]Julho!$F$33</f>
        <v>87</v>
      </c>
      <c r="AE13" s="17">
        <f>[9]Julho!$F$34</f>
        <v>70</v>
      </c>
      <c r="AF13" s="17">
        <f>[9]Julho!$F$35</f>
        <v>82</v>
      </c>
      <c r="AG13" s="28">
        <f t="shared" si="3"/>
        <v>94</v>
      </c>
      <c r="AH13" s="31">
        <f t="shared" si="1"/>
        <v>84.258064516129039</v>
      </c>
    </row>
    <row r="14" spans="1:35" ht="17.100000000000001" customHeight="1" x14ac:dyDescent="0.2">
      <c r="A14" s="15" t="s">
        <v>47</v>
      </c>
      <c r="B14" s="17">
        <f>[10]Julho!$F$5</f>
        <v>91</v>
      </c>
      <c r="C14" s="17">
        <f>[10]Julho!$F$6</f>
        <v>91</v>
      </c>
      <c r="D14" s="17">
        <f>[10]Julho!$F$7</f>
        <v>77</v>
      </c>
      <c r="E14" s="17">
        <f>[10]Julho!$F$8</f>
        <v>77</v>
      </c>
      <c r="F14" s="17">
        <f>[10]Julho!$F$9</f>
        <v>71</v>
      </c>
      <c r="G14" s="17">
        <f>[10]Julho!$F$10</f>
        <v>65</v>
      </c>
      <c r="H14" s="17">
        <f>[10]Julho!$F$11</f>
        <v>83</v>
      </c>
      <c r="I14" s="17">
        <f>[10]Julho!$F$12</f>
        <v>91</v>
      </c>
      <c r="J14" s="17">
        <f>[10]Julho!$F$13</f>
        <v>88</v>
      </c>
      <c r="K14" s="17">
        <f>[10]Julho!$F$14</f>
        <v>95</v>
      </c>
      <c r="L14" s="17">
        <f>[10]Julho!$F$15</f>
        <v>95</v>
      </c>
      <c r="M14" s="17">
        <f>[10]Julho!$F$16</f>
        <v>83</v>
      </c>
      <c r="N14" s="17">
        <f>[10]Julho!$F$17</f>
        <v>74</v>
      </c>
      <c r="O14" s="17">
        <f>[10]Julho!$F$18</f>
        <v>73</v>
      </c>
      <c r="P14" s="17">
        <f>[10]Julho!$F$19</f>
        <v>73</v>
      </c>
      <c r="Q14" s="17">
        <f>[10]Julho!$F$20</f>
        <v>77</v>
      </c>
      <c r="R14" s="17">
        <f>[10]Julho!$F$21</f>
        <v>79</v>
      </c>
      <c r="S14" s="17">
        <f>[10]Julho!$F$22</f>
        <v>85</v>
      </c>
      <c r="T14" s="17">
        <f>[10]Julho!$F$23</f>
        <v>93</v>
      </c>
      <c r="U14" s="17">
        <f>[10]Julho!$F$24</f>
        <v>92</v>
      </c>
      <c r="V14" s="17">
        <f>[10]Julho!$F$25</f>
        <v>71</v>
      </c>
      <c r="W14" s="17">
        <f>[10]Julho!$F$26</f>
        <v>68</v>
      </c>
      <c r="X14" s="17">
        <f>[10]Julho!$F$27</f>
        <v>94</v>
      </c>
      <c r="Y14" s="17">
        <f>[10]Julho!$F$28</f>
        <v>99</v>
      </c>
      <c r="Z14" s="17">
        <f>[10]Julho!$F$29</f>
        <v>99</v>
      </c>
      <c r="AA14" s="17">
        <f>[10]Julho!$F$30</f>
        <v>99</v>
      </c>
      <c r="AB14" s="17">
        <f>[10]Julho!$F$31</f>
        <v>99</v>
      </c>
      <c r="AC14" s="17">
        <f>[10]Julho!$F$32</f>
        <v>99</v>
      </c>
      <c r="AD14" s="17">
        <f>[10]Julho!$F$33</f>
        <v>96</v>
      </c>
      <c r="AE14" s="17">
        <f>[10]Julho!$F$34</f>
        <v>90</v>
      </c>
      <c r="AF14" s="17">
        <f>[10]Julho!$F$35</f>
        <v>86</v>
      </c>
      <c r="AG14" s="28">
        <f t="shared" ref="AG14" si="4">MAX(B14:AF14)</f>
        <v>99</v>
      </c>
      <c r="AH14" s="31">
        <f t="shared" ref="AH14" si="5">AVERAGE(B14:AF14)</f>
        <v>85.58064516129032</v>
      </c>
    </row>
    <row r="15" spans="1:35" ht="17.100000000000001" customHeight="1" x14ac:dyDescent="0.2">
      <c r="A15" s="15" t="s">
        <v>6</v>
      </c>
      <c r="B15" s="17">
        <f>[11]Julho!$F$5</f>
        <v>95</v>
      </c>
      <c r="C15" s="17">
        <f>[11]Julho!$F$6</f>
        <v>95</v>
      </c>
      <c r="D15" s="17">
        <f>[11]Julho!$F$7</f>
        <v>95</v>
      </c>
      <c r="E15" s="17">
        <f>[11]Julho!$F$8</f>
        <v>95</v>
      </c>
      <c r="F15" s="17">
        <f>[11]Julho!$F$9</f>
        <v>94</v>
      </c>
      <c r="G15" s="17">
        <f>[11]Julho!$F$10</f>
        <v>93</v>
      </c>
      <c r="H15" s="17">
        <f>[11]Julho!$F$11</f>
        <v>93</v>
      </c>
      <c r="I15" s="17">
        <f>[11]Julho!$F$12</f>
        <v>94</v>
      </c>
      <c r="J15" s="17">
        <f>[11]Julho!$F$13</f>
        <v>94</v>
      </c>
      <c r="K15" s="17">
        <f>[11]Julho!$F$14</f>
        <v>92</v>
      </c>
      <c r="L15" s="17">
        <f>[11]Julho!$F$15</f>
        <v>94</v>
      </c>
      <c r="M15" s="17">
        <f>[11]Julho!$F$16</f>
        <v>89</v>
      </c>
      <c r="N15" s="17">
        <f>[11]Julho!$F$17</f>
        <v>88</v>
      </c>
      <c r="O15" s="17">
        <f>[11]Julho!$F$18</f>
        <v>92</v>
      </c>
      <c r="P15" s="17">
        <f>[11]Julho!$F$19</f>
        <v>94</v>
      </c>
      <c r="Q15" s="17">
        <f>[11]Julho!$F$20</f>
        <v>94</v>
      </c>
      <c r="R15" s="17">
        <f>[11]Julho!$F$21</f>
        <v>94</v>
      </c>
      <c r="S15" s="17">
        <f>[11]Julho!$F$22</f>
        <v>92</v>
      </c>
      <c r="T15" s="17">
        <f>[11]Julho!$F$23</f>
        <v>92</v>
      </c>
      <c r="U15" s="17">
        <f>[11]Julho!$F$24</f>
        <v>92</v>
      </c>
      <c r="V15" s="17">
        <f>[11]Julho!$F$25</f>
        <v>91</v>
      </c>
      <c r="W15" s="17">
        <f>[11]Julho!$F$26</f>
        <v>91</v>
      </c>
      <c r="X15" s="17">
        <f>[11]Julho!$F$27</f>
        <v>92</v>
      </c>
      <c r="Y15" s="17">
        <f>[11]Julho!$F$28</f>
        <v>94</v>
      </c>
      <c r="Z15" s="17">
        <f>[11]Julho!$F$29</f>
        <v>93</v>
      </c>
      <c r="AA15" s="17">
        <f>[11]Julho!$F$30</f>
        <v>95</v>
      </c>
      <c r="AB15" s="17">
        <f>[11]Julho!$F$31</f>
        <v>95</v>
      </c>
      <c r="AC15" s="17">
        <f>[11]Julho!$F$32</f>
        <v>95</v>
      </c>
      <c r="AD15" s="17">
        <f>[11]Julho!$F$33</f>
        <v>92</v>
      </c>
      <c r="AE15" s="17">
        <f>[11]Julho!$F$34</f>
        <v>88</v>
      </c>
      <c r="AF15" s="17">
        <f>[11]Julho!$F$35</f>
        <v>94</v>
      </c>
      <c r="AG15" s="28">
        <f t="shared" si="3"/>
        <v>95</v>
      </c>
      <c r="AH15" s="31">
        <f t="shared" si="1"/>
        <v>92.935483870967744</v>
      </c>
    </row>
    <row r="16" spans="1:35" ht="17.100000000000001" customHeight="1" x14ac:dyDescent="0.2">
      <c r="A16" s="15" t="s">
        <v>7</v>
      </c>
      <c r="B16" s="17">
        <f>[12]Julho!$F$5</f>
        <v>86</v>
      </c>
      <c r="C16" s="17">
        <f>[12]Julho!$F$6</f>
        <v>82</v>
      </c>
      <c r="D16" s="17">
        <f>[12]Julho!$F$7</f>
        <v>87</v>
      </c>
      <c r="E16" s="17">
        <f>[12]Julho!$F$8</f>
        <v>88</v>
      </c>
      <c r="F16" s="17">
        <f>[12]Julho!$F$9</f>
        <v>80</v>
      </c>
      <c r="G16" s="17">
        <f>[12]Julho!$F$10</f>
        <v>96</v>
      </c>
      <c r="H16" s="17">
        <f>[12]Julho!$F$11</f>
        <v>98</v>
      </c>
      <c r="I16" s="17">
        <f>[12]Julho!$F$12</f>
        <v>97</v>
      </c>
      <c r="J16" s="17">
        <f>[12]Julho!$F$13</f>
        <v>97</v>
      </c>
      <c r="K16" s="17">
        <f>[12]Julho!$F$14</f>
        <v>98</v>
      </c>
      <c r="L16" s="17">
        <f>[12]Julho!$F$15</f>
        <v>95</v>
      </c>
      <c r="M16" s="17">
        <f>[12]Julho!$F$16</f>
        <v>92</v>
      </c>
      <c r="N16" s="17">
        <f>[12]Julho!$F$17</f>
        <v>91</v>
      </c>
      <c r="O16" s="17">
        <f>[12]Julho!$F$18</f>
        <v>85</v>
      </c>
      <c r="P16" s="17">
        <f>[12]Julho!$F$19</f>
        <v>84</v>
      </c>
      <c r="Q16" s="17">
        <f>[12]Julho!$F$20</f>
        <v>78</v>
      </c>
      <c r="R16" s="17">
        <f>[12]Julho!$F$21</f>
        <v>80</v>
      </c>
      <c r="S16" s="17">
        <f>[12]Julho!$F$22</f>
        <v>97</v>
      </c>
      <c r="T16" s="17">
        <f>[12]Julho!$F$23</f>
        <v>97</v>
      </c>
      <c r="U16" s="17">
        <f>[12]Julho!$F$24</f>
        <v>83</v>
      </c>
      <c r="V16" s="17">
        <f>[12]Julho!$F$25</f>
        <v>80</v>
      </c>
      <c r="W16" s="17">
        <f>[12]Julho!$F$26</f>
        <v>72</v>
      </c>
      <c r="X16" s="17">
        <f>[12]Julho!$F$27</f>
        <v>96</v>
      </c>
      <c r="Y16" s="17">
        <f>[12]Julho!$F$28</f>
        <v>97</v>
      </c>
      <c r="Z16" s="17">
        <f>[12]Julho!$F$29</f>
        <v>96</v>
      </c>
      <c r="AA16" s="17">
        <f>[12]Julho!$F$30</f>
        <v>94</v>
      </c>
      <c r="AB16" s="17">
        <f>[12]Julho!$F$31</f>
        <v>98</v>
      </c>
      <c r="AC16" s="17">
        <f>[12]Julho!$F$32</f>
        <v>98</v>
      </c>
      <c r="AD16" s="17">
        <f>[12]Julho!$F$33</f>
        <v>96</v>
      </c>
      <c r="AE16" s="17">
        <f>[12]Julho!$F$34</f>
        <v>91</v>
      </c>
      <c r="AF16" s="17">
        <f>[12]Julho!$F$35</f>
        <v>86</v>
      </c>
      <c r="AG16" s="28">
        <f t="shared" si="3"/>
        <v>98</v>
      </c>
      <c r="AH16" s="31">
        <f t="shared" si="1"/>
        <v>90.161290322580641</v>
      </c>
    </row>
    <row r="17" spans="1:34" ht="17.100000000000001" customHeight="1" x14ac:dyDescent="0.2">
      <c r="A17" s="15" t="s">
        <v>8</v>
      </c>
      <c r="B17" s="83" t="str">
        <f>[13]Julho!$F$5</f>
        <v>*</v>
      </c>
      <c r="C17" s="83" t="str">
        <f>[13]Julho!$F$6</f>
        <v>*</v>
      </c>
      <c r="D17" s="83" t="str">
        <f>[13]Julho!$F$7</f>
        <v>*</v>
      </c>
      <c r="E17" s="83" t="str">
        <f>[13]Julho!$F$8</f>
        <v>*</v>
      </c>
      <c r="F17" s="83" t="str">
        <f>[13]Julho!$F$9</f>
        <v>*</v>
      </c>
      <c r="G17" s="83" t="str">
        <f>[13]Julho!$F$10</f>
        <v>*</v>
      </c>
      <c r="H17" s="83" t="str">
        <f>[13]Julho!$F$11</f>
        <v>*</v>
      </c>
      <c r="I17" s="83" t="str">
        <f>[13]Julho!$F$11</f>
        <v>*</v>
      </c>
      <c r="J17" s="83" t="str">
        <f>[13]Julho!$F$11</f>
        <v>*</v>
      </c>
      <c r="K17" s="83" t="str">
        <f>[13]Julho!$F$14</f>
        <v>*</v>
      </c>
      <c r="L17" s="83" t="str">
        <f>[13]Julho!$F$15</f>
        <v>*</v>
      </c>
      <c r="M17" s="83" t="str">
        <f>[13]Julho!$F$16</f>
        <v>*</v>
      </c>
      <c r="N17" s="83" t="str">
        <f>[13]Julho!$F$17</f>
        <v>*</v>
      </c>
      <c r="O17" s="17" t="str">
        <f>[13]Julho!$F$18</f>
        <v>*</v>
      </c>
      <c r="P17" s="17" t="str">
        <f>[13]Julho!$F$19</f>
        <v>*</v>
      </c>
      <c r="Q17" s="17" t="str">
        <f>[13]Julho!$F$20</f>
        <v>*</v>
      </c>
      <c r="R17" s="17" t="str">
        <f>[13]Julho!$F$21</f>
        <v>*</v>
      </c>
      <c r="S17" s="17" t="str">
        <f>[13]Julho!$F$22</f>
        <v>*</v>
      </c>
      <c r="T17" s="17" t="str">
        <f>[13]Julho!$F$23</f>
        <v>*</v>
      </c>
      <c r="U17" s="17">
        <f>[13]Julho!$F$24</f>
        <v>64</v>
      </c>
      <c r="V17" s="17">
        <f>[13]Julho!$F$25</f>
        <v>84</v>
      </c>
      <c r="W17" s="17">
        <f>[13]Julho!$F$26</f>
        <v>47</v>
      </c>
      <c r="X17" s="17" t="str">
        <f>[13]Julho!$F$27</f>
        <v>*</v>
      </c>
      <c r="Y17" s="17" t="str">
        <f>[13]Julho!$F$28</f>
        <v>*</v>
      </c>
      <c r="Z17" s="17">
        <f>[13]Julho!$F$29</f>
        <v>90</v>
      </c>
      <c r="AA17" s="17">
        <f>[13]Julho!$F$30</f>
        <v>96</v>
      </c>
      <c r="AB17" s="17" t="str">
        <f>[13]Julho!$F$31</f>
        <v>*</v>
      </c>
      <c r="AC17" s="17" t="str">
        <f>[13]Julho!$F$32</f>
        <v>*</v>
      </c>
      <c r="AD17" s="17" t="str">
        <f>[13]Julho!$F$33</f>
        <v>*</v>
      </c>
      <c r="AE17" s="17">
        <f>[13]Julho!$F$34</f>
        <v>74</v>
      </c>
      <c r="AF17" s="17" t="str">
        <f>[13]Julho!$F$35</f>
        <v>*</v>
      </c>
      <c r="AG17" s="28">
        <f t="shared" ref="AG17" si="6">MAX(B17:AF17)</f>
        <v>96</v>
      </c>
      <c r="AH17" s="31">
        <f t="shared" ref="AH17" si="7">AVERAGE(B17:AF17)</f>
        <v>75.833333333333329</v>
      </c>
    </row>
    <row r="18" spans="1:34" ht="17.100000000000001" customHeight="1" x14ac:dyDescent="0.2">
      <c r="A18" s="15" t="s">
        <v>9</v>
      </c>
      <c r="B18" s="17">
        <f>[14]Julho!$F$5</f>
        <v>87</v>
      </c>
      <c r="C18" s="17">
        <f>[14]Julho!$F$6</f>
        <v>84</v>
      </c>
      <c r="D18" s="17">
        <f>[14]Julho!$F$7</f>
        <v>78</v>
      </c>
      <c r="E18" s="17">
        <f>[14]Julho!$F$8</f>
        <v>82</v>
      </c>
      <c r="F18" s="17">
        <f>[14]Julho!$F$9</f>
        <v>66</v>
      </c>
      <c r="G18" s="17">
        <f>[14]Julho!$F$10</f>
        <v>93</v>
      </c>
      <c r="H18" s="17">
        <f>[14]Julho!$F$11</f>
        <v>98</v>
      </c>
      <c r="I18" s="17">
        <f>[14]Julho!$F$12</f>
        <v>97</v>
      </c>
      <c r="J18" s="17">
        <f>[14]Julho!$F$13</f>
        <v>97</v>
      </c>
      <c r="K18" s="17">
        <f>[14]Julho!$F$14</f>
        <v>97</v>
      </c>
      <c r="L18" s="17">
        <f>[14]Julho!$F$15</f>
        <v>95</v>
      </c>
      <c r="M18" s="17">
        <f>[14]Julho!$F$16</f>
        <v>91</v>
      </c>
      <c r="N18" s="17">
        <f>[14]Julho!$F$17</f>
        <v>90</v>
      </c>
      <c r="O18" s="17">
        <f>[14]Julho!$F$18</f>
        <v>86</v>
      </c>
      <c r="P18" s="17">
        <f>[14]Julho!$F$19</f>
        <v>83</v>
      </c>
      <c r="Q18" s="17">
        <f>[14]Julho!$F$20</f>
        <v>77</v>
      </c>
      <c r="R18" s="17">
        <f>[14]Julho!$F$21</f>
        <v>78</v>
      </c>
      <c r="S18" s="17">
        <f>[14]Julho!$F$22</f>
        <v>96</v>
      </c>
      <c r="T18" s="17">
        <f>[14]Julho!$F$23</f>
        <v>90</v>
      </c>
      <c r="U18" s="17">
        <f>[14]Julho!$F$24</f>
        <v>79</v>
      </c>
      <c r="V18" s="17">
        <f>[14]Julho!$F$25</f>
        <v>70</v>
      </c>
      <c r="W18" s="17">
        <f>[14]Julho!$F$26</f>
        <v>78</v>
      </c>
      <c r="X18" s="17">
        <f>[14]Julho!$F$27</f>
        <v>95</v>
      </c>
      <c r="Y18" s="17">
        <f>[14]Julho!$F$28</f>
        <v>97</v>
      </c>
      <c r="Z18" s="17">
        <f>[14]Julho!$F$29</f>
        <v>88</v>
      </c>
      <c r="AA18" s="17">
        <f>[14]Julho!$F$30</f>
        <v>95</v>
      </c>
      <c r="AB18" s="17">
        <f>[14]Julho!$F$31</f>
        <v>95</v>
      </c>
      <c r="AC18" s="17">
        <f>[14]Julho!$F$32</f>
        <v>95</v>
      </c>
      <c r="AD18" s="17">
        <f>[14]Julho!$F$33</f>
        <v>92</v>
      </c>
      <c r="AE18" s="17">
        <f>[14]Julho!$F$34</f>
        <v>90</v>
      </c>
      <c r="AF18" s="17">
        <f>[14]Julho!$F$35</f>
        <v>81</v>
      </c>
      <c r="AG18" s="28">
        <f t="shared" ref="AG18:AG29" si="8">MAX(B18:AF18)</f>
        <v>98</v>
      </c>
      <c r="AH18" s="31">
        <f t="shared" ref="AH18:AH30" si="9">AVERAGE(B18:AF18)</f>
        <v>87.741935483870961</v>
      </c>
    </row>
    <row r="19" spans="1:34" ht="17.100000000000001" customHeight="1" x14ac:dyDescent="0.2">
      <c r="A19" s="15" t="s">
        <v>46</v>
      </c>
      <c r="B19" s="17">
        <f>[15]Julho!$F$5</f>
        <v>94</v>
      </c>
      <c r="C19" s="17">
        <f>[15]Julho!$F$6</f>
        <v>95</v>
      </c>
      <c r="D19" s="17">
        <f>[15]Julho!$F$7</f>
        <v>94</v>
      </c>
      <c r="E19" s="17">
        <f>[15]Julho!$F$8</f>
        <v>95</v>
      </c>
      <c r="F19" s="17">
        <f>[15]Julho!$F$9</f>
        <v>92</v>
      </c>
      <c r="G19" s="17">
        <f>[15]Julho!$F$10</f>
        <v>95</v>
      </c>
      <c r="H19" s="17">
        <f>[15]Julho!$F$11</f>
        <v>94</v>
      </c>
      <c r="I19" s="17">
        <f>[15]Julho!$F$12</f>
        <v>96</v>
      </c>
      <c r="J19" s="17">
        <f>[15]Julho!$F$13</f>
        <v>95</v>
      </c>
      <c r="K19" s="17">
        <f>[15]Julho!$F$14</f>
        <v>95</v>
      </c>
      <c r="L19" s="17">
        <f>[15]Julho!$F$15</f>
        <v>93</v>
      </c>
      <c r="M19" s="17">
        <f>[15]Julho!$F$16</f>
        <v>91</v>
      </c>
      <c r="N19" s="17">
        <f>[15]Julho!$F$17</f>
        <v>92</v>
      </c>
      <c r="O19" s="17">
        <f>[15]Julho!$F$18</f>
        <v>95</v>
      </c>
      <c r="P19" s="17">
        <f>[15]Julho!$F$19</f>
        <v>93</v>
      </c>
      <c r="Q19" s="17">
        <f>[15]Julho!$F$20</f>
        <v>89</v>
      </c>
      <c r="R19" s="17">
        <f>[15]Julho!$F$21</f>
        <v>94</v>
      </c>
      <c r="S19" s="17">
        <f>[15]Julho!$F$22</f>
        <v>95</v>
      </c>
      <c r="T19" s="17">
        <f>[15]Julho!$F$23</f>
        <v>95</v>
      </c>
      <c r="U19" s="17">
        <f>[15]Julho!$F$24</f>
        <v>95</v>
      </c>
      <c r="V19" s="17">
        <f>[15]Julho!$F$25</f>
        <v>94</v>
      </c>
      <c r="W19" s="17">
        <f>[15]Julho!$F$26</f>
        <v>81</v>
      </c>
      <c r="X19" s="17">
        <f>[15]Julho!$F$27</f>
        <v>93</v>
      </c>
      <c r="Y19" s="17">
        <f>[15]Julho!$F$28</f>
        <v>95</v>
      </c>
      <c r="Z19" s="17">
        <f>[15]Julho!$F$29</f>
        <v>98</v>
      </c>
      <c r="AA19" s="17">
        <f>[15]Julho!$F$30</f>
        <v>95</v>
      </c>
      <c r="AB19" s="17">
        <f>[15]Julho!$F$31</f>
        <v>97</v>
      </c>
      <c r="AC19" s="17">
        <f>[15]Julho!$F$32</f>
        <v>96</v>
      </c>
      <c r="AD19" s="17">
        <f>[15]Julho!$F$33</f>
        <v>91</v>
      </c>
      <c r="AE19" s="17">
        <f>[15]Julho!$F$34</f>
        <v>89</v>
      </c>
      <c r="AF19" s="17">
        <f>[15]Julho!$F$35</f>
        <v>96</v>
      </c>
      <c r="AG19" s="28">
        <f t="shared" ref="AG19" si="10">MAX(B19:AF19)</f>
        <v>98</v>
      </c>
      <c r="AH19" s="31">
        <f t="shared" ref="AH19" si="11">AVERAGE(B19:AF19)</f>
        <v>93.612903225806448</v>
      </c>
    </row>
    <row r="20" spans="1:34" ht="17.100000000000001" customHeight="1" x14ac:dyDescent="0.2">
      <c r="A20" s="15" t="s">
        <v>10</v>
      </c>
      <c r="B20" s="17">
        <f>[16]Julho!$F$5</f>
        <v>94</v>
      </c>
      <c r="C20" s="17">
        <f>[16]Julho!$F$6</f>
        <v>82</v>
      </c>
      <c r="D20" s="17">
        <f>[16]Julho!$F$7</f>
        <v>87</v>
      </c>
      <c r="E20" s="17">
        <f>[16]Julho!$F$8</f>
        <v>93</v>
      </c>
      <c r="F20" s="17">
        <f>[16]Julho!$F$9</f>
        <v>72</v>
      </c>
      <c r="G20" s="17">
        <f>[16]Julho!$F$10</f>
        <v>95</v>
      </c>
      <c r="H20" s="17">
        <f>[16]Julho!$F$11</f>
        <v>97</v>
      </c>
      <c r="I20" s="17">
        <f>[16]Julho!$F$12</f>
        <v>96</v>
      </c>
      <c r="J20" s="17">
        <f>[16]Julho!$F$13</f>
        <v>97</v>
      </c>
      <c r="K20" s="17">
        <f>[16]Julho!$F$14</f>
        <v>97</v>
      </c>
      <c r="L20" s="17">
        <f>[16]Julho!$F$15</f>
        <v>97</v>
      </c>
      <c r="M20" s="17">
        <f>[16]Julho!$F$16</f>
        <v>94</v>
      </c>
      <c r="N20" s="17">
        <f>[16]Julho!$F$17</f>
        <v>92</v>
      </c>
      <c r="O20" s="17">
        <f>[16]Julho!$F$18</f>
        <v>93</v>
      </c>
      <c r="P20" s="17">
        <f>[16]Julho!$F$19</f>
        <v>81</v>
      </c>
      <c r="Q20" s="17">
        <f>[16]Julho!$F$20</f>
        <v>79</v>
      </c>
      <c r="R20" s="17">
        <f>[16]Julho!$F$21</f>
        <v>93</v>
      </c>
      <c r="S20" s="17">
        <f>[16]Julho!$F$22</f>
        <v>97</v>
      </c>
      <c r="T20" s="17">
        <f>[16]Julho!$F$23</f>
        <v>96</v>
      </c>
      <c r="U20" s="17">
        <f>[16]Julho!$F$24</f>
        <v>96</v>
      </c>
      <c r="V20" s="17">
        <f>[16]Julho!$F$25</f>
        <v>80</v>
      </c>
      <c r="W20" s="17">
        <f>[16]Julho!$F$26</f>
        <v>82</v>
      </c>
      <c r="X20" s="17">
        <f>[16]Julho!$F$27</f>
        <v>93</v>
      </c>
      <c r="Y20" s="17">
        <f>[16]Julho!$F$28</f>
        <v>96</v>
      </c>
      <c r="Z20" s="17">
        <f>[16]Julho!$F$29</f>
        <v>92</v>
      </c>
      <c r="AA20" s="17">
        <f>[16]Julho!$F$30</f>
        <v>92</v>
      </c>
      <c r="AB20" s="17">
        <f>[16]Julho!$F$31</f>
        <v>96</v>
      </c>
      <c r="AC20" s="17">
        <f>[16]Julho!$F$32</f>
        <v>96</v>
      </c>
      <c r="AD20" s="17">
        <f>[16]Julho!$F$33</f>
        <v>96</v>
      </c>
      <c r="AE20" s="17">
        <f>[16]Julho!$F$34</f>
        <v>89</v>
      </c>
      <c r="AF20" s="17">
        <f>[16]Julho!$F$35</f>
        <v>92</v>
      </c>
      <c r="AG20" s="28">
        <f t="shared" si="8"/>
        <v>97</v>
      </c>
      <c r="AH20" s="31">
        <f t="shared" si="9"/>
        <v>91.354838709677423</v>
      </c>
    </row>
    <row r="21" spans="1:34" ht="17.100000000000001" customHeight="1" x14ac:dyDescent="0.2">
      <c r="A21" s="15" t="s">
        <v>11</v>
      </c>
      <c r="B21" s="17">
        <f>[17]Julho!$F$5</f>
        <v>100</v>
      </c>
      <c r="C21" s="17">
        <f>[17]Julho!$F$6</f>
        <v>100</v>
      </c>
      <c r="D21" s="17">
        <f>[17]Julho!$F$7</f>
        <v>100</v>
      </c>
      <c r="E21" s="17">
        <f>[17]Julho!$F$8</f>
        <v>100</v>
      </c>
      <c r="F21" s="17">
        <f>[17]Julho!$F$9</f>
        <v>100</v>
      </c>
      <c r="G21" s="17">
        <f>[17]Julho!$F$10</f>
        <v>100</v>
      </c>
      <c r="H21" s="17">
        <f>[17]Julho!$F$11</f>
        <v>100</v>
      </c>
      <c r="I21" s="17">
        <f>[17]Julho!$F$12</f>
        <v>100</v>
      </c>
      <c r="J21" s="17">
        <f>[17]Julho!$F$13</f>
        <v>100</v>
      </c>
      <c r="K21" s="17">
        <f>[17]Julho!$F$14</f>
        <v>100</v>
      </c>
      <c r="L21" s="17">
        <f>[17]Julho!$F$15</f>
        <v>100</v>
      </c>
      <c r="M21" s="17">
        <f>[17]Julho!$F$16</f>
        <v>100</v>
      </c>
      <c r="N21" s="17">
        <f>[17]Julho!$F$17</f>
        <v>100</v>
      </c>
      <c r="O21" s="17">
        <f>[17]Julho!$F$18</f>
        <v>100</v>
      </c>
      <c r="P21" s="17">
        <f>[17]Julho!$F$19</f>
        <v>100</v>
      </c>
      <c r="Q21" s="17">
        <f>[17]Julho!$F$20</f>
        <v>100</v>
      </c>
      <c r="R21" s="17">
        <f>[17]Julho!$F$21</f>
        <v>100</v>
      </c>
      <c r="S21" s="17">
        <f>[17]Julho!$F$22</f>
        <v>100</v>
      </c>
      <c r="T21" s="17">
        <f>[17]Julho!$F$23</f>
        <v>99</v>
      </c>
      <c r="U21" s="17">
        <f>[17]Julho!$F$24</f>
        <v>100</v>
      </c>
      <c r="V21" s="17">
        <f>[17]Julho!$F$25</f>
        <v>100</v>
      </c>
      <c r="W21" s="17">
        <f>[17]Julho!$F$26</f>
        <v>99</v>
      </c>
      <c r="X21" s="17">
        <f>[17]Julho!$F$27</f>
        <v>100</v>
      </c>
      <c r="Y21" s="17">
        <f>[17]Julho!$F$28</f>
        <v>100</v>
      </c>
      <c r="Z21" s="17">
        <f>[17]Julho!$F$29</f>
        <v>100</v>
      </c>
      <c r="AA21" s="17">
        <f>[17]Julho!$F$30</f>
        <v>100</v>
      </c>
      <c r="AB21" s="17">
        <f>[17]Julho!$F$31</f>
        <v>100</v>
      </c>
      <c r="AC21" s="17">
        <f>[17]Julho!$F$32</f>
        <v>100</v>
      </c>
      <c r="AD21" s="17">
        <f>[17]Julho!$F$33</f>
        <v>100</v>
      </c>
      <c r="AE21" s="17">
        <f>[17]Julho!$F$34</f>
        <v>100</v>
      </c>
      <c r="AF21" s="17">
        <f>[17]Julho!$F$35</f>
        <v>100</v>
      </c>
      <c r="AG21" s="28">
        <f t="shared" si="8"/>
        <v>100</v>
      </c>
      <c r="AH21" s="31">
        <f t="shared" si="9"/>
        <v>99.935483870967744</v>
      </c>
    </row>
    <row r="22" spans="1:34" ht="17.100000000000001" customHeight="1" x14ac:dyDescent="0.2">
      <c r="A22" s="15" t="s">
        <v>12</v>
      </c>
      <c r="B22" s="17">
        <f>[18]Julho!$F$5</f>
        <v>91</v>
      </c>
      <c r="C22" s="17">
        <f>[18]Julho!$F$6</f>
        <v>96</v>
      </c>
      <c r="D22" s="17">
        <f>[18]Julho!$F$7</f>
        <v>96</v>
      </c>
      <c r="E22" s="17">
        <f>[18]Julho!$F$8</f>
        <v>97</v>
      </c>
      <c r="F22" s="17">
        <f>[18]Julho!$F$9</f>
        <v>96</v>
      </c>
      <c r="G22" s="17">
        <f>[18]Julho!$F$10</f>
        <v>92</v>
      </c>
      <c r="H22" s="17">
        <f>[18]Julho!$F$11</f>
        <v>96</v>
      </c>
      <c r="I22" s="17">
        <f>[18]Julho!$F$12</f>
        <v>96</v>
      </c>
      <c r="J22" s="17">
        <f>[18]Julho!$F$13</f>
        <v>97</v>
      </c>
      <c r="K22" s="17">
        <f>[18]Julho!$F$14</f>
        <v>95</v>
      </c>
      <c r="L22" s="17">
        <f>[18]Julho!$F$15</f>
        <v>93</v>
      </c>
      <c r="M22" s="17">
        <f>[18]Julho!$F$16</f>
        <v>92</v>
      </c>
      <c r="N22" s="17">
        <f>[18]Julho!$F$17</f>
        <v>89</v>
      </c>
      <c r="O22" s="17">
        <f>[18]Julho!$F$18</f>
        <v>94</v>
      </c>
      <c r="P22" s="17">
        <f>[18]Julho!$F$19</f>
        <v>94</v>
      </c>
      <c r="Q22" s="17">
        <f>[18]Julho!$F$20</f>
        <v>96</v>
      </c>
      <c r="R22" s="17">
        <f>[18]Julho!$F$21</f>
        <v>96</v>
      </c>
      <c r="S22" s="17">
        <f>[18]Julho!$F$22</f>
        <v>96</v>
      </c>
      <c r="T22" s="17">
        <f>[18]Julho!$F$23</f>
        <v>88</v>
      </c>
      <c r="U22" s="17">
        <f>[18]Julho!$F$24</f>
        <v>93</v>
      </c>
      <c r="V22" s="17">
        <f>[18]Julho!$F$25</f>
        <v>94</v>
      </c>
      <c r="W22" s="17">
        <f>[18]Julho!$F$26</f>
        <v>93</v>
      </c>
      <c r="X22" s="17">
        <f>[18]Julho!$F$27</f>
        <v>96</v>
      </c>
      <c r="Y22" s="17">
        <f>[18]Julho!$F$28</f>
        <v>94</v>
      </c>
      <c r="Z22" s="17">
        <f>[18]Julho!$F$29</f>
        <v>96</v>
      </c>
      <c r="AA22" s="17">
        <f>[18]Julho!$F$30</f>
        <v>95</v>
      </c>
      <c r="AB22" s="17">
        <f>[18]Julho!$F$31</f>
        <v>97</v>
      </c>
      <c r="AC22" s="17">
        <f>[18]Julho!$F$32</f>
        <v>97</v>
      </c>
      <c r="AD22" s="17">
        <f>[18]Julho!$F$33</f>
        <v>93</v>
      </c>
      <c r="AE22" s="17">
        <f>[18]Julho!$F$34</f>
        <v>89</v>
      </c>
      <c r="AF22" s="17">
        <f>[18]Julho!$F$35</f>
        <v>96</v>
      </c>
      <c r="AG22" s="28">
        <f t="shared" si="8"/>
        <v>97</v>
      </c>
      <c r="AH22" s="31">
        <f t="shared" si="9"/>
        <v>94.290322580645167</v>
      </c>
    </row>
    <row r="23" spans="1:34" ht="17.100000000000001" customHeight="1" x14ac:dyDescent="0.2">
      <c r="A23" s="15" t="s">
        <v>13</v>
      </c>
      <c r="B23" s="83" t="str">
        <f>[19]Julho!$F$5</f>
        <v>*</v>
      </c>
      <c r="C23" s="83" t="str">
        <f>[19]Julho!$F$6</f>
        <v>*</v>
      </c>
      <c r="D23" s="83" t="str">
        <f>[19]Julho!$F$7</f>
        <v>*</v>
      </c>
      <c r="E23" s="83" t="str">
        <f>[19]Julho!$F$8</f>
        <v>*</v>
      </c>
      <c r="F23" s="83" t="str">
        <f>[19]Julho!$F$9</f>
        <v>*</v>
      </c>
      <c r="G23" s="83" t="str">
        <f>[19]Julho!$F$10</f>
        <v>*</v>
      </c>
      <c r="H23" s="83" t="str">
        <f>[19]Julho!$F$11</f>
        <v>*</v>
      </c>
      <c r="I23" s="83" t="str">
        <f>[19]Julho!$F$11</f>
        <v>*</v>
      </c>
      <c r="J23" s="83" t="str">
        <f>[19]Julho!$F$11</f>
        <v>*</v>
      </c>
      <c r="K23" s="83" t="str">
        <f>[19]Julho!$F$14</f>
        <v>*</v>
      </c>
      <c r="L23" s="83" t="str">
        <f>[19]Julho!$F$15</f>
        <v>*</v>
      </c>
      <c r="M23" s="83" t="str">
        <f>[19]Julho!$F$16</f>
        <v>*</v>
      </c>
      <c r="N23" s="83" t="str">
        <f>[19]Julho!$F$17</f>
        <v>*</v>
      </c>
      <c r="O23" s="83" t="str">
        <f>[19]Julho!$F$18</f>
        <v>*</v>
      </c>
      <c r="P23" s="83" t="str">
        <f>[19]Julho!$F$19</f>
        <v>*</v>
      </c>
      <c r="Q23" s="83" t="str">
        <f>[19]Julho!$F$20</f>
        <v>*</v>
      </c>
      <c r="R23" s="83" t="str">
        <f>[19]Julho!$F$21</f>
        <v>*</v>
      </c>
      <c r="S23" s="83" t="str">
        <f>[19]Julho!$F$22</f>
        <v>*</v>
      </c>
      <c r="T23" s="83" t="str">
        <f>[19]Julho!$F$23</f>
        <v>*</v>
      </c>
      <c r="U23" s="83" t="str">
        <f>[19]Julho!$F$24</f>
        <v>*</v>
      </c>
      <c r="V23" s="83" t="str">
        <f>[19]Julho!$F$25</f>
        <v>*</v>
      </c>
      <c r="W23" s="17" t="str">
        <f>[19]Julho!$F$26</f>
        <v>*</v>
      </c>
      <c r="X23" s="17" t="str">
        <f>[19]Julho!$F$27</f>
        <v>*</v>
      </c>
      <c r="Y23" s="83" t="str">
        <f>[19]Julho!$F$28</f>
        <v>*</v>
      </c>
      <c r="Z23" s="83" t="str">
        <f>[19]Julho!$F$29</f>
        <v>*</v>
      </c>
      <c r="AA23" s="83" t="str">
        <f>[19]Julho!$F$30</f>
        <v>*</v>
      </c>
      <c r="AB23" s="83" t="str">
        <f>[19]Julho!$F$31</f>
        <v>*</v>
      </c>
      <c r="AC23" s="17" t="str">
        <f>[19]Julho!$F$32</f>
        <v>*</v>
      </c>
      <c r="AD23" s="17" t="str">
        <f>[19]Julho!$F$33</f>
        <v>*</v>
      </c>
      <c r="AE23" s="17" t="str">
        <f>[19]Julho!$F$34</f>
        <v>*</v>
      </c>
      <c r="AF23" s="17" t="str">
        <f>[19]Julho!$F$35</f>
        <v>*</v>
      </c>
      <c r="AG23" s="93" t="s">
        <v>142</v>
      </c>
      <c r="AH23" s="38" t="s">
        <v>142</v>
      </c>
    </row>
    <row r="24" spans="1:34" ht="17.100000000000001" customHeight="1" x14ac:dyDescent="0.2">
      <c r="A24" s="15" t="s">
        <v>14</v>
      </c>
      <c r="B24" s="17">
        <f>[20]Julho!$F$5</f>
        <v>88</v>
      </c>
      <c r="C24" s="17">
        <f>[20]Julho!$F$6</f>
        <v>91</v>
      </c>
      <c r="D24" s="17">
        <f>[20]Julho!$F$7</f>
        <v>89</v>
      </c>
      <c r="E24" s="17">
        <f>[20]Julho!$F$8</f>
        <v>90</v>
      </c>
      <c r="F24" s="17">
        <f>[20]Julho!$F$9</f>
        <v>88</v>
      </c>
      <c r="G24" s="17">
        <f>[20]Julho!$F$10</f>
        <v>88</v>
      </c>
      <c r="H24" s="17">
        <f>[20]Julho!$F$11</f>
        <v>83</v>
      </c>
      <c r="I24" s="17">
        <f>[20]Julho!$F$12</f>
        <v>84</v>
      </c>
      <c r="J24" s="17">
        <f>[20]Julho!$F$13</f>
        <v>92</v>
      </c>
      <c r="K24" s="17">
        <f>[20]Julho!$F$14</f>
        <v>94</v>
      </c>
      <c r="L24" s="17">
        <f>[20]Julho!$F$15</f>
        <v>96</v>
      </c>
      <c r="M24" s="17">
        <f>[20]Julho!$F$16</f>
        <v>92</v>
      </c>
      <c r="N24" s="17">
        <f>[20]Julho!$F$17</f>
        <v>88</v>
      </c>
      <c r="O24" s="17">
        <f>[20]Julho!$F$18</f>
        <v>88</v>
      </c>
      <c r="P24" s="17">
        <f>[20]Julho!$F$19</f>
        <v>86</v>
      </c>
      <c r="Q24" s="17">
        <f>[20]Julho!$F$20</f>
        <v>84</v>
      </c>
      <c r="R24" s="17">
        <f>[20]Julho!$F$21</f>
        <v>78</v>
      </c>
      <c r="S24" s="17">
        <f>[20]Julho!$F$22</f>
        <v>78</v>
      </c>
      <c r="T24" s="17">
        <f>[20]Julho!$F$23</f>
        <v>91</v>
      </c>
      <c r="U24" s="17">
        <f>[20]Julho!$F$24</f>
        <v>90</v>
      </c>
      <c r="V24" s="17">
        <f>[20]Julho!$F$25</f>
        <v>86</v>
      </c>
      <c r="W24" s="17">
        <f>[20]Julho!$F$26</f>
        <v>77</v>
      </c>
      <c r="X24" s="17">
        <f>[20]Julho!$F$27</f>
        <v>74</v>
      </c>
      <c r="Y24" s="17">
        <f>[20]Julho!$F$28</f>
        <v>94</v>
      </c>
      <c r="Z24" s="17">
        <f>[20]Julho!$F$29</f>
        <v>94</v>
      </c>
      <c r="AA24" s="17">
        <f>[20]Julho!$F$30</f>
        <v>96</v>
      </c>
      <c r="AB24" s="17">
        <f>[20]Julho!$F$31</f>
        <v>96</v>
      </c>
      <c r="AC24" s="17">
        <f>[20]Julho!$F$32</f>
        <v>96</v>
      </c>
      <c r="AD24" s="17">
        <f>[20]Julho!$F$33</f>
        <v>94</v>
      </c>
      <c r="AE24" s="17">
        <f>[20]Julho!$F$34</f>
        <v>92</v>
      </c>
      <c r="AF24" s="17">
        <f>[20]Julho!$F$35</f>
        <v>94</v>
      </c>
      <c r="AG24" s="28">
        <f t="shared" si="8"/>
        <v>96</v>
      </c>
      <c r="AH24" s="31">
        <f t="shared" si="9"/>
        <v>88.741935483870961</v>
      </c>
    </row>
    <row r="25" spans="1:34" ht="17.100000000000001" customHeight="1" x14ac:dyDescent="0.2">
      <c r="A25" s="15" t="s">
        <v>15</v>
      </c>
      <c r="B25" s="17">
        <f>[21]Julho!$F$5</f>
        <v>93</v>
      </c>
      <c r="C25" s="17">
        <f>[21]Julho!$F$6</f>
        <v>92</v>
      </c>
      <c r="D25" s="17">
        <f>[21]Julho!$F$7</f>
        <v>87</v>
      </c>
      <c r="E25" s="17">
        <f>[21]Julho!$F$8</f>
        <v>83</v>
      </c>
      <c r="F25" s="17">
        <f>[21]Julho!$F$9</f>
        <v>81</v>
      </c>
      <c r="G25" s="17">
        <f>[21]Julho!$F$10</f>
        <v>100</v>
      </c>
      <c r="H25" s="17">
        <f>[21]Julho!$F$11</f>
        <v>94</v>
      </c>
      <c r="I25" s="17">
        <f>[21]Julho!$F$12</f>
        <v>100</v>
      </c>
      <c r="J25" s="83" t="str">
        <f>[21]Julho!$F$13</f>
        <v>*</v>
      </c>
      <c r="K25" s="17">
        <f>[21]Julho!$F$14</f>
        <v>95</v>
      </c>
      <c r="L25" s="17">
        <f>[21]Julho!$F$15</f>
        <v>100</v>
      </c>
      <c r="M25" s="17">
        <f>[21]Julho!$F$16</f>
        <v>100</v>
      </c>
      <c r="N25" s="17">
        <f>[21]Julho!$F$17</f>
        <v>100</v>
      </c>
      <c r="O25" s="17">
        <f>[21]Julho!$F$18</f>
        <v>93</v>
      </c>
      <c r="P25" s="17">
        <f>[21]Julho!$F$19</f>
        <v>92</v>
      </c>
      <c r="Q25" s="17">
        <f>[21]Julho!$F$20</f>
        <v>84</v>
      </c>
      <c r="R25" s="17">
        <f>[21]Julho!$F$21</f>
        <v>78</v>
      </c>
      <c r="S25" s="17">
        <f>[21]Julho!$F$22</f>
        <v>78</v>
      </c>
      <c r="T25" s="17">
        <f>[21]Julho!$F$23</f>
        <v>91</v>
      </c>
      <c r="U25" s="17">
        <f>[21]Julho!$F$24</f>
        <v>90</v>
      </c>
      <c r="V25" s="17">
        <f>[21]Julho!$F$25</f>
        <v>87</v>
      </c>
      <c r="W25" s="17">
        <f>[21]Julho!$F$26</f>
        <v>82</v>
      </c>
      <c r="X25" s="17">
        <f>[21]Julho!$F$27</f>
        <v>100</v>
      </c>
      <c r="Y25" s="17">
        <f>[21]Julho!$F$28</f>
        <v>100</v>
      </c>
      <c r="Z25" s="17">
        <f>[21]Julho!$F$29</f>
        <v>97</v>
      </c>
      <c r="AA25" s="17">
        <f>[21]Julho!$F$30</f>
        <v>90</v>
      </c>
      <c r="AB25" s="17">
        <f>[21]Julho!$F$31</f>
        <v>94</v>
      </c>
      <c r="AC25" s="17">
        <f>[21]Julho!$F$32</f>
        <v>100</v>
      </c>
      <c r="AD25" s="17">
        <f>[21]Julho!$F$33</f>
        <v>100</v>
      </c>
      <c r="AE25" s="17">
        <f>[21]Julho!$F$34</f>
        <v>100</v>
      </c>
      <c r="AF25" s="17">
        <f>[21]Julho!$F$35</f>
        <v>91</v>
      </c>
      <c r="AG25" s="28">
        <f t="shared" si="8"/>
        <v>100</v>
      </c>
      <c r="AH25" s="31">
        <f t="shared" si="9"/>
        <v>92.4</v>
      </c>
    </row>
    <row r="26" spans="1:34" ht="17.100000000000001" customHeight="1" x14ac:dyDescent="0.2">
      <c r="A26" s="15" t="s">
        <v>16</v>
      </c>
      <c r="B26" s="17">
        <f>[22]Julho!$F$5</f>
        <v>92</v>
      </c>
      <c r="C26" s="17">
        <f>[22]Julho!$F$6</f>
        <v>84</v>
      </c>
      <c r="D26" s="17">
        <f>[22]Julho!$F$7</f>
        <v>91</v>
      </c>
      <c r="E26" s="17">
        <f>[22]Julho!$F$8</f>
        <v>83</v>
      </c>
      <c r="F26" s="17">
        <f>[22]Julho!$F$9</f>
        <v>81</v>
      </c>
      <c r="G26" s="17">
        <f>[22]Julho!$F$10</f>
        <v>95</v>
      </c>
      <c r="H26" s="17">
        <f>[22]Julho!$F$11</f>
        <v>93</v>
      </c>
      <c r="I26" s="17">
        <f>[22]Julho!$F$12</f>
        <v>94</v>
      </c>
      <c r="J26" s="17">
        <f>[22]Julho!$F$13</f>
        <v>96</v>
      </c>
      <c r="K26" s="17">
        <f>[22]Julho!$F$14</f>
        <v>96</v>
      </c>
      <c r="L26" s="17">
        <f>[22]Julho!$F$15</f>
        <v>97</v>
      </c>
      <c r="M26" s="17">
        <f>[22]Julho!$F$16</f>
        <v>97</v>
      </c>
      <c r="N26" s="17">
        <f>[22]Julho!$F$17</f>
        <v>95</v>
      </c>
      <c r="O26" s="17">
        <f>[22]Julho!$F$18</f>
        <v>95</v>
      </c>
      <c r="P26" s="17">
        <f>[22]Julho!$F$19</f>
        <v>90</v>
      </c>
      <c r="Q26" s="17">
        <f>[22]Julho!$F$20</f>
        <v>78</v>
      </c>
      <c r="R26" s="17">
        <f>[22]Julho!$F$21</f>
        <v>94</v>
      </c>
      <c r="S26" s="17">
        <f>[22]Julho!$F$22</f>
        <v>96</v>
      </c>
      <c r="T26" s="17">
        <f>[22]Julho!$F$23</f>
        <v>94</v>
      </c>
      <c r="U26" s="17">
        <f>[22]Julho!$F$24</f>
        <v>95</v>
      </c>
      <c r="V26" s="17">
        <f>[22]Julho!$F$25</f>
        <v>95</v>
      </c>
      <c r="W26" s="17">
        <f>[22]Julho!$F$26</f>
        <v>73</v>
      </c>
      <c r="X26" s="17">
        <f>[22]Julho!$F$27</f>
        <v>95</v>
      </c>
      <c r="Y26" s="17">
        <f>[22]Julho!$F$28</f>
        <v>94</v>
      </c>
      <c r="Z26" s="17">
        <f>[22]Julho!$F$29</f>
        <v>97</v>
      </c>
      <c r="AA26" s="17">
        <f>[22]Julho!$F$30</f>
        <v>94</v>
      </c>
      <c r="AB26" s="17">
        <f>[22]Julho!$F$31</f>
        <v>96</v>
      </c>
      <c r="AC26" s="17">
        <f>[22]Julho!$F$32</f>
        <v>94</v>
      </c>
      <c r="AD26" s="17">
        <f>[22]Julho!$F$33</f>
        <v>94</v>
      </c>
      <c r="AE26" s="17">
        <f>[22]Julho!$F$34</f>
        <v>95</v>
      </c>
      <c r="AF26" s="17">
        <f>[22]Julho!$F$35</f>
        <v>86</v>
      </c>
      <c r="AG26" s="28">
        <f t="shared" si="8"/>
        <v>97</v>
      </c>
      <c r="AH26" s="31">
        <f t="shared" si="9"/>
        <v>91.903225806451616</v>
      </c>
    </row>
    <row r="27" spans="1:34" ht="17.100000000000001" customHeight="1" x14ac:dyDescent="0.2">
      <c r="A27" s="15" t="s">
        <v>17</v>
      </c>
      <c r="B27" s="17">
        <f>[23]Julho!$F$5</f>
        <v>97</v>
      </c>
      <c r="C27" s="17">
        <f>[23]Julho!$F$6</f>
        <v>96</v>
      </c>
      <c r="D27" s="17">
        <f>[23]Julho!$F$7</f>
        <v>97</v>
      </c>
      <c r="E27" s="17">
        <f>[23]Julho!$F$8</f>
        <v>97</v>
      </c>
      <c r="F27" s="17">
        <f>[23]Julho!$F$9</f>
        <v>93</v>
      </c>
      <c r="G27" s="17">
        <f>[23]Julho!$F$10</f>
        <v>96</v>
      </c>
      <c r="H27" s="17">
        <f>[23]Julho!$F$11</f>
        <v>97</v>
      </c>
      <c r="I27" s="17">
        <f>[23]Julho!$F$12</f>
        <v>97</v>
      </c>
      <c r="J27" s="17">
        <f>[23]Julho!$F$13</f>
        <v>97</v>
      </c>
      <c r="K27" s="17">
        <f>[23]Julho!$F$14</f>
        <v>97</v>
      </c>
      <c r="L27" s="17">
        <f>[23]Julho!$F$15</f>
        <v>97</v>
      </c>
      <c r="M27" s="17">
        <f>[23]Julho!$F$16</f>
        <v>97</v>
      </c>
      <c r="N27" s="17">
        <f>[23]Julho!$F$17</f>
        <v>97</v>
      </c>
      <c r="O27" s="17">
        <f>[23]Julho!$F$18</f>
        <v>97</v>
      </c>
      <c r="P27" s="17">
        <f>[23]Julho!$F$19</f>
        <v>87</v>
      </c>
      <c r="Q27" s="17">
        <f>[23]Julho!$F$20</f>
        <v>84</v>
      </c>
      <c r="R27" s="17">
        <f>[23]Julho!$F$21</f>
        <v>96</v>
      </c>
      <c r="S27" s="17">
        <f>[23]Julho!$F$22</f>
        <v>96</v>
      </c>
      <c r="T27" s="17">
        <f>[23]Julho!$F$23</f>
        <v>97</v>
      </c>
      <c r="U27" s="17">
        <f>[23]Julho!$F$24</f>
        <v>98</v>
      </c>
      <c r="V27" s="17">
        <f>[23]Julho!$F$25</f>
        <v>93</v>
      </c>
      <c r="W27" s="17">
        <f>[23]Julho!$F$26</f>
        <v>79</v>
      </c>
      <c r="X27" s="17">
        <f>[23]Julho!$F$27</f>
        <v>96</v>
      </c>
      <c r="Y27" s="17">
        <f>[23]Julho!$F$28</f>
        <v>96</v>
      </c>
      <c r="Z27" s="17">
        <f>[23]Julho!$F$29</f>
        <v>95</v>
      </c>
      <c r="AA27" s="17">
        <f>[23]Julho!$F$30</f>
        <v>96</v>
      </c>
      <c r="AB27" s="17">
        <f>[23]Julho!$F$31</f>
        <v>97</v>
      </c>
      <c r="AC27" s="17">
        <f>[23]Julho!$F$32</f>
        <v>97</v>
      </c>
      <c r="AD27" s="17">
        <f>[23]Julho!$F$33</f>
        <v>96</v>
      </c>
      <c r="AE27" s="17">
        <f>[23]Julho!$F$34</f>
        <v>96</v>
      </c>
      <c r="AF27" s="17">
        <f>[23]Julho!$F$35</f>
        <v>95</v>
      </c>
      <c r="AG27" s="28">
        <f t="shared" si="8"/>
        <v>98</v>
      </c>
      <c r="AH27" s="31">
        <f t="shared" si="9"/>
        <v>95.032258064516128</v>
      </c>
    </row>
    <row r="28" spans="1:34" ht="17.100000000000001" customHeight="1" x14ac:dyDescent="0.2">
      <c r="A28" s="15" t="s">
        <v>18</v>
      </c>
      <c r="B28" s="17">
        <f>[24]Julho!$F$5</f>
        <v>77</v>
      </c>
      <c r="C28" s="17">
        <f>[24]Julho!$F$6</f>
        <v>68</v>
      </c>
      <c r="D28" s="17">
        <f>[24]Julho!$F$7</f>
        <v>68</v>
      </c>
      <c r="E28" s="17">
        <f>[24]Julho!$F$8</f>
        <v>62</v>
      </c>
      <c r="F28" s="17">
        <f>[24]Julho!$F$9</f>
        <v>58</v>
      </c>
      <c r="G28" s="17">
        <f>[24]Julho!$F$10</f>
        <v>61</v>
      </c>
      <c r="H28" s="17">
        <f>[24]Julho!$F$11</f>
        <v>68</v>
      </c>
      <c r="I28" s="17">
        <f>[24]Julho!$F$12</f>
        <v>73</v>
      </c>
      <c r="J28" s="17">
        <f>[24]Julho!$F$13</f>
        <v>75</v>
      </c>
      <c r="K28" s="17">
        <f>[24]Julho!$F$14</f>
        <v>77</v>
      </c>
      <c r="L28" s="17">
        <f>[24]Julho!$F$15</f>
        <v>77</v>
      </c>
      <c r="M28" s="17">
        <f>[24]Julho!$F$16</f>
        <v>69</v>
      </c>
      <c r="N28" s="17">
        <f>[24]Julho!$F$17</f>
        <v>61</v>
      </c>
      <c r="O28" s="17">
        <f>[24]Julho!$F$18</f>
        <v>62</v>
      </c>
      <c r="P28" s="17">
        <f>[24]Julho!$F$19</f>
        <v>59</v>
      </c>
      <c r="Q28" s="17">
        <f>[24]Julho!$F$20</f>
        <v>65</v>
      </c>
      <c r="R28" s="17">
        <f>[24]Julho!$F$21</f>
        <v>65</v>
      </c>
      <c r="S28" s="17">
        <f>[24]Julho!$F$22</f>
        <v>71</v>
      </c>
      <c r="T28" s="17">
        <f>[24]Julho!$F$23</f>
        <v>72</v>
      </c>
      <c r="U28" s="17">
        <f>[24]Julho!$F$24</f>
        <v>63</v>
      </c>
      <c r="V28" s="17">
        <f>[24]Julho!$F$25</f>
        <v>63</v>
      </c>
      <c r="W28" s="17">
        <f>[24]Julho!$F$26</f>
        <v>60</v>
      </c>
      <c r="X28" s="17">
        <f>[24]Julho!$F$27</f>
        <v>65</v>
      </c>
      <c r="Y28" s="17">
        <f>[24]Julho!$F$28</f>
        <v>82</v>
      </c>
      <c r="Z28" s="17">
        <f>[24]Julho!$F$29</f>
        <v>88</v>
      </c>
      <c r="AA28" s="17">
        <f>[24]Julho!$F$30</f>
        <v>92</v>
      </c>
      <c r="AB28" s="17">
        <f>[24]Julho!$F$31</f>
        <v>94</v>
      </c>
      <c r="AC28" s="17">
        <f>[24]Julho!$F$32</f>
        <v>92</v>
      </c>
      <c r="AD28" s="17">
        <f>[24]Julho!$F$33</f>
        <v>90</v>
      </c>
      <c r="AE28" s="17">
        <f>[24]Julho!$F$34</f>
        <v>74</v>
      </c>
      <c r="AF28" s="17">
        <f>[24]Julho!$F$35</f>
        <v>68</v>
      </c>
      <c r="AG28" s="28">
        <f t="shared" si="8"/>
        <v>94</v>
      </c>
      <c r="AH28" s="31">
        <f t="shared" si="9"/>
        <v>71.58064516129032</v>
      </c>
    </row>
    <row r="29" spans="1:34" ht="17.100000000000001" customHeight="1" x14ac:dyDescent="0.2">
      <c r="A29" s="15" t="s">
        <v>19</v>
      </c>
      <c r="B29" s="17">
        <f>[25]Julho!$F$5</f>
        <v>89</v>
      </c>
      <c r="C29" s="17">
        <f>[25]Julho!$F$6</f>
        <v>73</v>
      </c>
      <c r="D29" s="17">
        <f>[25]Julho!$F$7</f>
        <v>82</v>
      </c>
      <c r="E29" s="17">
        <f>[25]Julho!$F$8</f>
        <v>86</v>
      </c>
      <c r="F29" s="17">
        <f>[25]Julho!$F$9</f>
        <v>84</v>
      </c>
      <c r="G29" s="17">
        <f>[25]Julho!$F$10</f>
        <v>81</v>
      </c>
      <c r="H29" s="17">
        <f>[25]Julho!$F$11</f>
        <v>92</v>
      </c>
      <c r="I29" s="17">
        <f>[25]Julho!$F$12</f>
        <v>93</v>
      </c>
      <c r="J29" s="17">
        <f>[25]Julho!$F$13</f>
        <v>96</v>
      </c>
      <c r="K29" s="17">
        <f>[25]Julho!$F$14</f>
        <v>96</v>
      </c>
      <c r="L29" s="17">
        <f>[25]Julho!$F$15</f>
        <v>94</v>
      </c>
      <c r="M29" s="17">
        <f>[25]Julho!$F$16</f>
        <v>89</v>
      </c>
      <c r="N29" s="17">
        <f>[25]Julho!$F$17</f>
        <v>88</v>
      </c>
      <c r="O29" s="17">
        <f>[25]Julho!$F$18</f>
        <v>87</v>
      </c>
      <c r="P29" s="17">
        <f>[25]Julho!$F$19</f>
        <v>87</v>
      </c>
      <c r="Q29" s="17">
        <f>[25]Julho!$F$20</f>
        <v>82</v>
      </c>
      <c r="R29" s="17">
        <f>[25]Julho!$F$21</f>
        <v>93</v>
      </c>
      <c r="S29" s="17">
        <f>[25]Julho!$F$22</f>
        <v>95</v>
      </c>
      <c r="T29" s="17">
        <f>[25]Julho!$F$23</f>
        <v>95</v>
      </c>
      <c r="U29" s="17">
        <f>[25]Julho!$F$24</f>
        <v>92</v>
      </c>
      <c r="V29" s="17">
        <f>[25]Julho!$F$25</f>
        <v>82</v>
      </c>
      <c r="W29" s="17">
        <f>[25]Julho!$F$26</f>
        <v>82</v>
      </c>
      <c r="X29" s="17">
        <f>[25]Julho!$F$27</f>
        <v>91</v>
      </c>
      <c r="Y29" s="17">
        <f>[25]Julho!$F$28</f>
        <v>95</v>
      </c>
      <c r="Z29" s="17">
        <f>[25]Julho!$F$29</f>
        <v>90</v>
      </c>
      <c r="AA29" s="17">
        <f>[25]Julho!$F$30</f>
        <v>94</v>
      </c>
      <c r="AB29" s="17">
        <f>[25]Julho!$F$31</f>
        <v>94</v>
      </c>
      <c r="AC29" s="17">
        <f>[25]Julho!$F$32</f>
        <v>95</v>
      </c>
      <c r="AD29" s="17">
        <f>[25]Julho!$F$33</f>
        <v>93</v>
      </c>
      <c r="AE29" s="17">
        <f>[25]Julho!$F$34</f>
        <v>87</v>
      </c>
      <c r="AF29" s="17">
        <f>[25]Julho!$F$35</f>
        <v>89</v>
      </c>
      <c r="AG29" s="28">
        <f t="shared" si="8"/>
        <v>96</v>
      </c>
      <c r="AH29" s="31">
        <f>AVERAGE(B29:AF29)</f>
        <v>89.225806451612897</v>
      </c>
    </row>
    <row r="30" spans="1:34" ht="17.100000000000001" customHeight="1" x14ac:dyDescent="0.2">
      <c r="A30" s="15" t="s">
        <v>31</v>
      </c>
      <c r="B30" s="17">
        <f>[26]Julho!$F$5</f>
        <v>87</v>
      </c>
      <c r="C30" s="17">
        <f>[26]Julho!$F$6</f>
        <v>88</v>
      </c>
      <c r="D30" s="17">
        <f>[26]Julho!$F$7</f>
        <v>87</v>
      </c>
      <c r="E30" s="17">
        <f>[26]Julho!$F$8</f>
        <v>88</v>
      </c>
      <c r="F30" s="17">
        <f>[26]Julho!$F$9</f>
        <v>62</v>
      </c>
      <c r="G30" s="17">
        <f>[26]Julho!$F$10</f>
        <v>83</v>
      </c>
      <c r="H30" s="17">
        <f>[26]Julho!$F$11</f>
        <v>96</v>
      </c>
      <c r="I30" s="17">
        <f>[26]Julho!$F$12</f>
        <v>96</v>
      </c>
      <c r="J30" s="17">
        <f>[26]Julho!$F$13</f>
        <v>97</v>
      </c>
      <c r="K30" s="17">
        <f>[26]Julho!$F$14</f>
        <v>96</v>
      </c>
      <c r="L30" s="17">
        <f>[26]Julho!$F$15</f>
        <v>95</v>
      </c>
      <c r="M30" s="17">
        <f>[26]Julho!$F$16</f>
        <v>91</v>
      </c>
      <c r="N30" s="17">
        <f>[26]Julho!$F$17</f>
        <v>78</v>
      </c>
      <c r="O30" s="17">
        <f>[26]Julho!$F$18</f>
        <v>75</v>
      </c>
      <c r="P30" s="17">
        <f>[26]Julho!$F$19</f>
        <v>66</v>
      </c>
      <c r="Q30" s="17">
        <f>[26]Julho!$F$20</f>
        <v>83</v>
      </c>
      <c r="R30" s="17">
        <f>[26]Julho!$F$21</f>
        <v>81</v>
      </c>
      <c r="S30" s="17">
        <f>[26]Julho!$F$22</f>
        <v>95</v>
      </c>
      <c r="T30" s="17">
        <f>[26]Julho!$F$23</f>
        <v>95</v>
      </c>
      <c r="U30" s="17">
        <f>[26]Julho!$F$24</f>
        <v>92</v>
      </c>
      <c r="V30" s="17">
        <f>[26]Julho!$F$25</f>
        <v>83</v>
      </c>
      <c r="W30" s="17">
        <f>[26]Julho!$F$26</f>
        <v>62</v>
      </c>
      <c r="X30" s="17">
        <f>[26]Julho!$F$27</f>
        <v>95</v>
      </c>
      <c r="Y30" s="17">
        <f>[26]Julho!$F$28</f>
        <v>95</v>
      </c>
      <c r="Z30" s="17">
        <f>[26]Julho!$F$29</f>
        <v>97</v>
      </c>
      <c r="AA30" s="17">
        <f>[26]Julho!$F$30</f>
        <v>95</v>
      </c>
      <c r="AB30" s="17">
        <f>[26]Julho!$F$31</f>
        <v>96</v>
      </c>
      <c r="AC30" s="17">
        <f>[26]Julho!$F$32</f>
        <v>96</v>
      </c>
      <c r="AD30" s="17">
        <f>[26]Julho!$F$33</f>
        <v>91</v>
      </c>
      <c r="AE30" s="17">
        <f>[26]Julho!$F$34</f>
        <v>83</v>
      </c>
      <c r="AF30" s="17">
        <f>[26]Julho!$F$35</f>
        <v>76</v>
      </c>
      <c r="AG30" s="28">
        <f>MAX(B30:AF30)</f>
        <v>97</v>
      </c>
      <c r="AH30" s="31">
        <f t="shared" si="9"/>
        <v>87.096774193548384</v>
      </c>
    </row>
    <row r="31" spans="1:34" ht="17.100000000000001" customHeight="1" x14ac:dyDescent="0.2">
      <c r="A31" s="15" t="s">
        <v>48</v>
      </c>
      <c r="B31" s="17">
        <f>[27]Julho!$F$5</f>
        <v>91</v>
      </c>
      <c r="C31" s="17">
        <f>[27]Julho!$F$6</f>
        <v>86</v>
      </c>
      <c r="D31" s="17">
        <f>[27]Julho!$F$7</f>
        <v>88</v>
      </c>
      <c r="E31" s="17">
        <f>[27]Julho!$F$8</f>
        <v>78</v>
      </c>
      <c r="F31" s="17">
        <f>[27]Julho!$F$9</f>
        <v>67</v>
      </c>
      <c r="G31" s="17">
        <f>[27]Julho!$F$10</f>
        <v>64</v>
      </c>
      <c r="H31" s="17">
        <f>[27]Julho!$F$11</f>
        <v>97</v>
      </c>
      <c r="I31" s="17">
        <f>[27]Julho!$F$12</f>
        <v>98</v>
      </c>
      <c r="J31" s="17">
        <f>[27]Julho!$F$13</f>
        <v>98</v>
      </c>
      <c r="K31" s="17">
        <f>[27]Julho!$F$14</f>
        <v>97</v>
      </c>
      <c r="L31" s="17">
        <f>[27]Julho!$F$15</f>
        <v>98</v>
      </c>
      <c r="M31" s="17">
        <f>[27]Julho!$F$16</f>
        <v>80</v>
      </c>
      <c r="N31" s="17">
        <f>[27]Julho!$F$17</f>
        <v>69</v>
      </c>
      <c r="O31" s="17">
        <f>[27]Julho!$F$18</f>
        <v>69</v>
      </c>
      <c r="P31" s="17">
        <f>[27]Julho!$F$19</f>
        <v>70</v>
      </c>
      <c r="Q31" s="17">
        <f>[27]Julho!$F$20</f>
        <v>75</v>
      </c>
      <c r="R31" s="17">
        <f>[27]Julho!$F$21</f>
        <v>75</v>
      </c>
      <c r="S31" s="17">
        <f>[27]Julho!$F$22</f>
        <v>83</v>
      </c>
      <c r="T31" s="17">
        <f>[27]Julho!$F$23</f>
        <v>96</v>
      </c>
      <c r="U31" s="17">
        <f>[27]Julho!$F$24</f>
        <v>92</v>
      </c>
      <c r="V31" s="17">
        <f>[27]Julho!$F$25</f>
        <v>79</v>
      </c>
      <c r="W31" s="17">
        <f>[27]Julho!$F$26</f>
        <v>77</v>
      </c>
      <c r="X31" s="17">
        <f>[27]Julho!$F$27</f>
        <v>97</v>
      </c>
      <c r="Y31" s="17">
        <f>[27]Julho!$F$28</f>
        <v>98</v>
      </c>
      <c r="Z31" s="17">
        <f>[27]Julho!$F$29</f>
        <v>98</v>
      </c>
      <c r="AA31" s="17">
        <f>[27]Julho!$F$30</f>
        <v>98</v>
      </c>
      <c r="AB31" s="17">
        <f>[27]Julho!$F$31</f>
        <v>98</v>
      </c>
      <c r="AC31" s="17">
        <f>[27]Julho!$F$32</f>
        <v>98</v>
      </c>
      <c r="AD31" s="17">
        <f>[27]Julho!$F$33</f>
        <v>87</v>
      </c>
      <c r="AE31" s="83">
        <f>[27]Julho!$F$34</f>
        <v>83</v>
      </c>
      <c r="AF31" s="83">
        <f>[27]Julho!$F$35</f>
        <v>81</v>
      </c>
      <c r="AG31" s="28">
        <f>MAX(B31:AF31)</f>
        <v>98</v>
      </c>
      <c r="AH31" s="31">
        <f>AVERAGE(B31:AF31)</f>
        <v>85.967741935483872</v>
      </c>
    </row>
    <row r="32" spans="1:34" ht="17.100000000000001" customHeight="1" x14ac:dyDescent="0.2">
      <c r="A32" s="15" t="s">
        <v>20</v>
      </c>
      <c r="B32" s="17">
        <f>[28]Julho!$F$5</f>
        <v>80</v>
      </c>
      <c r="C32" s="17">
        <f>[28]Julho!$F$6</f>
        <v>89</v>
      </c>
      <c r="D32" s="17">
        <f>[28]Julho!$F$7</f>
        <v>87</v>
      </c>
      <c r="E32" s="17">
        <f>[28]Julho!$F$8</f>
        <v>92</v>
      </c>
      <c r="F32" s="17">
        <f>[28]Julho!$F$9</f>
        <v>85</v>
      </c>
      <c r="G32" s="17">
        <f>[28]Julho!$F$10</f>
        <v>90</v>
      </c>
      <c r="H32" s="17">
        <f>[28]Julho!$F$11</f>
        <v>84</v>
      </c>
      <c r="I32" s="17">
        <f>[28]Julho!$F$12</f>
        <v>92</v>
      </c>
      <c r="J32" s="17">
        <f>[28]Julho!$F$13</f>
        <v>93</v>
      </c>
      <c r="K32" s="17">
        <f>[28]Julho!$F$14</f>
        <v>96</v>
      </c>
      <c r="L32" s="17">
        <f>[28]Julho!$F$15</f>
        <v>94</v>
      </c>
      <c r="M32" s="17">
        <f>[28]Julho!$F$16</f>
        <v>92</v>
      </c>
      <c r="N32" s="17">
        <f>[28]Julho!$F$17</f>
        <v>90</v>
      </c>
      <c r="O32" s="17">
        <f>[28]Julho!$F$18</f>
        <v>86</v>
      </c>
      <c r="P32" s="17">
        <f>[28]Julho!$F$19</f>
        <v>83</v>
      </c>
      <c r="Q32" s="17">
        <f>[28]Julho!$F$20</f>
        <v>80</v>
      </c>
      <c r="R32" s="17">
        <f>[28]Julho!$F$21</f>
        <v>84</v>
      </c>
      <c r="S32" s="17">
        <f>[28]Julho!$F$22</f>
        <v>95</v>
      </c>
      <c r="T32" s="17">
        <f>[28]Julho!$F$23</f>
        <v>87</v>
      </c>
      <c r="U32" s="17">
        <f>[28]Julho!$F$24</f>
        <v>85</v>
      </c>
      <c r="V32" s="17">
        <f>[28]Julho!$F$25</f>
        <v>86</v>
      </c>
      <c r="W32" s="17">
        <f>[28]Julho!$F$26</f>
        <v>74</v>
      </c>
      <c r="X32" s="17">
        <f>[28]Julho!$F$27</f>
        <v>94</v>
      </c>
      <c r="Y32" s="17">
        <f>[28]Julho!$F$28</f>
        <v>94</v>
      </c>
      <c r="Z32" s="17">
        <f>[28]Julho!$F$29</f>
        <v>91</v>
      </c>
      <c r="AA32" s="17">
        <f>[28]Julho!$F$30</f>
        <v>96</v>
      </c>
      <c r="AB32" s="17">
        <f>[28]Julho!$F$31</f>
        <v>97</v>
      </c>
      <c r="AC32" s="17">
        <f>[28]Julho!$F$32</f>
        <v>95</v>
      </c>
      <c r="AD32" s="17">
        <f>[28]Julho!$F$33</f>
        <v>94</v>
      </c>
      <c r="AE32" s="17">
        <f>[28]Julho!$F$34</f>
        <v>92</v>
      </c>
      <c r="AF32" s="17">
        <f>[28]Julho!$F$35</f>
        <v>92</v>
      </c>
      <c r="AG32" s="28">
        <f>MAX(B32:AF32)</f>
        <v>97</v>
      </c>
      <c r="AH32" s="31">
        <f>AVERAGE(B32:AF32)</f>
        <v>89.322580645161295</v>
      </c>
    </row>
    <row r="33" spans="1:35" s="5" customFormat="1" ht="17.100000000000001" customHeight="1" x14ac:dyDescent="0.2">
      <c r="A33" s="24" t="s">
        <v>33</v>
      </c>
      <c r="B33" s="25">
        <f t="shared" ref="B33:AG33" si="12">MAX(B5:B32)</f>
        <v>100</v>
      </c>
      <c r="C33" s="25">
        <f t="shared" si="12"/>
        <v>100</v>
      </c>
      <c r="D33" s="25">
        <f t="shared" si="12"/>
        <v>100</v>
      </c>
      <c r="E33" s="25">
        <f t="shared" si="12"/>
        <v>100</v>
      </c>
      <c r="F33" s="25">
        <f t="shared" si="12"/>
        <v>100</v>
      </c>
      <c r="G33" s="25">
        <f t="shared" si="12"/>
        <v>100</v>
      </c>
      <c r="H33" s="25">
        <f t="shared" si="12"/>
        <v>100</v>
      </c>
      <c r="I33" s="25">
        <f t="shared" si="12"/>
        <v>100</v>
      </c>
      <c r="J33" s="25">
        <f t="shared" si="12"/>
        <v>100</v>
      </c>
      <c r="K33" s="25">
        <f t="shared" si="12"/>
        <v>100</v>
      </c>
      <c r="L33" s="25">
        <f t="shared" si="12"/>
        <v>100</v>
      </c>
      <c r="M33" s="25">
        <f t="shared" si="12"/>
        <v>100</v>
      </c>
      <c r="N33" s="25">
        <f t="shared" si="12"/>
        <v>100</v>
      </c>
      <c r="O33" s="25">
        <f t="shared" si="12"/>
        <v>100</v>
      </c>
      <c r="P33" s="25">
        <f t="shared" si="12"/>
        <v>100</v>
      </c>
      <c r="Q33" s="25">
        <f t="shared" si="12"/>
        <v>100</v>
      </c>
      <c r="R33" s="25">
        <f t="shared" si="12"/>
        <v>100</v>
      </c>
      <c r="S33" s="25">
        <f t="shared" si="12"/>
        <v>100</v>
      </c>
      <c r="T33" s="25">
        <f t="shared" si="12"/>
        <v>100</v>
      </c>
      <c r="U33" s="25">
        <f t="shared" si="12"/>
        <v>100</v>
      </c>
      <c r="V33" s="25">
        <f t="shared" si="12"/>
        <v>100</v>
      </c>
      <c r="W33" s="25">
        <f t="shared" si="12"/>
        <v>100</v>
      </c>
      <c r="X33" s="25">
        <f t="shared" si="12"/>
        <v>100</v>
      </c>
      <c r="Y33" s="25">
        <f t="shared" si="12"/>
        <v>100</v>
      </c>
      <c r="Z33" s="25">
        <f t="shared" si="12"/>
        <v>100</v>
      </c>
      <c r="AA33" s="25">
        <f t="shared" si="12"/>
        <v>100</v>
      </c>
      <c r="AB33" s="25">
        <f t="shared" si="12"/>
        <v>100</v>
      </c>
      <c r="AC33" s="25">
        <f t="shared" si="12"/>
        <v>100</v>
      </c>
      <c r="AD33" s="25">
        <f t="shared" si="12"/>
        <v>100</v>
      </c>
      <c r="AE33" s="25">
        <f t="shared" si="12"/>
        <v>100</v>
      </c>
      <c r="AF33" s="25">
        <f t="shared" si="12"/>
        <v>100</v>
      </c>
      <c r="AG33" s="28">
        <f t="shared" si="12"/>
        <v>100</v>
      </c>
      <c r="AH33" s="30">
        <f>AVERAGE(AH5:AH32)</f>
        <v>89.123782937492621</v>
      </c>
      <c r="AI33" s="8"/>
    </row>
    <row r="34" spans="1:35" x14ac:dyDescent="0.2">
      <c r="AD34" s="9"/>
      <c r="AE34" s="1"/>
      <c r="AF34"/>
      <c r="AG34"/>
      <c r="AH34"/>
      <c r="AI34"/>
    </row>
    <row r="35" spans="1:35" x14ac:dyDescent="0.2">
      <c r="A35" s="48"/>
      <c r="B35" s="48"/>
      <c r="C35" s="49"/>
      <c r="D35" s="49" t="s">
        <v>59</v>
      </c>
      <c r="E35" s="49"/>
      <c r="F35" s="49"/>
      <c r="G35" s="49"/>
      <c r="M35" s="2" t="s">
        <v>49</v>
      </c>
      <c r="V35" s="2" t="s">
        <v>57</v>
      </c>
      <c r="AD35" s="9"/>
      <c r="AH35" s="2"/>
      <c r="AI35"/>
    </row>
    <row r="36" spans="1:35" x14ac:dyDescent="0.2">
      <c r="J36" s="41"/>
      <c r="K36" s="41"/>
      <c r="L36" s="41"/>
      <c r="M36" s="41" t="s">
        <v>50</v>
      </c>
      <c r="N36" s="41"/>
      <c r="O36" s="41"/>
      <c r="P36" s="41"/>
      <c r="V36" s="41" t="s">
        <v>58</v>
      </c>
      <c r="W36" s="41"/>
      <c r="AD36" s="9"/>
      <c r="AE36" s="1"/>
      <c r="AF36"/>
      <c r="AG36" s="2"/>
      <c r="AH36" s="2"/>
      <c r="AI36" s="2"/>
    </row>
    <row r="37" spans="1:35" x14ac:dyDescent="0.2">
      <c r="AD37" s="9"/>
      <c r="AE37" s="1"/>
      <c r="AF37"/>
      <c r="AG37" s="41"/>
      <c r="AH37" s="41"/>
      <c r="AI37" s="2"/>
    </row>
    <row r="38" spans="1:35" x14ac:dyDescent="0.2">
      <c r="AE38" s="2" t="s">
        <v>51</v>
      </c>
    </row>
    <row r="42" spans="1:35" x14ac:dyDescent="0.2">
      <c r="I42" s="2" t="s">
        <v>51</v>
      </c>
    </row>
    <row r="43" spans="1:35" x14ac:dyDescent="0.2">
      <c r="O43" s="2" t="s">
        <v>51</v>
      </c>
    </row>
  </sheetData>
  <mergeCells count="34"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F3:AF4"/>
    <mergeCell ref="T3:T4"/>
    <mergeCell ref="AE3:AE4"/>
    <mergeCell ref="Z3:Z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opLeftCell="A16" zoomScale="90" zoomScaleNormal="90" workbookViewId="0">
      <selection activeCell="AG42" sqref="AG42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12" t="s">
        <v>27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</row>
    <row r="2" spans="1:34" s="4" customFormat="1" ht="20.100000000000001" customHeight="1" x14ac:dyDescent="0.2">
      <c r="A2" s="105" t="s">
        <v>21</v>
      </c>
      <c r="B2" s="107" t="s">
        <v>141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9"/>
    </row>
    <row r="3" spans="1:34" s="5" customFormat="1" ht="20.100000000000001" customHeight="1" x14ac:dyDescent="0.2">
      <c r="A3" s="105"/>
      <c r="B3" s="102">
        <v>1</v>
      </c>
      <c r="C3" s="102">
        <f>SUM(B3+1)</f>
        <v>2</v>
      </c>
      <c r="D3" s="102">
        <f t="shared" ref="D3:AD3" si="0">SUM(C3+1)</f>
        <v>3</v>
      </c>
      <c r="E3" s="102">
        <f t="shared" si="0"/>
        <v>4</v>
      </c>
      <c r="F3" s="102">
        <f t="shared" si="0"/>
        <v>5</v>
      </c>
      <c r="G3" s="102">
        <f t="shared" si="0"/>
        <v>6</v>
      </c>
      <c r="H3" s="102">
        <f t="shared" si="0"/>
        <v>7</v>
      </c>
      <c r="I3" s="102">
        <f t="shared" si="0"/>
        <v>8</v>
      </c>
      <c r="J3" s="102">
        <f t="shared" si="0"/>
        <v>9</v>
      </c>
      <c r="K3" s="102">
        <f t="shared" si="0"/>
        <v>10</v>
      </c>
      <c r="L3" s="102">
        <f t="shared" si="0"/>
        <v>11</v>
      </c>
      <c r="M3" s="102">
        <f t="shared" si="0"/>
        <v>12</v>
      </c>
      <c r="N3" s="102">
        <f t="shared" si="0"/>
        <v>13</v>
      </c>
      <c r="O3" s="102">
        <f t="shared" si="0"/>
        <v>14</v>
      </c>
      <c r="P3" s="102">
        <f t="shared" si="0"/>
        <v>15</v>
      </c>
      <c r="Q3" s="102">
        <f t="shared" si="0"/>
        <v>16</v>
      </c>
      <c r="R3" s="102">
        <f t="shared" si="0"/>
        <v>17</v>
      </c>
      <c r="S3" s="102">
        <f t="shared" si="0"/>
        <v>18</v>
      </c>
      <c r="T3" s="102">
        <f t="shared" si="0"/>
        <v>19</v>
      </c>
      <c r="U3" s="102">
        <f t="shared" si="0"/>
        <v>20</v>
      </c>
      <c r="V3" s="102">
        <f t="shared" si="0"/>
        <v>21</v>
      </c>
      <c r="W3" s="102">
        <f t="shared" si="0"/>
        <v>22</v>
      </c>
      <c r="X3" s="102">
        <f t="shared" si="0"/>
        <v>23</v>
      </c>
      <c r="Y3" s="102">
        <f t="shared" si="0"/>
        <v>24</v>
      </c>
      <c r="Z3" s="102">
        <f t="shared" si="0"/>
        <v>25</v>
      </c>
      <c r="AA3" s="102">
        <f t="shared" si="0"/>
        <v>26</v>
      </c>
      <c r="AB3" s="102">
        <f t="shared" si="0"/>
        <v>27</v>
      </c>
      <c r="AC3" s="102">
        <f t="shared" si="0"/>
        <v>28</v>
      </c>
      <c r="AD3" s="102">
        <f t="shared" si="0"/>
        <v>29</v>
      </c>
      <c r="AE3" s="102">
        <v>30</v>
      </c>
      <c r="AF3" s="102">
        <v>31</v>
      </c>
      <c r="AG3" s="26" t="s">
        <v>40</v>
      </c>
      <c r="AH3" s="34" t="s">
        <v>38</v>
      </c>
    </row>
    <row r="4" spans="1:34" s="5" customFormat="1" ht="20.100000000000001" customHeight="1" x14ac:dyDescent="0.2">
      <c r="A4" s="105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26" t="s">
        <v>37</v>
      </c>
      <c r="AH4" s="34" t="s">
        <v>37</v>
      </c>
    </row>
    <row r="5" spans="1:34" s="5" customFormat="1" ht="20.100000000000001" customHeight="1" x14ac:dyDescent="0.2">
      <c r="A5" s="15" t="s">
        <v>44</v>
      </c>
      <c r="B5" s="17">
        <f>[1]Julho!$G$5</f>
        <v>29</v>
      </c>
      <c r="C5" s="17">
        <f>[1]Julho!$G$6</f>
        <v>22</v>
      </c>
      <c r="D5" s="17">
        <f>[1]Julho!$G$7</f>
        <v>24</v>
      </c>
      <c r="E5" s="17">
        <f>[1]Julho!$G$8</f>
        <v>16</v>
      </c>
      <c r="F5" s="17">
        <f>[1]Julho!$G$9</f>
        <v>18</v>
      </c>
      <c r="G5" s="17">
        <f>[1]Julho!$G$10</f>
        <v>20</v>
      </c>
      <c r="H5" s="17">
        <f>[1]Julho!$G$11</f>
        <v>52</v>
      </c>
      <c r="I5" s="17">
        <f>[1]Julho!$G$12</f>
        <v>74</v>
      </c>
      <c r="J5" s="17">
        <f>[1]Julho!$G$13</f>
        <v>41</v>
      </c>
      <c r="K5" s="17">
        <f>[1]Julho!$G$14</f>
        <v>65</v>
      </c>
      <c r="L5" s="17">
        <f>[1]Julho!$G$15</f>
        <v>40</v>
      </c>
      <c r="M5" s="17">
        <f>[1]Julho!$G$16</f>
        <v>29</v>
      </c>
      <c r="N5" s="17">
        <f>[1]Julho!$G$17</f>
        <v>26</v>
      </c>
      <c r="O5" s="17">
        <f>[1]Julho!$G$18</f>
        <v>23</v>
      </c>
      <c r="P5" s="17">
        <f>[1]Julho!$G$19</f>
        <v>24</v>
      </c>
      <c r="Q5" s="17">
        <f>[1]Julho!$G$20</f>
        <v>24</v>
      </c>
      <c r="R5" s="17">
        <f>[1]Julho!$G$21</f>
        <v>21</v>
      </c>
      <c r="S5" s="17">
        <f>[1]Julho!$G$22</f>
        <v>59</v>
      </c>
      <c r="T5" s="17">
        <f>[1]Julho!$G$23</f>
        <v>28</v>
      </c>
      <c r="U5" s="17">
        <f>[1]Julho!$G$24</f>
        <v>34</v>
      </c>
      <c r="V5" s="17">
        <f>[1]Julho!$G$25</f>
        <v>23</v>
      </c>
      <c r="W5" s="17">
        <f>[1]Julho!$G$26</f>
        <v>20</v>
      </c>
      <c r="X5" s="17">
        <f>[1]Julho!$G$27</f>
        <v>33</v>
      </c>
      <c r="Y5" s="17">
        <f>[1]Julho!$G$28</f>
        <v>71</v>
      </c>
      <c r="Z5" s="17">
        <f>[1]Julho!$G$29</f>
        <v>60</v>
      </c>
      <c r="AA5" s="17">
        <f>[1]Julho!$G$30</f>
        <v>81</v>
      </c>
      <c r="AB5" s="17">
        <f>[1]Julho!$G$31</f>
        <v>70</v>
      </c>
      <c r="AC5" s="17">
        <f>[1]Julho!$G$32</f>
        <v>74</v>
      </c>
      <c r="AD5" s="17">
        <f>[1]Julho!$G$33</f>
        <v>43</v>
      </c>
      <c r="AE5" s="17">
        <f>[1]Julho!$G$34</f>
        <v>32</v>
      </c>
      <c r="AF5" s="17">
        <f>[1]Julho!$G$35</f>
        <v>22</v>
      </c>
      <c r="AG5" s="27">
        <f>MIN(B5:AF5)</f>
        <v>16</v>
      </c>
      <c r="AH5" s="30">
        <f>AVERAGE(B5:AF5)</f>
        <v>38.645161290322584</v>
      </c>
    </row>
    <row r="6" spans="1:34" ht="17.100000000000001" customHeight="1" x14ac:dyDescent="0.2">
      <c r="A6" s="15" t="s">
        <v>0</v>
      </c>
      <c r="B6" s="17">
        <f>[2]Julho!$G$5</f>
        <v>66</v>
      </c>
      <c r="C6" s="17">
        <f>[2]Julho!$G$6</f>
        <v>50</v>
      </c>
      <c r="D6" s="17">
        <f>[2]Julho!$G$7</f>
        <v>45</v>
      </c>
      <c r="E6" s="17">
        <f>[2]Julho!$G$8</f>
        <v>36</v>
      </c>
      <c r="F6" s="17">
        <f>[2]Julho!$G$9</f>
        <v>24</v>
      </c>
      <c r="G6" s="17">
        <f>[2]Julho!$G$10</f>
        <v>47</v>
      </c>
      <c r="H6" s="17">
        <f>[2]Julho!$G$11</f>
        <v>66</v>
      </c>
      <c r="I6" s="17">
        <f>[2]Julho!$G$12</f>
        <v>72</v>
      </c>
      <c r="J6" s="17">
        <f>[2]Julho!$G$13</f>
        <v>92</v>
      </c>
      <c r="K6" s="17">
        <f>[2]Julho!$G$14</f>
        <v>80</v>
      </c>
      <c r="L6" s="17">
        <f>[2]Julho!$G$15</f>
        <v>63</v>
      </c>
      <c r="M6" s="17">
        <f>[2]Julho!$G$16</f>
        <v>43</v>
      </c>
      <c r="N6" s="17">
        <f>[2]Julho!$G$17</f>
        <v>46</v>
      </c>
      <c r="O6" s="17">
        <f>[2]Julho!$G$18</f>
        <v>38</v>
      </c>
      <c r="P6" s="17">
        <f>[2]Julho!$G$19</f>
        <v>42</v>
      </c>
      <c r="Q6" s="17">
        <f>[2]Julho!$G$20</f>
        <v>42</v>
      </c>
      <c r="R6" s="17">
        <f>[2]Julho!$G$21</f>
        <v>37</v>
      </c>
      <c r="S6" s="17">
        <f>[2]Julho!$G$22</f>
        <v>49</v>
      </c>
      <c r="T6" s="17">
        <f>[2]Julho!$G$23</f>
        <v>28</v>
      </c>
      <c r="U6" s="17">
        <f>[2]Julho!$G$24</f>
        <v>26</v>
      </c>
      <c r="V6" s="17">
        <f>[2]Julho!$G$25</f>
        <v>36</v>
      </c>
      <c r="W6" s="17">
        <f>[2]Julho!$G$26</f>
        <v>36</v>
      </c>
      <c r="X6" s="17">
        <f>[2]Julho!$G$27</f>
        <v>68</v>
      </c>
      <c r="Y6" s="17">
        <f>[2]Julho!$G$28</f>
        <v>84</v>
      </c>
      <c r="Z6" s="17">
        <f>[2]Julho!$G$29</f>
        <v>51</v>
      </c>
      <c r="AA6" s="17">
        <f>[2]Julho!$G$30</f>
        <v>52</v>
      </c>
      <c r="AB6" s="17">
        <f>[2]Julho!$G$31</f>
        <v>64</v>
      </c>
      <c r="AC6" s="17">
        <f>[2]Julho!$G$32</f>
        <v>81</v>
      </c>
      <c r="AD6" s="17">
        <f>[2]Julho!$G$33</f>
        <v>55</v>
      </c>
      <c r="AE6" s="17">
        <f>[2]Julho!$G$34</f>
        <v>47</v>
      </c>
      <c r="AF6" s="17">
        <f>[2]Julho!$G$35</f>
        <v>40</v>
      </c>
      <c r="AG6" s="28">
        <f>MIN(B6:AF6)</f>
        <v>24</v>
      </c>
      <c r="AH6" s="31">
        <f t="shared" ref="AH6:AH16" si="1">AVERAGE(B6:AF6)</f>
        <v>51.806451612903224</v>
      </c>
    </row>
    <row r="7" spans="1:34" ht="17.100000000000001" customHeight="1" x14ac:dyDescent="0.2">
      <c r="A7" s="15" t="s">
        <v>1</v>
      </c>
      <c r="B7" s="17" t="str">
        <f>[3]Julho!$G$5</f>
        <v>*</v>
      </c>
      <c r="C7" s="17" t="str">
        <f>[3]Julho!$G$6</f>
        <v>*</v>
      </c>
      <c r="D7" s="17" t="str">
        <f>[3]Julho!$G$7</f>
        <v>*</v>
      </c>
      <c r="E7" s="17" t="str">
        <f>[3]Julho!$G$7</f>
        <v>*</v>
      </c>
      <c r="F7" s="17" t="str">
        <f>[3]Julho!$G$7</f>
        <v>*</v>
      </c>
      <c r="G7" s="17" t="str">
        <f>[3]Julho!$G$7</f>
        <v>*</v>
      </c>
      <c r="H7" s="17" t="str">
        <f>[3]Julho!$G$7</f>
        <v>*</v>
      </c>
      <c r="I7" s="17" t="str">
        <f>[3]Julho!$G$7</f>
        <v>*</v>
      </c>
      <c r="J7" s="17" t="str">
        <f>[3]Julho!$G$7</f>
        <v>*</v>
      </c>
      <c r="K7" s="83" t="str">
        <f>[3]Julho!$G$14</f>
        <v>*</v>
      </c>
      <c r="L7" s="83" t="str">
        <f>[3]Julho!$G$15</f>
        <v>*</v>
      </c>
      <c r="M7" s="83" t="str">
        <f>[3]Julho!$G$16</f>
        <v>*</v>
      </c>
      <c r="N7" s="83" t="str">
        <f>[3]Julho!$G$17</f>
        <v>*</v>
      </c>
      <c r="O7" s="83" t="str">
        <f>[3]Julho!$G$18</f>
        <v>*</v>
      </c>
      <c r="P7" s="83" t="str">
        <f>[3]Julho!$G$19</f>
        <v>*</v>
      </c>
      <c r="Q7" s="83" t="str">
        <f>[3]Julho!$G$20</f>
        <v>*</v>
      </c>
      <c r="R7" s="83" t="str">
        <f>[3]Julho!$G$21</f>
        <v>*</v>
      </c>
      <c r="S7" s="83" t="str">
        <f>[3]Julho!$G$22</f>
        <v>*</v>
      </c>
      <c r="T7" s="83" t="str">
        <f>[3]Julho!$G$23</f>
        <v>*</v>
      </c>
      <c r="U7" s="83" t="str">
        <f>[3]Julho!$G$24</f>
        <v>*</v>
      </c>
      <c r="V7" s="83" t="str">
        <f>[3]Julho!$G$25</f>
        <v>*</v>
      </c>
      <c r="W7" s="83" t="str">
        <f>[3]Julho!$G$26</f>
        <v>*</v>
      </c>
      <c r="X7" s="83" t="str">
        <f>[3]Julho!$G$27</f>
        <v>*</v>
      </c>
      <c r="Y7" s="17" t="str">
        <f>[3]Julho!$G$28</f>
        <v>*</v>
      </c>
      <c r="Z7" s="17" t="str">
        <f>[3]Julho!$G$29</f>
        <v>*</v>
      </c>
      <c r="AA7" s="17" t="str">
        <f>[3]Julho!$G$30</f>
        <v>*</v>
      </c>
      <c r="AB7" s="17" t="str">
        <f>[3]Julho!$G$31</f>
        <v>*</v>
      </c>
      <c r="AC7" s="17" t="str">
        <f>[3]Julho!$G$32</f>
        <v>*</v>
      </c>
      <c r="AD7" s="17" t="str">
        <f>[3]Julho!$G$33</f>
        <v>*</v>
      </c>
      <c r="AE7" s="17" t="str">
        <f>[3]Julho!$G$34</f>
        <v>*</v>
      </c>
      <c r="AF7" s="17" t="str">
        <f>[3]Julho!$G$35</f>
        <v>*</v>
      </c>
      <c r="AG7" s="93" t="s">
        <v>142</v>
      </c>
      <c r="AH7" s="38" t="s">
        <v>142</v>
      </c>
    </row>
    <row r="8" spans="1:34" ht="17.100000000000001" customHeight="1" x14ac:dyDescent="0.2">
      <c r="A8" s="15" t="s">
        <v>79</v>
      </c>
      <c r="B8" s="17">
        <f>[4]Julho!$G$5</f>
        <v>38</v>
      </c>
      <c r="C8" s="17">
        <f>[4]Julho!$G$6</f>
        <v>33</v>
      </c>
      <c r="D8" s="17">
        <f>[4]Julho!$G$7</f>
        <v>30</v>
      </c>
      <c r="E8" s="17">
        <f>[4]Julho!$G$8</f>
        <v>23</v>
      </c>
      <c r="F8" s="17">
        <f>[4]Julho!$G$9</f>
        <v>21</v>
      </c>
      <c r="G8" s="17">
        <f>[4]Julho!$G$10</f>
        <v>22</v>
      </c>
      <c r="H8" s="17">
        <f>[4]Julho!$G$11</f>
        <v>57</v>
      </c>
      <c r="I8" s="17">
        <f>[4]Julho!$G$12</f>
        <v>79</v>
      </c>
      <c r="J8" s="17">
        <f>[4]Julho!$G$13</f>
        <v>83</v>
      </c>
      <c r="K8" s="17">
        <f>[4]Julho!$G$14</f>
        <v>67</v>
      </c>
      <c r="L8" s="17">
        <f>[4]Julho!$G$15</f>
        <v>51</v>
      </c>
      <c r="M8" s="17">
        <f>[4]Julho!$G$16</f>
        <v>41</v>
      </c>
      <c r="N8" s="17">
        <f>[4]Julho!$G$17</f>
        <v>42</v>
      </c>
      <c r="O8" s="17">
        <f>[4]Julho!$G$18</f>
        <v>41</v>
      </c>
      <c r="P8" s="17">
        <f>[4]Julho!$G$19</f>
        <v>33</v>
      </c>
      <c r="Q8" s="17">
        <f>[4]Julho!$G$20</f>
        <v>30</v>
      </c>
      <c r="R8" s="17">
        <f>[4]Julho!$G$21</f>
        <v>25</v>
      </c>
      <c r="S8" s="17">
        <f>[4]Julho!$G$22</f>
        <v>43</v>
      </c>
      <c r="T8" s="17">
        <f>[4]Julho!$G$23</f>
        <v>30</v>
      </c>
      <c r="U8" s="17">
        <f>[4]Julho!$G$24</f>
        <v>24</v>
      </c>
      <c r="V8" s="17">
        <f>[4]Julho!$G$25</f>
        <v>26</v>
      </c>
      <c r="W8" s="17">
        <f>[4]Julho!$G$26</f>
        <v>25</v>
      </c>
      <c r="X8" s="17">
        <f>[4]Julho!$G$27</f>
        <v>40</v>
      </c>
      <c r="Y8" s="17">
        <f>[4]Julho!$G$28</f>
        <v>86</v>
      </c>
      <c r="Z8" s="17">
        <f>[4]Julho!$G$29</f>
        <v>53</v>
      </c>
      <c r="AA8" s="17">
        <f>[4]Julho!$G$30</f>
        <v>75</v>
      </c>
      <c r="AB8" s="17">
        <f>[4]Julho!$G$31</f>
        <v>81</v>
      </c>
      <c r="AC8" s="17">
        <f>[4]Julho!$G$32</f>
        <v>70</v>
      </c>
      <c r="AD8" s="17">
        <f>[4]Julho!$G$33</f>
        <v>52</v>
      </c>
      <c r="AE8" s="17">
        <f>[4]Julho!$G$34</f>
        <v>43</v>
      </c>
      <c r="AF8" s="17">
        <f>[4]Julho!$G$35</f>
        <v>30</v>
      </c>
      <c r="AG8" s="79">
        <f t="shared" ref="AG8:AG16" si="2">MIN(B8:AF8)</f>
        <v>21</v>
      </c>
      <c r="AH8" s="31">
        <f t="shared" si="1"/>
        <v>44.967741935483872</v>
      </c>
    </row>
    <row r="9" spans="1:34" ht="17.100000000000001" customHeight="1" x14ac:dyDescent="0.2">
      <c r="A9" s="15" t="s">
        <v>45</v>
      </c>
      <c r="B9" s="17">
        <f>[5]Julho!$G$5</f>
        <v>50</v>
      </c>
      <c r="C9" s="17">
        <f>[5]Julho!$G$6</f>
        <v>54</v>
      </c>
      <c r="D9" s="17">
        <f>[5]Julho!$G$7</f>
        <v>43</v>
      </c>
      <c r="E9" s="17">
        <f>[5]Julho!$G$8</f>
        <v>38</v>
      </c>
      <c r="F9" s="17">
        <f>[5]Julho!$G$9</f>
        <v>36</v>
      </c>
      <c r="G9" s="17">
        <f>[5]Julho!$G$10</f>
        <v>74</v>
      </c>
      <c r="H9" s="17">
        <f>[5]Julho!$G$11</f>
        <v>84</v>
      </c>
      <c r="I9" s="17" t="str">
        <f>[5]Julho!$G$12</f>
        <v>*</v>
      </c>
      <c r="J9" s="17" t="str">
        <f>[5]Julho!$G$12</f>
        <v>*</v>
      </c>
      <c r="K9" s="83" t="str">
        <f>[5]Julho!$G$14</f>
        <v>*</v>
      </c>
      <c r="L9" s="17">
        <f>[5]Julho!$G$15</f>
        <v>63</v>
      </c>
      <c r="M9" s="17">
        <f>[5]Julho!$G$16</f>
        <v>49</v>
      </c>
      <c r="N9" s="17">
        <f>[5]Julho!$G$17</f>
        <v>42</v>
      </c>
      <c r="O9" s="17">
        <f>[5]Julho!$G$18</f>
        <v>38</v>
      </c>
      <c r="P9" s="17">
        <f>[5]Julho!$G$19</f>
        <v>35</v>
      </c>
      <c r="Q9" s="17">
        <f>[5]Julho!$G$20</f>
        <v>40</v>
      </c>
      <c r="R9" s="17">
        <f>[5]Julho!$G$21</f>
        <v>48</v>
      </c>
      <c r="S9" s="17">
        <f>[5]Julho!$G$22</f>
        <v>43</v>
      </c>
      <c r="T9" s="17">
        <f>[5]Julho!$G$23</f>
        <v>28</v>
      </c>
      <c r="U9" s="17">
        <f>[5]Julho!$G$24</f>
        <v>41</v>
      </c>
      <c r="V9" s="17">
        <f>[5]Julho!$G$25</f>
        <v>34</v>
      </c>
      <c r="W9" s="17">
        <f>[5]Julho!$G$26</f>
        <v>32</v>
      </c>
      <c r="X9" s="17">
        <f>[5]Julho!$G$27</f>
        <v>63</v>
      </c>
      <c r="Y9" s="17">
        <f>[5]Julho!$G$28</f>
        <v>79</v>
      </c>
      <c r="Z9" s="17">
        <f>[5]Julho!$G$29</f>
        <v>47</v>
      </c>
      <c r="AA9" s="17">
        <f>[5]Julho!$G$30</f>
        <v>74</v>
      </c>
      <c r="AB9" s="17">
        <f>[5]Julho!$G$31</f>
        <v>64</v>
      </c>
      <c r="AC9" s="17">
        <f>[5]Julho!$G$32</f>
        <v>51</v>
      </c>
      <c r="AD9" s="17">
        <f>[5]Julho!$G$33</f>
        <v>50</v>
      </c>
      <c r="AE9" s="17">
        <f>[5]Julho!$G$34</f>
        <v>43</v>
      </c>
      <c r="AF9" s="17">
        <f>[5]Julho!$G$35</f>
        <v>42</v>
      </c>
      <c r="AG9" s="28">
        <f t="shared" ref="AG9" si="3">MIN(B9:AF9)</f>
        <v>28</v>
      </c>
      <c r="AH9" s="31">
        <f t="shared" ref="AH9" si="4">AVERAGE(B9:AF9)</f>
        <v>49.464285714285715</v>
      </c>
    </row>
    <row r="10" spans="1:34" ht="17.100000000000001" customHeight="1" x14ac:dyDescent="0.2">
      <c r="A10" s="15" t="s">
        <v>2</v>
      </c>
      <c r="B10" s="17">
        <f>[6]Julho!$G$5</f>
        <v>40</v>
      </c>
      <c r="C10" s="17">
        <f>[6]Julho!$G$6</f>
        <v>36</v>
      </c>
      <c r="D10" s="17">
        <f>[6]Julho!$G$7</f>
        <v>33</v>
      </c>
      <c r="E10" s="17">
        <f>[6]Julho!$G$8</f>
        <v>28</v>
      </c>
      <c r="F10" s="17">
        <f>[6]Julho!$G$9</f>
        <v>25</v>
      </c>
      <c r="G10" s="17">
        <f>[6]Julho!$G$10</f>
        <v>32</v>
      </c>
      <c r="H10" s="17">
        <f>[6]Julho!$G$11</f>
        <v>66</v>
      </c>
      <c r="I10" s="17">
        <f>[6]Julho!$G$12</f>
        <v>62</v>
      </c>
      <c r="J10" s="17">
        <f>[6]Julho!$G$13</f>
        <v>57</v>
      </c>
      <c r="K10" s="17">
        <f>[6]Julho!$G$14</f>
        <v>54</v>
      </c>
      <c r="L10" s="17">
        <f>[6]Julho!$G$15</f>
        <v>48</v>
      </c>
      <c r="M10" s="17">
        <f>[6]Julho!$G$16</f>
        <v>39</v>
      </c>
      <c r="N10" s="17">
        <f>[6]Julho!$G$17</f>
        <v>30</v>
      </c>
      <c r="O10" s="17">
        <f>[6]Julho!$G$18</f>
        <v>25</v>
      </c>
      <c r="P10" s="17">
        <f>[6]Julho!$G$19</f>
        <v>29</v>
      </c>
      <c r="Q10" s="17">
        <f>[6]Julho!$G$20</f>
        <v>34</v>
      </c>
      <c r="R10" s="17">
        <f>[6]Julho!$G$21</f>
        <v>32</v>
      </c>
      <c r="S10" s="17">
        <f>[6]Julho!$G$22</f>
        <v>57</v>
      </c>
      <c r="T10" s="17">
        <f>[6]Julho!$G$23</f>
        <v>32</v>
      </c>
      <c r="U10" s="17">
        <f>[6]Julho!$G$24</f>
        <v>35</v>
      </c>
      <c r="V10" s="17">
        <f>[6]Julho!$G$25</f>
        <v>21</v>
      </c>
      <c r="W10" s="17">
        <f>[6]Julho!$G$26</f>
        <v>26</v>
      </c>
      <c r="X10" s="17">
        <f>[6]Julho!$G$27</f>
        <v>51</v>
      </c>
      <c r="Y10" s="17">
        <f>[6]Julho!$G$28</f>
        <v>63</v>
      </c>
      <c r="Z10" s="17">
        <f>[6]Julho!$G$29</f>
        <v>52</v>
      </c>
      <c r="AA10" s="17">
        <f>[6]Julho!$G$30</f>
        <v>86</v>
      </c>
      <c r="AB10" s="17">
        <f>[6]Julho!$G$31</f>
        <v>67</v>
      </c>
      <c r="AC10" s="17">
        <f>[6]Julho!$G$32</f>
        <v>63</v>
      </c>
      <c r="AD10" s="17">
        <f>[6]Julho!$G$33</f>
        <v>47</v>
      </c>
      <c r="AE10" s="17">
        <f>[6]Julho!$G$34</f>
        <v>32</v>
      </c>
      <c r="AF10" s="17">
        <f>[6]Julho!$G$35</f>
        <v>28</v>
      </c>
      <c r="AG10" s="28">
        <f t="shared" si="2"/>
        <v>21</v>
      </c>
      <c r="AH10" s="31">
        <f t="shared" si="1"/>
        <v>42.903225806451616</v>
      </c>
    </row>
    <row r="11" spans="1:34" ht="17.100000000000001" customHeight="1" x14ac:dyDescent="0.2">
      <c r="A11" s="15" t="s">
        <v>3</v>
      </c>
      <c r="B11" s="17">
        <f>[7]Julho!$G$5</f>
        <v>32</v>
      </c>
      <c r="C11" s="17">
        <f>[7]Julho!$G$6</f>
        <v>28</v>
      </c>
      <c r="D11" s="17">
        <f>[7]Julho!$G$7</f>
        <v>25</v>
      </c>
      <c r="E11" s="17">
        <f>[7]Julho!$G$8</f>
        <v>20</v>
      </c>
      <c r="F11" s="17">
        <f>[7]Julho!$G$9</f>
        <v>23</v>
      </c>
      <c r="G11" s="17">
        <f>[7]Julho!$G$10</f>
        <v>21</v>
      </c>
      <c r="H11" s="17">
        <f>[7]Julho!$G$11</f>
        <v>38</v>
      </c>
      <c r="I11" s="17">
        <f>[7]Julho!$G$12</f>
        <v>36</v>
      </c>
      <c r="J11" s="17">
        <f>[7]Julho!$G$13</f>
        <v>25</v>
      </c>
      <c r="K11" s="17">
        <f>[7]Julho!$G$14</f>
        <v>53</v>
      </c>
      <c r="L11" s="17">
        <f>[7]Julho!$G$15</f>
        <v>36</v>
      </c>
      <c r="M11" s="17">
        <f>[7]Julho!$G$16</f>
        <v>25</v>
      </c>
      <c r="N11" s="17">
        <f>[7]Julho!$G$17</f>
        <v>22</v>
      </c>
      <c r="O11" s="17">
        <f>[7]Julho!$G$18</f>
        <v>29</v>
      </c>
      <c r="P11" s="17">
        <f>[7]Julho!$G$19</f>
        <v>26</v>
      </c>
      <c r="Q11" s="17">
        <f>[7]Julho!$G$20</f>
        <v>26</v>
      </c>
      <c r="R11" s="17">
        <f>[7]Julho!$G$21</f>
        <v>22</v>
      </c>
      <c r="S11" s="17">
        <f>[7]Julho!$G$22</f>
        <v>47</v>
      </c>
      <c r="T11" s="17">
        <f>[7]Julho!$G$23</f>
        <v>42</v>
      </c>
      <c r="U11" s="17">
        <f>[7]Julho!$G$24</f>
        <v>26</v>
      </c>
      <c r="V11" s="17">
        <f>[7]Julho!$G$25</f>
        <v>21</v>
      </c>
      <c r="W11" s="17">
        <f>[7]Julho!$G$26</f>
        <v>23</v>
      </c>
      <c r="X11" s="17">
        <f>[7]Julho!$G$27</f>
        <v>25</v>
      </c>
      <c r="Y11" s="17">
        <f>[7]Julho!$G$28</f>
        <v>52</v>
      </c>
      <c r="Z11" s="17">
        <f>[7]Julho!$G$29</f>
        <v>82</v>
      </c>
      <c r="AA11" s="17">
        <f>[7]Julho!$G$30</f>
        <v>90</v>
      </c>
      <c r="AB11" s="17">
        <f>[7]Julho!$G$31</f>
        <v>83</v>
      </c>
      <c r="AC11" s="17">
        <f>[7]Julho!$G$32</f>
        <v>58</v>
      </c>
      <c r="AD11" s="17">
        <f>[7]Julho!$G$33</f>
        <v>41</v>
      </c>
      <c r="AE11" s="17">
        <f>[7]Julho!$G$34</f>
        <v>30</v>
      </c>
      <c r="AF11" s="17">
        <f>[7]Julho!$G$35</f>
        <v>25</v>
      </c>
      <c r="AG11" s="28">
        <f t="shared" si="2"/>
        <v>20</v>
      </c>
      <c r="AH11" s="31">
        <f>AVERAGE(B11:AF11)</f>
        <v>36.516129032258064</v>
      </c>
    </row>
    <row r="12" spans="1:34" ht="17.100000000000001" customHeight="1" x14ac:dyDescent="0.2">
      <c r="A12" s="15" t="s">
        <v>4</v>
      </c>
      <c r="B12" s="17">
        <f>[8]Julho!$G$5</f>
        <v>30</v>
      </c>
      <c r="C12" s="17">
        <f>[8]Julho!$G$6</f>
        <v>24</v>
      </c>
      <c r="D12" s="17">
        <f>[8]Julho!$G$7</f>
        <v>23</v>
      </c>
      <c r="E12" s="17">
        <f>[8]Julho!$G$8</f>
        <v>22</v>
      </c>
      <c r="F12" s="17">
        <f>[8]Julho!$G$9</f>
        <v>22</v>
      </c>
      <c r="G12" s="17">
        <f>[8]Julho!$G$10</f>
        <v>25</v>
      </c>
      <c r="H12" s="17">
        <f>[8]Julho!$G$11</f>
        <v>36</v>
      </c>
      <c r="I12" s="17">
        <f>[8]Julho!$G$12</f>
        <v>45</v>
      </c>
      <c r="J12" s="17">
        <f>[8]Julho!$G$13</f>
        <v>27</v>
      </c>
      <c r="K12" s="17">
        <f>[8]Julho!$G$14</f>
        <v>54</v>
      </c>
      <c r="L12" s="17">
        <f>[8]Julho!$G$15</f>
        <v>40</v>
      </c>
      <c r="M12" s="17">
        <f>[8]Julho!$G$16</f>
        <v>28</v>
      </c>
      <c r="N12" s="17">
        <f>[8]Julho!$G$17</f>
        <v>25</v>
      </c>
      <c r="O12" s="17">
        <f>[8]Julho!$G$18</f>
        <v>25</v>
      </c>
      <c r="P12" s="17">
        <f>[8]Julho!$G$19</f>
        <v>25</v>
      </c>
      <c r="Q12" s="17">
        <f>[8]Julho!$G$20</f>
        <v>29</v>
      </c>
      <c r="R12" s="17">
        <f>[8]Julho!$G$21</f>
        <v>26</v>
      </c>
      <c r="S12" s="17">
        <f>[8]Julho!$G$22</f>
        <v>39</v>
      </c>
      <c r="T12" s="17">
        <f>[8]Julho!$G$23</f>
        <v>48</v>
      </c>
      <c r="U12" s="17">
        <f>[8]Julho!$G$24</f>
        <v>26</v>
      </c>
      <c r="V12" s="17">
        <f>[8]Julho!$G$25</f>
        <v>18</v>
      </c>
      <c r="W12" s="17">
        <f>[8]Julho!$G$26</f>
        <v>22</v>
      </c>
      <c r="X12" s="17">
        <f>[8]Julho!$G$27</f>
        <v>31</v>
      </c>
      <c r="Y12" s="17">
        <f>[8]Julho!$G$28</f>
        <v>72</v>
      </c>
      <c r="Z12" s="17">
        <f>[8]Julho!$G$29</f>
        <v>94</v>
      </c>
      <c r="AA12" s="17">
        <f>[8]Julho!$G$30</f>
        <v>99</v>
      </c>
      <c r="AB12" s="17">
        <f>[8]Julho!$G$31</f>
        <v>83</v>
      </c>
      <c r="AC12" s="17">
        <f>[8]Julho!$G$32</f>
        <v>50</v>
      </c>
      <c r="AD12" s="17">
        <f>[8]Julho!$G$33</f>
        <v>43</v>
      </c>
      <c r="AE12" s="17">
        <f>[8]Julho!$G$34</f>
        <v>33</v>
      </c>
      <c r="AF12" s="17">
        <f>[8]Julho!$G$35</f>
        <v>22</v>
      </c>
      <c r="AG12" s="28">
        <f t="shared" si="2"/>
        <v>18</v>
      </c>
      <c r="AH12" s="31">
        <f t="shared" si="1"/>
        <v>38.258064516129032</v>
      </c>
    </row>
    <row r="13" spans="1:34" ht="17.100000000000001" customHeight="1" x14ac:dyDescent="0.2">
      <c r="A13" s="15" t="s">
        <v>5</v>
      </c>
      <c r="B13" s="17">
        <f>[9]Julho!$G$5</f>
        <v>61</v>
      </c>
      <c r="C13" s="17">
        <f>[9]Julho!$G$6</f>
        <v>59</v>
      </c>
      <c r="D13" s="17">
        <f>[9]Julho!$G$7</f>
        <v>59</v>
      </c>
      <c r="E13" s="17">
        <f>[9]Julho!$G$8</f>
        <v>54</v>
      </c>
      <c r="F13" s="17">
        <f>[9]Julho!$G$9</f>
        <v>50</v>
      </c>
      <c r="G13" s="17">
        <f>[9]Julho!$G$10</f>
        <v>57</v>
      </c>
      <c r="H13" s="17">
        <f>[9]Julho!$G$11</f>
        <v>82</v>
      </c>
      <c r="I13" s="17">
        <f>[9]Julho!$G$12</f>
        <v>77</v>
      </c>
      <c r="J13" s="17">
        <f>[9]Julho!$G$13</f>
        <v>79</v>
      </c>
      <c r="K13" s="17">
        <f>[9]Julho!$G$14</f>
        <v>70</v>
      </c>
      <c r="L13" s="17">
        <f>[9]Julho!$G$15</f>
        <v>61</v>
      </c>
      <c r="M13" s="17">
        <f>[9]Julho!$G$16</f>
        <v>57</v>
      </c>
      <c r="N13" s="17">
        <f>[9]Julho!$G$17</f>
        <v>45</v>
      </c>
      <c r="O13" s="17">
        <f>[9]Julho!$G$18</f>
        <v>47</v>
      </c>
      <c r="P13" s="17">
        <f>[9]Julho!$G$19</f>
        <v>44</v>
      </c>
      <c r="Q13" s="17">
        <f>[9]Julho!$G$20</f>
        <v>49</v>
      </c>
      <c r="R13" s="17">
        <f>[9]Julho!$G$21</f>
        <v>50</v>
      </c>
      <c r="S13" s="17">
        <f>[9]Julho!$G$22</f>
        <v>65</v>
      </c>
      <c r="T13" s="17">
        <f>[9]Julho!$G$23</f>
        <v>47</v>
      </c>
      <c r="U13" s="17">
        <f>[9]Julho!$G$24</f>
        <v>49</v>
      </c>
      <c r="V13" s="17">
        <f>[9]Julho!$G$25</f>
        <v>51</v>
      </c>
      <c r="W13" s="17">
        <f>[9]Julho!$G$26</f>
        <v>50</v>
      </c>
      <c r="X13" s="17">
        <f>[9]Julho!$G$27</f>
        <v>56</v>
      </c>
      <c r="Y13" s="17">
        <f>[9]Julho!$G$28</f>
        <v>73</v>
      </c>
      <c r="Z13" s="17">
        <f>[9]Julho!$G$29</f>
        <v>60</v>
      </c>
      <c r="AA13" s="17">
        <f>[9]Julho!$G$30</f>
        <v>76</v>
      </c>
      <c r="AB13" s="17">
        <f>[9]Julho!$G$31</f>
        <v>77</v>
      </c>
      <c r="AC13" s="17">
        <f>[9]Julho!$G$32</f>
        <v>71</v>
      </c>
      <c r="AD13" s="17">
        <f>[9]Julho!$G$33</f>
        <v>61</v>
      </c>
      <c r="AE13" s="17">
        <f>[9]Julho!$G$34</f>
        <v>58</v>
      </c>
      <c r="AF13" s="17">
        <f>[9]Julho!$G$35</f>
        <v>55</v>
      </c>
      <c r="AG13" s="28">
        <f t="shared" si="2"/>
        <v>44</v>
      </c>
      <c r="AH13" s="31">
        <f t="shared" si="1"/>
        <v>59.677419354838712</v>
      </c>
    </row>
    <row r="14" spans="1:34" ht="17.100000000000001" customHeight="1" x14ac:dyDescent="0.2">
      <c r="A14" s="15" t="s">
        <v>47</v>
      </c>
      <c r="B14" s="17">
        <f>[10]Julho!$G$5</f>
        <v>32</v>
      </c>
      <c r="C14" s="17">
        <f>[10]Julho!$G$6</f>
        <v>22</v>
      </c>
      <c r="D14" s="17">
        <f>[10]Julho!$G$7</f>
        <v>27</v>
      </c>
      <c r="E14" s="17">
        <f>[10]Julho!$G$8</f>
        <v>20</v>
      </c>
      <c r="F14" s="17">
        <f>[10]Julho!$G$9</f>
        <v>21</v>
      </c>
      <c r="G14" s="17">
        <f>[10]Julho!$G$10</f>
        <v>24</v>
      </c>
      <c r="H14" s="17">
        <f>[10]Julho!$G$11</f>
        <v>33</v>
      </c>
      <c r="I14" s="17">
        <f>[10]Julho!$G$12</f>
        <v>32</v>
      </c>
      <c r="J14" s="17">
        <f>[10]Julho!$G$13</f>
        <v>27</v>
      </c>
      <c r="K14" s="17">
        <f>[10]Julho!$G$14</f>
        <v>38</v>
      </c>
      <c r="L14" s="17">
        <f>[10]Julho!$G$15</f>
        <v>31</v>
      </c>
      <c r="M14" s="17">
        <f>[10]Julho!$G$16</f>
        <v>28</v>
      </c>
      <c r="N14" s="17">
        <f>[10]Julho!$G$17</f>
        <v>23</v>
      </c>
      <c r="O14" s="17">
        <f>[10]Julho!$G$18</f>
        <v>23</v>
      </c>
      <c r="P14" s="17">
        <f>[10]Julho!$G$19</f>
        <v>25</v>
      </c>
      <c r="Q14" s="17">
        <f>[10]Julho!$G$20</f>
        <v>26</v>
      </c>
      <c r="R14" s="17">
        <f>[10]Julho!$G$21</f>
        <v>24</v>
      </c>
      <c r="S14" s="17">
        <f>[10]Julho!$G$22</f>
        <v>39</v>
      </c>
      <c r="T14" s="17">
        <f>[10]Julho!$G$23</f>
        <v>43</v>
      </c>
      <c r="U14" s="17">
        <f>[10]Julho!$G$24</f>
        <v>24</v>
      </c>
      <c r="V14" s="17">
        <f>[10]Julho!$G$25</f>
        <v>18</v>
      </c>
      <c r="W14" s="17">
        <f>[10]Julho!$G$26</f>
        <v>20</v>
      </c>
      <c r="X14" s="17">
        <f>[10]Julho!$G$27</f>
        <v>32</v>
      </c>
      <c r="Y14" s="17">
        <f>[10]Julho!$G$28</f>
        <v>87</v>
      </c>
      <c r="Z14" s="17">
        <f>[10]Julho!$G$29</f>
        <v>92</v>
      </c>
      <c r="AA14" s="17">
        <f>[10]Julho!$G$30</f>
        <v>95</v>
      </c>
      <c r="AB14" s="17">
        <f>[10]Julho!$G$31</f>
        <v>71</v>
      </c>
      <c r="AC14" s="17">
        <f>[10]Julho!$G$32</f>
        <v>44</v>
      </c>
      <c r="AD14" s="17">
        <f>[10]Julho!$G$33</f>
        <v>36</v>
      </c>
      <c r="AE14" s="17">
        <f>[10]Julho!$G$34</f>
        <v>20</v>
      </c>
      <c r="AF14" s="17">
        <f>[10]Julho!$G$35</f>
        <v>19</v>
      </c>
      <c r="AG14" s="28">
        <f>MIN(B14:AF14)</f>
        <v>18</v>
      </c>
      <c r="AH14" s="31">
        <f>AVERAGE(B14:AF14)</f>
        <v>35.354838709677416</v>
      </c>
    </row>
    <row r="15" spans="1:34" ht="17.100000000000001" customHeight="1" x14ac:dyDescent="0.2">
      <c r="A15" s="15" t="s">
        <v>6</v>
      </c>
      <c r="B15" s="17">
        <f>[11]Julho!$G$5</f>
        <v>37</v>
      </c>
      <c r="C15" s="17">
        <f>[11]Julho!$G$6</f>
        <v>31</v>
      </c>
      <c r="D15" s="17">
        <f>[11]Julho!$G$7</f>
        <v>33</v>
      </c>
      <c r="E15" s="17">
        <f>[11]Julho!$G$8</f>
        <v>26</v>
      </c>
      <c r="F15" s="17">
        <f>[11]Julho!$G$9</f>
        <v>22</v>
      </c>
      <c r="G15" s="17">
        <f>[11]Julho!$G$10</f>
        <v>27</v>
      </c>
      <c r="H15" s="17">
        <f>[11]Julho!$G$11</f>
        <v>41</v>
      </c>
      <c r="I15" s="17">
        <f>[11]Julho!$G$12</f>
        <v>44</v>
      </c>
      <c r="J15" s="17">
        <f>[11]Julho!$G$13</f>
        <v>49</v>
      </c>
      <c r="K15" s="17">
        <f>[11]Julho!$G$14</f>
        <v>45</v>
      </c>
      <c r="L15" s="17">
        <f>[11]Julho!$G$15</f>
        <v>39</v>
      </c>
      <c r="M15" s="17">
        <f>[11]Julho!$G$16</f>
        <v>33</v>
      </c>
      <c r="N15" s="17">
        <f>[11]Julho!$G$17</f>
        <v>26</v>
      </c>
      <c r="O15" s="17">
        <f>[11]Julho!$G$18</f>
        <v>21</v>
      </c>
      <c r="P15" s="17">
        <f>[11]Julho!$G$19</f>
        <v>26</v>
      </c>
      <c r="Q15" s="17">
        <f>[11]Julho!$G$20</f>
        <v>26</v>
      </c>
      <c r="R15" s="17">
        <f>[11]Julho!$G$21</f>
        <v>26</v>
      </c>
      <c r="S15" s="17">
        <f>[11]Julho!$G$22</f>
        <v>58</v>
      </c>
      <c r="T15" s="17">
        <f>[11]Julho!$G$23</f>
        <v>45</v>
      </c>
      <c r="U15" s="17">
        <f>[11]Julho!$G$24</f>
        <v>28</v>
      </c>
      <c r="V15" s="17">
        <f>[11]Julho!$G$25</f>
        <v>19</v>
      </c>
      <c r="W15" s="17">
        <f>[11]Julho!$G$26</f>
        <v>24</v>
      </c>
      <c r="X15" s="17">
        <f>[11]Julho!$G$27</f>
        <v>59</v>
      </c>
      <c r="Y15" s="17">
        <f>[11]Julho!$G$28</f>
        <v>85</v>
      </c>
      <c r="Z15" s="17">
        <f>[11]Julho!$G$29</f>
        <v>78</v>
      </c>
      <c r="AA15" s="17">
        <f>[11]Julho!$G$30</f>
        <v>90</v>
      </c>
      <c r="AB15" s="17">
        <f>[11]Julho!$G$31</f>
        <v>69</v>
      </c>
      <c r="AC15" s="17">
        <f>[11]Julho!$G$32</f>
        <v>47</v>
      </c>
      <c r="AD15" s="17">
        <f>[11]Julho!$G$33</f>
        <v>37</v>
      </c>
      <c r="AE15" s="17">
        <f>[11]Julho!$G$34</f>
        <v>33</v>
      </c>
      <c r="AF15" s="17">
        <f>[11]Julho!$G$35</f>
        <v>27</v>
      </c>
      <c r="AG15" s="28">
        <f t="shared" si="2"/>
        <v>19</v>
      </c>
      <c r="AH15" s="31">
        <f t="shared" si="1"/>
        <v>40.354838709677416</v>
      </c>
    </row>
    <row r="16" spans="1:34" ht="17.100000000000001" customHeight="1" x14ac:dyDescent="0.2">
      <c r="A16" s="15" t="s">
        <v>7</v>
      </c>
      <c r="B16" s="17">
        <f>[12]Julho!$G$5</f>
        <v>49</v>
      </c>
      <c r="C16" s="17">
        <f>[12]Julho!$G$6</f>
        <v>42</v>
      </c>
      <c r="D16" s="17">
        <f>[12]Julho!$G$7</f>
        <v>40</v>
      </c>
      <c r="E16" s="17">
        <f>[12]Julho!$G$8</f>
        <v>32</v>
      </c>
      <c r="F16" s="17">
        <f>[12]Julho!$G$9</f>
        <v>26</v>
      </c>
      <c r="G16" s="17">
        <f>[12]Julho!$G$10</f>
        <v>47</v>
      </c>
      <c r="H16" s="17">
        <f>[12]Julho!$G$11</f>
        <v>85</v>
      </c>
      <c r="I16" s="17">
        <f>[12]Julho!$G$12</f>
        <v>89</v>
      </c>
      <c r="J16" s="17">
        <f>[12]Julho!$G$13</f>
        <v>90</v>
      </c>
      <c r="K16" s="17">
        <f>[12]Julho!$G$14</f>
        <v>73</v>
      </c>
      <c r="L16" s="17">
        <f>[12]Julho!$G$15</f>
        <v>63</v>
      </c>
      <c r="M16" s="17">
        <f>[12]Julho!$G$16</f>
        <v>49</v>
      </c>
      <c r="N16" s="17">
        <f>[12]Julho!$G$17</f>
        <v>49</v>
      </c>
      <c r="O16" s="17">
        <f>[12]Julho!$G$18</f>
        <v>37</v>
      </c>
      <c r="P16" s="17">
        <f>[12]Julho!$G$19</f>
        <v>39</v>
      </c>
      <c r="Q16" s="17">
        <f>[12]Julho!$G$20</f>
        <v>37</v>
      </c>
      <c r="R16" s="17">
        <f>[12]Julho!$G$21</f>
        <v>38</v>
      </c>
      <c r="S16" s="17">
        <f>[12]Julho!$G$22</f>
        <v>46</v>
      </c>
      <c r="T16" s="17">
        <f>[12]Julho!$G$23</f>
        <v>27</v>
      </c>
      <c r="U16" s="17">
        <f>[12]Julho!$G$24</f>
        <v>31</v>
      </c>
      <c r="V16" s="17">
        <f>[12]Julho!$G$25</f>
        <v>35</v>
      </c>
      <c r="W16" s="17">
        <f>[12]Julho!$G$26</f>
        <v>31</v>
      </c>
      <c r="X16" s="17">
        <f>[12]Julho!$G$27</f>
        <v>54</v>
      </c>
      <c r="Y16" s="17">
        <f>[12]Julho!$G$28</f>
        <v>82</v>
      </c>
      <c r="Z16" s="17">
        <f>[12]Julho!$G$29</f>
        <v>51</v>
      </c>
      <c r="AA16" s="17">
        <f>[12]Julho!$G$30</f>
        <v>68</v>
      </c>
      <c r="AB16" s="17">
        <f>[12]Julho!$G$31</f>
        <v>86</v>
      </c>
      <c r="AC16" s="17">
        <f>[12]Julho!$G$32</f>
        <v>77</v>
      </c>
      <c r="AD16" s="17">
        <f>[12]Julho!$G$33</f>
        <v>57</v>
      </c>
      <c r="AE16" s="17">
        <f>[12]Julho!$G$34</f>
        <v>46</v>
      </c>
      <c r="AF16" s="17">
        <f>[12]Julho!$G$35</f>
        <v>39</v>
      </c>
      <c r="AG16" s="28">
        <f t="shared" si="2"/>
        <v>26</v>
      </c>
      <c r="AH16" s="31">
        <f t="shared" si="1"/>
        <v>52.096774193548384</v>
      </c>
    </row>
    <row r="17" spans="1:34" ht="17.100000000000001" customHeight="1" x14ac:dyDescent="0.2">
      <c r="A17" s="15" t="s">
        <v>8</v>
      </c>
      <c r="B17" s="83" t="str">
        <f>[13]Julho!$G$5</f>
        <v>*</v>
      </c>
      <c r="C17" s="83" t="str">
        <f>[13]Julho!$G$6</f>
        <v>*</v>
      </c>
      <c r="D17" s="83" t="str">
        <f>[13]Julho!$G$7</f>
        <v>*</v>
      </c>
      <c r="E17" s="83" t="str">
        <f>[13]Julho!$G$8</f>
        <v>*</v>
      </c>
      <c r="F17" s="83" t="str">
        <f>[13]Julho!$G$9</f>
        <v>*</v>
      </c>
      <c r="G17" s="83" t="str">
        <f>[13]Julho!$G$10</f>
        <v>*</v>
      </c>
      <c r="H17" s="83" t="str">
        <f>[13]Julho!$G$11</f>
        <v>*</v>
      </c>
      <c r="I17" s="83" t="str">
        <f>[13]Julho!$G$11</f>
        <v>*</v>
      </c>
      <c r="J17" s="83" t="str">
        <f>[13]Julho!$G$11</f>
        <v>*</v>
      </c>
      <c r="K17" s="83" t="str">
        <f>[13]Julho!$G$14</f>
        <v>*</v>
      </c>
      <c r="L17" s="83" t="str">
        <f>[13]Julho!$G$15</f>
        <v>*</v>
      </c>
      <c r="M17" s="83" t="str">
        <f>[13]Julho!$G$16</f>
        <v>*</v>
      </c>
      <c r="N17" s="83" t="str">
        <f>[13]Julho!$G$17</f>
        <v>*</v>
      </c>
      <c r="O17" s="17" t="str">
        <f>[13]Julho!$G$18</f>
        <v>*</v>
      </c>
      <c r="P17" s="17" t="str">
        <f>[13]Julho!$G$19</f>
        <v>*</v>
      </c>
      <c r="Q17" s="17" t="str">
        <f>[13]Julho!$G$20</f>
        <v>*</v>
      </c>
      <c r="R17" s="17" t="str">
        <f>[13]Julho!$G$21</f>
        <v>*</v>
      </c>
      <c r="S17" s="17" t="str">
        <f>[13]Julho!$G$22</f>
        <v>*</v>
      </c>
      <c r="T17" s="17" t="str">
        <f>[13]Julho!$G$23</f>
        <v>*</v>
      </c>
      <c r="U17" s="17">
        <f>[13]Julho!$G$24</f>
        <v>38</v>
      </c>
      <c r="V17" s="17">
        <f>[13]Julho!$G$25</f>
        <v>76</v>
      </c>
      <c r="W17" s="17">
        <f>[13]Julho!$G$26</f>
        <v>42</v>
      </c>
      <c r="X17" s="17" t="str">
        <f>[13]Julho!$G$27</f>
        <v>*</v>
      </c>
      <c r="Y17" s="17" t="str">
        <f>[13]Julho!$G$28</f>
        <v>*</v>
      </c>
      <c r="Z17" s="17">
        <f>[13]Julho!$G$29</f>
        <v>61</v>
      </c>
      <c r="AA17" s="17">
        <f>[13]Julho!$G$30</f>
        <v>47</v>
      </c>
      <c r="AB17" s="17" t="str">
        <f>[13]Julho!$G$31</f>
        <v>*</v>
      </c>
      <c r="AC17" s="17" t="str">
        <f>[13]Julho!$G$32</f>
        <v>*</v>
      </c>
      <c r="AD17" s="17" t="str">
        <f>[13]Julho!$G$33</f>
        <v>*</v>
      </c>
      <c r="AE17" s="17">
        <f>[13]Julho!$G$34</f>
        <v>62</v>
      </c>
      <c r="AF17" s="17" t="str">
        <f>[13]Julho!$G$35</f>
        <v>*</v>
      </c>
      <c r="AG17" s="28">
        <f t="shared" ref="AG17" si="5">MIN(B17:AF17)</f>
        <v>38</v>
      </c>
      <c r="AH17" s="31">
        <f t="shared" ref="AH17" si="6">AVERAGE(B17:AF17)</f>
        <v>54.333333333333336</v>
      </c>
    </row>
    <row r="18" spans="1:34" ht="17.100000000000001" customHeight="1" x14ac:dyDescent="0.2">
      <c r="A18" s="15" t="s">
        <v>9</v>
      </c>
      <c r="B18" s="17">
        <f>[14]Julho!$G$5</f>
        <v>44</v>
      </c>
      <c r="C18" s="17">
        <f>[14]Julho!$G$6</f>
        <v>37</v>
      </c>
      <c r="D18" s="17">
        <f>[14]Julho!$G$7</f>
        <v>35</v>
      </c>
      <c r="E18" s="17">
        <f>[14]Julho!$G$8</f>
        <v>28</v>
      </c>
      <c r="F18" s="17">
        <f>[14]Julho!$G$9</f>
        <v>26</v>
      </c>
      <c r="G18" s="17">
        <f>[14]Julho!$G$10</f>
        <v>39</v>
      </c>
      <c r="H18" s="17">
        <f>[14]Julho!$G$11</f>
        <v>80</v>
      </c>
      <c r="I18" s="17">
        <f>[14]Julho!$G$12</f>
        <v>81</v>
      </c>
      <c r="J18" s="17">
        <f>[14]Julho!$G$13</f>
        <v>91</v>
      </c>
      <c r="K18" s="17">
        <f>[14]Julho!$G$14</f>
        <v>70</v>
      </c>
      <c r="L18" s="17">
        <f>[14]Julho!$G$15</f>
        <v>54</v>
      </c>
      <c r="M18" s="17">
        <f>[14]Julho!$G$16</f>
        <v>44</v>
      </c>
      <c r="N18" s="17">
        <f>[14]Julho!$G$17</f>
        <v>45</v>
      </c>
      <c r="O18" s="17">
        <f>[14]Julho!$G$18</f>
        <v>42</v>
      </c>
      <c r="P18" s="17">
        <f>[14]Julho!$G$19</f>
        <v>38</v>
      </c>
      <c r="Q18" s="17">
        <f>[14]Julho!$G$20</f>
        <v>34</v>
      </c>
      <c r="R18" s="17">
        <f>[14]Julho!$G$21</f>
        <v>33</v>
      </c>
      <c r="S18" s="17">
        <f>[14]Julho!$G$22</f>
        <v>49</v>
      </c>
      <c r="T18" s="17">
        <f>[14]Julho!$G$23</f>
        <v>36</v>
      </c>
      <c r="U18" s="17">
        <f>[14]Julho!$G$24</f>
        <v>29</v>
      </c>
      <c r="V18" s="17">
        <f>[14]Julho!$G$25</f>
        <v>34</v>
      </c>
      <c r="W18" s="17">
        <f>[14]Julho!$G$26</f>
        <v>30</v>
      </c>
      <c r="X18" s="17">
        <f>[14]Julho!$G$27</f>
        <v>51</v>
      </c>
      <c r="Y18" s="17">
        <f>[14]Julho!$G$28</f>
        <v>80</v>
      </c>
      <c r="Z18" s="17">
        <f>[14]Julho!$G$29</f>
        <v>55</v>
      </c>
      <c r="AA18" s="17">
        <f>[14]Julho!$G$30</f>
        <v>68</v>
      </c>
      <c r="AB18" s="17">
        <f>[14]Julho!$G$31</f>
        <v>81</v>
      </c>
      <c r="AC18" s="17">
        <f>[14]Julho!$G$32</f>
        <v>76</v>
      </c>
      <c r="AD18" s="17">
        <f>[14]Julho!$G$33</f>
        <v>53</v>
      </c>
      <c r="AE18" s="17">
        <f>[14]Julho!$G$34</f>
        <v>44</v>
      </c>
      <c r="AF18" s="17">
        <f>[14]Julho!$G$35</f>
        <v>32</v>
      </c>
      <c r="AG18" s="28">
        <f t="shared" ref="AG18:AG30" si="7">MIN(B18:AF18)</f>
        <v>26</v>
      </c>
      <c r="AH18" s="31">
        <f t="shared" ref="AH18:AH29" si="8">AVERAGE(B18:AF18)</f>
        <v>49.645161290322584</v>
      </c>
    </row>
    <row r="19" spans="1:34" ht="17.100000000000001" customHeight="1" x14ac:dyDescent="0.2">
      <c r="A19" s="15" t="s">
        <v>46</v>
      </c>
      <c r="B19" s="17">
        <f>[15]Julho!$G$5</f>
        <v>45</v>
      </c>
      <c r="C19" s="17">
        <f>[15]Julho!$G$6</f>
        <v>49</v>
      </c>
      <c r="D19" s="17">
        <f>[15]Julho!$G$7</f>
        <v>49</v>
      </c>
      <c r="E19" s="17">
        <f>[15]Julho!$G$8</f>
        <v>37</v>
      </c>
      <c r="F19" s="17">
        <f>[15]Julho!$G$9</f>
        <v>31</v>
      </c>
      <c r="G19" s="17">
        <f>[15]Julho!$G$10</f>
        <v>47</v>
      </c>
      <c r="H19" s="17">
        <f>[15]Julho!$G$11</f>
        <v>76</v>
      </c>
      <c r="I19" s="17">
        <f>[15]Julho!$G$12</f>
        <v>71</v>
      </c>
      <c r="J19" s="17">
        <f>[15]Julho!$G$13</f>
        <v>73</v>
      </c>
      <c r="K19" s="17">
        <f>[15]Julho!$G$14</f>
        <v>67</v>
      </c>
      <c r="L19" s="17">
        <f>[15]Julho!$G$15</f>
        <v>56</v>
      </c>
      <c r="M19" s="17">
        <f>[15]Julho!$G$16</f>
        <v>42</v>
      </c>
      <c r="N19" s="17">
        <f>[15]Julho!$G$17</f>
        <v>37</v>
      </c>
      <c r="O19" s="17">
        <f>[15]Julho!$G$18</f>
        <v>31</v>
      </c>
      <c r="P19" s="17">
        <f>[15]Julho!$G$19</f>
        <v>31</v>
      </c>
      <c r="Q19" s="17">
        <f>[15]Julho!$G$20</f>
        <v>40</v>
      </c>
      <c r="R19" s="17">
        <f>[15]Julho!$G$21</f>
        <v>42</v>
      </c>
      <c r="S19" s="17">
        <f>[15]Julho!$G$22</f>
        <v>46</v>
      </c>
      <c r="T19" s="17">
        <f>[15]Julho!$G$23</f>
        <v>26</v>
      </c>
      <c r="U19" s="17">
        <f>[15]Julho!$G$24</f>
        <v>39</v>
      </c>
      <c r="V19" s="17">
        <f>[15]Julho!$G$25</f>
        <v>30</v>
      </c>
      <c r="W19" s="17">
        <f>[15]Julho!$G$26</f>
        <v>31</v>
      </c>
      <c r="X19" s="17">
        <f>[15]Julho!$G$27</f>
        <v>61</v>
      </c>
      <c r="Y19" s="17">
        <f>[15]Julho!$G$28</f>
        <v>82</v>
      </c>
      <c r="Z19" s="17">
        <f>[15]Julho!$G$29</f>
        <v>52</v>
      </c>
      <c r="AA19" s="17">
        <f>[15]Julho!$G$30</f>
        <v>70</v>
      </c>
      <c r="AB19" s="17">
        <f>[15]Julho!$G$31</f>
        <v>77</v>
      </c>
      <c r="AC19" s="17">
        <f>[15]Julho!$G$32</f>
        <v>52</v>
      </c>
      <c r="AD19" s="17">
        <f>[15]Julho!$G$33</f>
        <v>48</v>
      </c>
      <c r="AE19" s="17">
        <f>[15]Julho!$G$34</f>
        <v>39</v>
      </c>
      <c r="AF19" s="17">
        <f>[15]Julho!$G$35</f>
        <v>36</v>
      </c>
      <c r="AG19" s="28">
        <f t="shared" ref="AG19" si="9">MIN(B19:AF19)</f>
        <v>26</v>
      </c>
      <c r="AH19" s="31">
        <f t="shared" ref="AH19" si="10">AVERAGE(B19:AF19)</f>
        <v>48.806451612903224</v>
      </c>
    </row>
    <row r="20" spans="1:34" ht="17.100000000000001" customHeight="1" x14ac:dyDescent="0.2">
      <c r="A20" s="15" t="s">
        <v>10</v>
      </c>
      <c r="B20" s="17">
        <f>[16]Julho!$G$5</f>
        <v>55</v>
      </c>
      <c r="C20" s="17">
        <f>[16]Julho!$G$6</f>
        <v>40</v>
      </c>
      <c r="D20" s="17">
        <f>[16]Julho!$G$7</f>
        <v>38</v>
      </c>
      <c r="E20" s="17">
        <f>[16]Julho!$G$8</f>
        <v>33</v>
      </c>
      <c r="F20" s="17">
        <f>[16]Julho!$G$9</f>
        <v>24</v>
      </c>
      <c r="G20" s="17">
        <f>[16]Julho!$G$10</f>
        <v>51</v>
      </c>
      <c r="H20" s="17">
        <f>[16]Julho!$G$11</f>
        <v>76</v>
      </c>
      <c r="I20" s="17">
        <f>[16]Julho!$G$12</f>
        <v>84</v>
      </c>
      <c r="J20" s="17">
        <f>[16]Julho!$G$13</f>
        <v>91</v>
      </c>
      <c r="K20" s="17">
        <f>[16]Julho!$G$14</f>
        <v>74</v>
      </c>
      <c r="L20" s="17">
        <f>[16]Julho!$G$15</f>
        <v>59</v>
      </c>
      <c r="M20" s="17">
        <f>[16]Julho!$G$16</f>
        <v>46</v>
      </c>
      <c r="N20" s="17">
        <f>[16]Julho!$G$17</f>
        <v>48</v>
      </c>
      <c r="O20" s="17">
        <f>[16]Julho!$G$18</f>
        <v>43</v>
      </c>
      <c r="P20" s="17">
        <f>[16]Julho!$G$19</f>
        <v>39</v>
      </c>
      <c r="Q20" s="17">
        <f>[16]Julho!$G$20</f>
        <v>37</v>
      </c>
      <c r="R20" s="17">
        <f>[16]Julho!$G$21</f>
        <v>38</v>
      </c>
      <c r="S20" s="17">
        <f>[16]Julho!$G$22</f>
        <v>47</v>
      </c>
      <c r="T20" s="17">
        <f>[16]Julho!$G$23</f>
        <v>32</v>
      </c>
      <c r="U20" s="17">
        <f>[16]Julho!$G$24</f>
        <v>29</v>
      </c>
      <c r="V20" s="17">
        <f>[16]Julho!$G$25</f>
        <v>36</v>
      </c>
      <c r="W20" s="17">
        <f>[16]Julho!$G$26</f>
        <v>30</v>
      </c>
      <c r="X20" s="17">
        <f>[16]Julho!$G$27</f>
        <v>50</v>
      </c>
      <c r="Y20" s="17">
        <f>[16]Julho!$G$28</f>
        <v>78</v>
      </c>
      <c r="Z20" s="17">
        <f>[16]Julho!$G$29</f>
        <v>55</v>
      </c>
      <c r="AA20" s="17">
        <f>[16]Julho!$G$30</f>
        <v>50</v>
      </c>
      <c r="AB20" s="17">
        <f>[16]Julho!$G$31</f>
        <v>77</v>
      </c>
      <c r="AC20" s="17">
        <f>[16]Julho!$G$32</f>
        <v>71</v>
      </c>
      <c r="AD20" s="17">
        <f>[16]Julho!$G$33</f>
        <v>54</v>
      </c>
      <c r="AE20" s="17">
        <f>[16]Julho!$G$34</f>
        <v>46</v>
      </c>
      <c r="AF20" s="17">
        <f>[16]Julho!$G$35</f>
        <v>37</v>
      </c>
      <c r="AG20" s="28">
        <f t="shared" si="7"/>
        <v>24</v>
      </c>
      <c r="AH20" s="31">
        <f t="shared" si="8"/>
        <v>50.58064516129032</v>
      </c>
    </row>
    <row r="21" spans="1:34" ht="17.100000000000001" customHeight="1" x14ac:dyDescent="0.2">
      <c r="A21" s="15" t="s">
        <v>11</v>
      </c>
      <c r="B21" s="17">
        <f>[17]Julho!$G$5</f>
        <v>39</v>
      </c>
      <c r="C21" s="17">
        <f>[17]Julho!$G$6</f>
        <v>40</v>
      </c>
      <c r="D21" s="17">
        <f>[17]Julho!$G$7</f>
        <v>37</v>
      </c>
      <c r="E21" s="17">
        <f>[17]Julho!$G$8</f>
        <v>28</v>
      </c>
      <c r="F21" s="17">
        <f>[17]Julho!$G$9</f>
        <v>24</v>
      </c>
      <c r="G21" s="17">
        <f>[17]Julho!$G$10</f>
        <v>58</v>
      </c>
      <c r="H21" s="17">
        <f>[17]Julho!$G$11</f>
        <v>87</v>
      </c>
      <c r="I21" s="17">
        <f>[17]Julho!$G$12</f>
        <v>97</v>
      </c>
      <c r="J21" s="17">
        <f>[17]Julho!$G$13</f>
        <v>91</v>
      </c>
      <c r="K21" s="17">
        <f>[17]Julho!$G$14</f>
        <v>79</v>
      </c>
      <c r="L21" s="17">
        <f>[17]Julho!$G$15</f>
        <v>60</v>
      </c>
      <c r="M21" s="17">
        <f>[17]Julho!$G$16</f>
        <v>44</v>
      </c>
      <c r="N21" s="17">
        <f>[17]Julho!$G$17</f>
        <v>42</v>
      </c>
      <c r="O21" s="17">
        <f>[17]Julho!$G$18</f>
        <v>38</v>
      </c>
      <c r="P21" s="17">
        <f>[17]Julho!$G$19</f>
        <v>29</v>
      </c>
      <c r="Q21" s="17">
        <f>[17]Julho!$G$20</f>
        <v>30</v>
      </c>
      <c r="R21" s="17">
        <f>[17]Julho!$G$21</f>
        <v>38</v>
      </c>
      <c r="S21" s="17">
        <f>[17]Julho!$G$22</f>
        <v>48</v>
      </c>
      <c r="T21" s="17">
        <f>[17]Julho!$G$23</f>
        <v>31</v>
      </c>
      <c r="U21" s="17">
        <f>[17]Julho!$G$24</f>
        <v>41</v>
      </c>
      <c r="V21" s="17">
        <f>[17]Julho!$G$25</f>
        <v>30</v>
      </c>
      <c r="W21" s="17">
        <f>[17]Julho!$G$26</f>
        <v>30</v>
      </c>
      <c r="X21" s="17">
        <f>[17]Julho!$G$27</f>
        <v>65</v>
      </c>
      <c r="Y21" s="17">
        <f>[17]Julho!$G$28</f>
        <v>81</v>
      </c>
      <c r="Z21" s="17">
        <f>[17]Julho!$G$29</f>
        <v>56</v>
      </c>
      <c r="AA21" s="17">
        <f>[17]Julho!$G$30</f>
        <v>69</v>
      </c>
      <c r="AB21" s="17">
        <f>[17]Julho!$G$31</f>
        <v>84</v>
      </c>
      <c r="AC21" s="17">
        <f>[17]Julho!$G$32</f>
        <v>67</v>
      </c>
      <c r="AD21" s="17">
        <f>[17]Julho!$G$33</f>
        <v>52</v>
      </c>
      <c r="AE21" s="17">
        <f>[17]Julho!$G$34</f>
        <v>41</v>
      </c>
      <c r="AF21" s="17">
        <f>[17]Julho!$G$35</f>
        <v>34</v>
      </c>
      <c r="AG21" s="28">
        <f t="shared" si="7"/>
        <v>24</v>
      </c>
      <c r="AH21" s="31">
        <f t="shared" si="8"/>
        <v>51.29032258064516</v>
      </c>
    </row>
    <row r="22" spans="1:34" ht="17.100000000000001" customHeight="1" x14ac:dyDescent="0.2">
      <c r="A22" s="15" t="s">
        <v>12</v>
      </c>
      <c r="B22" s="17">
        <f>[18]Julho!$G$5</f>
        <v>51</v>
      </c>
      <c r="C22" s="17">
        <f>[18]Julho!$G$6</f>
        <v>49</v>
      </c>
      <c r="D22" s="17">
        <f>[18]Julho!$G$7</f>
        <v>47</v>
      </c>
      <c r="E22" s="17">
        <f>[18]Julho!$G$8</f>
        <v>35</v>
      </c>
      <c r="F22" s="17">
        <f>[18]Julho!$G$9</f>
        <v>35</v>
      </c>
      <c r="G22" s="17">
        <f>[18]Julho!$G$10</f>
        <v>58</v>
      </c>
      <c r="H22" s="17">
        <f>[18]Julho!$G$11</f>
        <v>84</v>
      </c>
      <c r="I22" s="17">
        <f>[18]Julho!$G$12</f>
        <v>72</v>
      </c>
      <c r="J22" s="17">
        <f>[18]Julho!$G$13</f>
        <v>70</v>
      </c>
      <c r="K22" s="17">
        <f>[18]Julho!$G$14</f>
        <v>60</v>
      </c>
      <c r="L22" s="17">
        <f>[18]Julho!$G$15</f>
        <v>55</v>
      </c>
      <c r="M22" s="17">
        <f>[18]Julho!$G$16</f>
        <v>44</v>
      </c>
      <c r="N22" s="17">
        <f>[18]Julho!$G$17</f>
        <v>47</v>
      </c>
      <c r="O22" s="17">
        <f>[18]Julho!$G$18</f>
        <v>37</v>
      </c>
      <c r="P22" s="17">
        <f>[18]Julho!$G$19</f>
        <v>37</v>
      </c>
      <c r="Q22" s="17">
        <f>[18]Julho!$G$20</f>
        <v>42</v>
      </c>
      <c r="R22" s="17">
        <f>[18]Julho!$G$21</f>
        <v>42</v>
      </c>
      <c r="S22" s="17">
        <f>[18]Julho!$G$22</f>
        <v>54</v>
      </c>
      <c r="T22" s="17">
        <f>[18]Julho!$G$23</f>
        <v>43</v>
      </c>
      <c r="U22" s="17">
        <f>[18]Julho!$G$24</f>
        <v>45</v>
      </c>
      <c r="V22" s="17">
        <f>[18]Julho!$G$25</f>
        <v>37</v>
      </c>
      <c r="W22" s="17">
        <f>[18]Julho!$G$26</f>
        <v>38</v>
      </c>
      <c r="X22" s="17">
        <f>[18]Julho!$G$27</f>
        <v>66</v>
      </c>
      <c r="Y22" s="17">
        <f>[18]Julho!$G$28</f>
        <v>74</v>
      </c>
      <c r="Z22" s="17">
        <f>[18]Julho!$G$29</f>
        <v>56</v>
      </c>
      <c r="AA22" s="17">
        <f>[18]Julho!$G$30</f>
        <v>80</v>
      </c>
      <c r="AB22" s="17">
        <f>[18]Julho!$G$31</f>
        <v>80</v>
      </c>
      <c r="AC22" s="17">
        <f>[18]Julho!$G$32</f>
        <v>58</v>
      </c>
      <c r="AD22" s="17">
        <f>[18]Julho!$G$33</f>
        <v>48</v>
      </c>
      <c r="AE22" s="17">
        <f>[18]Julho!$G$34</f>
        <v>40</v>
      </c>
      <c r="AF22" s="17">
        <f>[18]Julho!$G$35</f>
        <v>35</v>
      </c>
      <c r="AG22" s="28">
        <f t="shared" si="7"/>
        <v>35</v>
      </c>
      <c r="AH22" s="31">
        <f t="shared" si="8"/>
        <v>52.225806451612904</v>
      </c>
    </row>
    <row r="23" spans="1:34" ht="17.100000000000001" customHeight="1" x14ac:dyDescent="0.2">
      <c r="A23" s="15" t="s">
        <v>13</v>
      </c>
      <c r="B23" s="83" t="str">
        <f>[19]Julho!$G$5</f>
        <v>*</v>
      </c>
      <c r="C23" s="83" t="str">
        <f>[19]Julho!$G$6</f>
        <v>*</v>
      </c>
      <c r="D23" s="83" t="str">
        <f>[19]Julho!$G$7</f>
        <v>*</v>
      </c>
      <c r="E23" s="83" t="str">
        <f>[19]Julho!$G$8</f>
        <v>*</v>
      </c>
      <c r="F23" s="83" t="str">
        <f>[19]Julho!$G$9</f>
        <v>*</v>
      </c>
      <c r="G23" s="83" t="str">
        <f>[19]Julho!$G$10</f>
        <v>*</v>
      </c>
      <c r="H23" s="83" t="str">
        <f>[19]Julho!$G$11</f>
        <v>*</v>
      </c>
      <c r="I23" s="83" t="str">
        <f>[19]Julho!$G$11</f>
        <v>*</v>
      </c>
      <c r="J23" s="83" t="str">
        <f>[19]Julho!$G$11</f>
        <v>*</v>
      </c>
      <c r="K23" s="83" t="str">
        <f>[19]Julho!$G$14</f>
        <v>*</v>
      </c>
      <c r="L23" s="83" t="str">
        <f>[19]Julho!$G$15</f>
        <v>*</v>
      </c>
      <c r="M23" s="83" t="str">
        <f>[19]Julho!$G$16</f>
        <v>*</v>
      </c>
      <c r="N23" s="83" t="str">
        <f>[19]Julho!$G$17</f>
        <v>*</v>
      </c>
      <c r="O23" s="83" t="str">
        <f>[19]Julho!$G$18</f>
        <v>*</v>
      </c>
      <c r="P23" s="83" t="str">
        <f>[19]Julho!$G$19</f>
        <v>*</v>
      </c>
      <c r="Q23" s="83" t="str">
        <f>[19]Julho!$G$20</f>
        <v>*</v>
      </c>
      <c r="R23" s="83" t="str">
        <f>[19]Julho!$G$21</f>
        <v>*</v>
      </c>
      <c r="S23" s="83" t="str">
        <f>[19]Julho!$G$22</f>
        <v>*</v>
      </c>
      <c r="T23" s="83" t="str">
        <f>[19]Julho!$G$23</f>
        <v>*</v>
      </c>
      <c r="U23" s="83" t="str">
        <f>[19]Julho!$G$24</f>
        <v>*</v>
      </c>
      <c r="V23" s="83" t="str">
        <f>[19]Julho!$G$25</f>
        <v>*</v>
      </c>
      <c r="W23" s="17" t="str">
        <f>[19]Julho!$G$26</f>
        <v>*</v>
      </c>
      <c r="X23" s="17" t="str">
        <f>[19]Julho!$G$27</f>
        <v>*</v>
      </c>
      <c r="Y23" s="83" t="str">
        <f>[19]Julho!$G$28</f>
        <v>*</v>
      </c>
      <c r="Z23" s="83" t="str">
        <f>[19]Julho!$G$29</f>
        <v>*</v>
      </c>
      <c r="AA23" s="83" t="str">
        <f>[19]Julho!$G$30</f>
        <v>*</v>
      </c>
      <c r="AB23" s="83" t="str">
        <f>[19]Julho!$G$31</f>
        <v>*</v>
      </c>
      <c r="AC23" s="17" t="str">
        <f>[19]Julho!$G$32</f>
        <v>*</v>
      </c>
      <c r="AD23" s="17" t="str">
        <f>[19]Julho!$G$33</f>
        <v>*</v>
      </c>
      <c r="AE23" s="17" t="str">
        <f>[19]Julho!$G$34</f>
        <v>*</v>
      </c>
      <c r="AF23" s="17" t="str">
        <f>[19]Julho!$G$35</f>
        <v>*</v>
      </c>
      <c r="AG23" s="93" t="s">
        <v>142</v>
      </c>
      <c r="AH23" s="38" t="s">
        <v>142</v>
      </c>
    </row>
    <row r="24" spans="1:34" ht="17.100000000000001" customHeight="1" x14ac:dyDescent="0.2">
      <c r="A24" s="15" t="s">
        <v>14</v>
      </c>
      <c r="B24" s="17">
        <f>[20]Julho!$G$5</f>
        <v>32</v>
      </c>
      <c r="C24" s="17">
        <f>[20]Julho!$G$6</f>
        <v>28</v>
      </c>
      <c r="D24" s="17">
        <f>[20]Julho!$G$7</f>
        <v>24</v>
      </c>
      <c r="E24" s="17">
        <f>[20]Julho!$G$8</f>
        <v>21</v>
      </c>
      <c r="F24" s="17">
        <f>[20]Julho!$G$9</f>
        <v>24</v>
      </c>
      <c r="G24" s="17">
        <f>[20]Julho!$G$10</f>
        <v>20</v>
      </c>
      <c r="H24" s="17">
        <f>[20]Julho!$G$11</f>
        <v>32</v>
      </c>
      <c r="I24" s="17">
        <f>[20]Julho!$G$12</f>
        <v>38</v>
      </c>
      <c r="J24" s="17">
        <f>[20]Julho!$G$13</f>
        <v>27</v>
      </c>
      <c r="K24" s="17">
        <f>[20]Julho!$G$14</f>
        <v>51</v>
      </c>
      <c r="L24" s="17">
        <f>[20]Julho!$G$15</f>
        <v>37</v>
      </c>
      <c r="M24" s="17">
        <f>[20]Julho!$G$16</f>
        <v>26</v>
      </c>
      <c r="N24" s="17">
        <f>[20]Julho!$G$17</f>
        <v>25</v>
      </c>
      <c r="O24" s="17">
        <f>[20]Julho!$G$18</f>
        <v>23</v>
      </c>
      <c r="P24" s="17">
        <f>[20]Julho!$G$19</f>
        <v>27</v>
      </c>
      <c r="Q24" s="17">
        <f>[20]Julho!$G$20</f>
        <v>26</v>
      </c>
      <c r="R24" s="17">
        <f>[20]Julho!$G$21</f>
        <v>23</v>
      </c>
      <c r="S24" s="17">
        <f>[20]Julho!$G$22</f>
        <v>43</v>
      </c>
      <c r="T24" s="17">
        <f>[20]Julho!$G$23</f>
        <v>36</v>
      </c>
      <c r="U24" s="17">
        <f>[20]Julho!$G$24</f>
        <v>26</v>
      </c>
      <c r="V24" s="17">
        <f>[20]Julho!$G$25</f>
        <v>19</v>
      </c>
      <c r="W24" s="17">
        <f>[20]Julho!$G$26</f>
        <v>28</v>
      </c>
      <c r="X24" s="17">
        <f>[20]Julho!$G$27</f>
        <v>24</v>
      </c>
      <c r="Y24" s="17">
        <f>[20]Julho!$G$28</f>
        <v>74</v>
      </c>
      <c r="Z24" s="17">
        <f>[20]Julho!$G$29</f>
        <v>76</v>
      </c>
      <c r="AA24" s="17">
        <f>[20]Julho!$G$30</f>
        <v>86</v>
      </c>
      <c r="AB24" s="17">
        <f>[20]Julho!$G$31</f>
        <v>81</v>
      </c>
      <c r="AC24" s="17">
        <f>[20]Julho!$G$32</f>
        <v>71</v>
      </c>
      <c r="AD24" s="17">
        <f>[20]Julho!$G$33</f>
        <v>43</v>
      </c>
      <c r="AE24" s="17">
        <f>[20]Julho!$G$34</f>
        <v>32</v>
      </c>
      <c r="AF24" s="17">
        <f>[20]Julho!$G$35</f>
        <v>24</v>
      </c>
      <c r="AG24" s="28">
        <f t="shared" si="7"/>
        <v>19</v>
      </c>
      <c r="AH24" s="31">
        <f t="shared" si="8"/>
        <v>37</v>
      </c>
    </row>
    <row r="25" spans="1:34" ht="17.100000000000001" customHeight="1" x14ac:dyDescent="0.2">
      <c r="A25" s="15" t="s">
        <v>15</v>
      </c>
      <c r="B25" s="17">
        <f>[21]Julho!$G$5</f>
        <v>62</v>
      </c>
      <c r="C25" s="17">
        <f>[21]Julho!$G$6</f>
        <v>52</v>
      </c>
      <c r="D25" s="17">
        <f>[21]Julho!$G$7</f>
        <v>49</v>
      </c>
      <c r="E25" s="17">
        <f>[21]Julho!$G$8</f>
        <v>34</v>
      </c>
      <c r="F25" s="17">
        <f>[21]Julho!$G$9</f>
        <v>26</v>
      </c>
      <c r="G25" s="17">
        <f>[21]Julho!$G$10</f>
        <v>50</v>
      </c>
      <c r="H25" s="17">
        <f>[21]Julho!$G$11</f>
        <v>85</v>
      </c>
      <c r="I25" s="17">
        <f>[21]Julho!$G$12</f>
        <v>89</v>
      </c>
      <c r="J25" s="83" t="str">
        <f>[21]Julho!$G$13</f>
        <v>*</v>
      </c>
      <c r="K25" s="17">
        <f>[21]Julho!$G$14</f>
        <v>83</v>
      </c>
      <c r="L25" s="17">
        <f>[21]Julho!$G$15</f>
        <v>75</v>
      </c>
      <c r="M25" s="17">
        <f>[21]Julho!$G$16</f>
        <v>52</v>
      </c>
      <c r="N25" s="17">
        <f>[21]Julho!$G$17</f>
        <v>51</v>
      </c>
      <c r="O25" s="17">
        <f>[21]Julho!$G$18</f>
        <v>47</v>
      </c>
      <c r="P25" s="17">
        <f>[21]Julho!$G$19</f>
        <v>49</v>
      </c>
      <c r="Q25" s="17">
        <f>[21]Julho!$G$20</f>
        <v>26</v>
      </c>
      <c r="R25" s="17">
        <f>[21]Julho!$G$21</f>
        <v>23</v>
      </c>
      <c r="S25" s="17">
        <f>[21]Julho!$G$22</f>
        <v>43</v>
      </c>
      <c r="T25" s="17">
        <f>[21]Julho!$G$23</f>
        <v>36</v>
      </c>
      <c r="U25" s="17">
        <f>[21]Julho!$G$24</f>
        <v>26</v>
      </c>
      <c r="V25" s="17">
        <f>[21]Julho!$G$25</f>
        <v>41</v>
      </c>
      <c r="W25" s="17">
        <f>[21]Julho!$G$26</f>
        <v>44</v>
      </c>
      <c r="X25" s="17">
        <f>[21]Julho!$G$27</f>
        <v>60</v>
      </c>
      <c r="Y25" s="17">
        <f>[21]Julho!$G$28</f>
        <v>87</v>
      </c>
      <c r="Z25" s="17">
        <f>[21]Julho!$G$29</f>
        <v>45</v>
      </c>
      <c r="AA25" s="17">
        <f>[21]Julho!$G$30</f>
        <v>75</v>
      </c>
      <c r="AB25" s="17">
        <f>[21]Julho!$G$31</f>
        <v>70</v>
      </c>
      <c r="AC25" s="17">
        <f>[21]Julho!$G$32</f>
        <v>74</v>
      </c>
      <c r="AD25" s="17">
        <f>[21]Julho!$G$33</f>
        <v>62</v>
      </c>
      <c r="AE25" s="17">
        <f>[21]Julho!$G$34</f>
        <v>50</v>
      </c>
      <c r="AF25" s="17">
        <f>[21]Julho!$G$35</f>
        <v>48</v>
      </c>
      <c r="AG25" s="28">
        <f t="shared" si="7"/>
        <v>23</v>
      </c>
      <c r="AH25" s="31">
        <f t="shared" si="8"/>
        <v>53.8</v>
      </c>
    </row>
    <row r="26" spans="1:34" ht="17.100000000000001" customHeight="1" x14ac:dyDescent="0.2">
      <c r="A26" s="15" t="s">
        <v>16</v>
      </c>
      <c r="B26" s="17">
        <f>[22]Julho!$G$5</f>
        <v>48</v>
      </c>
      <c r="C26" s="17">
        <f>[22]Julho!$G$6</f>
        <v>56</v>
      </c>
      <c r="D26" s="17">
        <f>[22]Julho!$G$7</f>
        <v>46</v>
      </c>
      <c r="E26" s="17">
        <f>[22]Julho!$G$8</f>
        <v>41</v>
      </c>
      <c r="F26" s="17">
        <f>[22]Julho!$G$9</f>
        <v>34</v>
      </c>
      <c r="G26" s="17">
        <f>[22]Julho!$G$10</f>
        <v>56</v>
      </c>
      <c r="H26" s="17">
        <f>[22]Julho!$G$11</f>
        <v>60</v>
      </c>
      <c r="I26" s="17">
        <f>[22]Julho!$G$12</f>
        <v>71</v>
      </c>
      <c r="J26" s="17">
        <f>[22]Julho!$G$13</f>
        <v>88</v>
      </c>
      <c r="K26" s="17">
        <f>[22]Julho!$G$14</f>
        <v>88</v>
      </c>
      <c r="L26" s="17">
        <f>[22]Julho!$G$15</f>
        <v>60</v>
      </c>
      <c r="M26" s="17">
        <f>[22]Julho!$G$16</f>
        <v>43</v>
      </c>
      <c r="N26" s="17">
        <f>[22]Julho!$G$17</f>
        <v>38</v>
      </c>
      <c r="O26" s="17">
        <f>[22]Julho!$G$18</f>
        <v>28</v>
      </c>
      <c r="P26" s="17">
        <f>[22]Julho!$G$19</f>
        <v>31</v>
      </c>
      <c r="Q26" s="17">
        <f>[22]Julho!$G$20</f>
        <v>42</v>
      </c>
      <c r="R26" s="17">
        <f>[22]Julho!$G$21</f>
        <v>49</v>
      </c>
      <c r="S26" s="17">
        <f>[22]Julho!$G$22</f>
        <v>45</v>
      </c>
      <c r="T26" s="17">
        <f>[22]Julho!$G$23</f>
        <v>30</v>
      </c>
      <c r="U26" s="17">
        <f>[22]Julho!$G$24</f>
        <v>38</v>
      </c>
      <c r="V26" s="17">
        <f>[22]Julho!$G$25</f>
        <v>32</v>
      </c>
      <c r="W26" s="17">
        <f>[22]Julho!$G$26</f>
        <v>34</v>
      </c>
      <c r="X26" s="17">
        <f>[22]Julho!$G$27</f>
        <v>53</v>
      </c>
      <c r="Y26" s="17">
        <f>[22]Julho!$G$28</f>
        <v>57</v>
      </c>
      <c r="Z26" s="17">
        <f>[22]Julho!$G$29</f>
        <v>48</v>
      </c>
      <c r="AA26" s="17">
        <f>[22]Julho!$G$30</f>
        <v>74</v>
      </c>
      <c r="AB26" s="17">
        <f>[22]Julho!$G$31</f>
        <v>68</v>
      </c>
      <c r="AC26" s="17">
        <f>[22]Julho!$G$32</f>
        <v>59</v>
      </c>
      <c r="AD26" s="17">
        <f>[22]Julho!$G$33</f>
        <v>43</v>
      </c>
      <c r="AE26" s="17">
        <f>[22]Julho!$G$34</f>
        <v>46</v>
      </c>
      <c r="AF26" s="17">
        <f>[22]Julho!$G$35</f>
        <v>36</v>
      </c>
      <c r="AG26" s="28">
        <f t="shared" si="7"/>
        <v>28</v>
      </c>
      <c r="AH26" s="31">
        <f t="shared" si="8"/>
        <v>49.741935483870968</v>
      </c>
    </row>
    <row r="27" spans="1:34" ht="17.100000000000001" customHeight="1" x14ac:dyDescent="0.2">
      <c r="A27" s="15" t="s">
        <v>17</v>
      </c>
      <c r="B27" s="17">
        <f>[23]Julho!$G$5</f>
        <v>41</v>
      </c>
      <c r="C27" s="17">
        <f>[23]Julho!$G$6</f>
        <v>35</v>
      </c>
      <c r="D27" s="17">
        <f>[23]Julho!$G$7</f>
        <v>33</v>
      </c>
      <c r="E27" s="17">
        <f>[23]Julho!$G$8</f>
        <v>27</v>
      </c>
      <c r="F27" s="17">
        <f>[23]Julho!$G$9</f>
        <v>23</v>
      </c>
      <c r="G27" s="17">
        <f>[23]Julho!$G$10</f>
        <v>52</v>
      </c>
      <c r="H27" s="17">
        <f>[23]Julho!$G$11</f>
        <v>84</v>
      </c>
      <c r="I27" s="17">
        <f>[23]Julho!$G$12</f>
        <v>92</v>
      </c>
      <c r="J27" s="17">
        <f>[23]Julho!$G$13</f>
        <v>89</v>
      </c>
      <c r="K27" s="17">
        <f>[23]Julho!$G$14</f>
        <v>70</v>
      </c>
      <c r="L27" s="17">
        <f>[23]Julho!$G$15</f>
        <v>56</v>
      </c>
      <c r="M27" s="17">
        <f>[23]Julho!$G$16</f>
        <v>44</v>
      </c>
      <c r="N27" s="17">
        <f>[23]Julho!$G$17</f>
        <v>43</v>
      </c>
      <c r="O27" s="17">
        <f>[23]Julho!$G$18</f>
        <v>36</v>
      </c>
      <c r="P27" s="17">
        <f>[23]Julho!$G$19</f>
        <v>31</v>
      </c>
      <c r="Q27" s="17">
        <f>[23]Julho!$G$20</f>
        <v>31</v>
      </c>
      <c r="R27" s="17">
        <f>[23]Julho!$G$21</f>
        <v>35</v>
      </c>
      <c r="S27" s="17">
        <f>[23]Julho!$G$22</f>
        <v>52</v>
      </c>
      <c r="T27" s="17">
        <f>[23]Julho!$G$23</f>
        <v>32</v>
      </c>
      <c r="U27" s="17">
        <f>[23]Julho!$G$24</f>
        <v>39</v>
      </c>
      <c r="V27" s="17">
        <f>[23]Julho!$G$25</f>
        <v>33</v>
      </c>
      <c r="W27" s="17">
        <f>[23]Julho!$G$26</f>
        <v>29</v>
      </c>
      <c r="X27" s="17">
        <f>[23]Julho!$G$27</f>
        <v>52</v>
      </c>
      <c r="Y27" s="17">
        <f>[23]Julho!$G$28</f>
        <v>80</v>
      </c>
      <c r="Z27" s="17">
        <f>[23]Julho!$G$29</f>
        <v>55</v>
      </c>
      <c r="AA27" s="17">
        <f>[23]Julho!$G$30</f>
        <v>74</v>
      </c>
      <c r="AB27" s="17">
        <f>[23]Julho!$G$31</f>
        <v>84</v>
      </c>
      <c r="AC27" s="17">
        <f>[23]Julho!$G$32</f>
        <v>71</v>
      </c>
      <c r="AD27" s="17">
        <f>[23]Julho!$G$33</f>
        <v>50</v>
      </c>
      <c r="AE27" s="17">
        <f>[23]Julho!$G$34</f>
        <v>41</v>
      </c>
      <c r="AF27" s="17">
        <f>[23]Julho!$G$35</f>
        <v>33</v>
      </c>
      <c r="AG27" s="28">
        <f t="shared" si="7"/>
        <v>23</v>
      </c>
      <c r="AH27" s="31">
        <f t="shared" si="8"/>
        <v>49.903225806451616</v>
      </c>
    </row>
    <row r="28" spans="1:34" ht="17.100000000000001" customHeight="1" x14ac:dyDescent="0.2">
      <c r="A28" s="15" t="s">
        <v>18</v>
      </c>
      <c r="B28" s="17">
        <f>[24]Julho!$G$5</f>
        <v>55</v>
      </c>
      <c r="C28" s="17">
        <f>[24]Julho!$G$6</f>
        <v>56</v>
      </c>
      <c r="D28" s="17">
        <f>[24]Julho!$G$7</f>
        <v>50</v>
      </c>
      <c r="E28" s="17">
        <f>[24]Julho!$G$8</f>
        <v>49</v>
      </c>
      <c r="F28" s="17">
        <f>[24]Julho!$G$9</f>
        <v>42</v>
      </c>
      <c r="G28" s="17">
        <f>[24]Julho!$G$10</f>
        <v>48</v>
      </c>
      <c r="H28" s="17">
        <f>[24]Julho!$G$11</f>
        <v>58</v>
      </c>
      <c r="I28" s="17">
        <f>[24]Julho!$G$12</f>
        <v>61</v>
      </c>
      <c r="J28" s="17">
        <f>[24]Julho!$G$13</f>
        <v>56</v>
      </c>
      <c r="K28" s="17">
        <f>[24]Julho!$G$14</f>
        <v>62</v>
      </c>
      <c r="L28" s="17">
        <f>[24]Julho!$G$15</f>
        <v>61</v>
      </c>
      <c r="M28" s="17">
        <f>[24]Julho!$G$16</f>
        <v>56</v>
      </c>
      <c r="N28" s="17">
        <f>[24]Julho!$G$17</f>
        <v>50</v>
      </c>
      <c r="O28" s="17">
        <f>[24]Julho!$G$18</f>
        <v>48</v>
      </c>
      <c r="P28" s="17">
        <f>[24]Julho!$G$19</f>
        <v>49</v>
      </c>
      <c r="Q28" s="17">
        <f>[24]Julho!$G$20</f>
        <v>52</v>
      </c>
      <c r="R28" s="17">
        <f>[24]Julho!$G$21</f>
        <v>53</v>
      </c>
      <c r="S28" s="17">
        <f>[24]Julho!$G$22</f>
        <v>59</v>
      </c>
      <c r="T28" s="17">
        <f>[24]Julho!$G$23</f>
        <v>49</v>
      </c>
      <c r="U28" s="17">
        <f>[24]Julho!$G$24</f>
        <v>52</v>
      </c>
      <c r="V28" s="17">
        <f>[24]Julho!$G$25</f>
        <v>50</v>
      </c>
      <c r="W28" s="17">
        <f>[24]Julho!$G$26</f>
        <v>48</v>
      </c>
      <c r="X28" s="17">
        <f>[24]Julho!$G$27</f>
        <v>56</v>
      </c>
      <c r="Y28" s="17">
        <f>[24]Julho!$G$28</f>
        <v>64</v>
      </c>
      <c r="Z28" s="17">
        <f>[24]Julho!$G$29</f>
        <v>82</v>
      </c>
      <c r="AA28" s="17">
        <f>[24]Julho!$G$30</f>
        <v>88</v>
      </c>
      <c r="AB28" s="17">
        <f>[24]Julho!$G$31</f>
        <v>85</v>
      </c>
      <c r="AC28" s="17">
        <f>[24]Julho!$G$32</f>
        <v>68</v>
      </c>
      <c r="AD28" s="17">
        <f>[24]Julho!$G$33</f>
        <v>63</v>
      </c>
      <c r="AE28" s="17">
        <f>[24]Julho!$G$34</f>
        <v>60</v>
      </c>
      <c r="AF28" s="17">
        <f>[24]Julho!$G$35</f>
        <v>53</v>
      </c>
      <c r="AG28" s="28">
        <f>MIN(B28:AF28)</f>
        <v>42</v>
      </c>
      <c r="AH28" s="31">
        <f t="shared" si="8"/>
        <v>57.516129032258064</v>
      </c>
    </row>
    <row r="29" spans="1:34" ht="17.100000000000001" customHeight="1" x14ac:dyDescent="0.2">
      <c r="A29" s="15" t="s">
        <v>19</v>
      </c>
      <c r="B29" s="17">
        <f>[25]Julho!$G$5</f>
        <v>48</v>
      </c>
      <c r="C29" s="17">
        <f>[25]Julho!$G$6</f>
        <v>54</v>
      </c>
      <c r="D29" s="17">
        <f>[25]Julho!$G$7</f>
        <v>44</v>
      </c>
      <c r="E29" s="17">
        <f>[25]Julho!$G$8</f>
        <v>36</v>
      </c>
      <c r="F29" s="17">
        <f>[25]Julho!$G$9</f>
        <v>26</v>
      </c>
      <c r="G29" s="17">
        <f>[25]Julho!$G$10</f>
        <v>50</v>
      </c>
      <c r="H29" s="17">
        <f>[25]Julho!$G$11</f>
        <v>64</v>
      </c>
      <c r="I29" s="17">
        <f>[25]Julho!$G$12</f>
        <v>68</v>
      </c>
      <c r="J29" s="17">
        <f>[25]Julho!$G$13</f>
        <v>71</v>
      </c>
      <c r="K29" s="17">
        <f>[25]Julho!$G$14</f>
        <v>67</v>
      </c>
      <c r="L29" s="17">
        <f>[25]Julho!$G$15</f>
        <v>59</v>
      </c>
      <c r="M29" s="17">
        <f>[25]Julho!$G$16</f>
        <v>52</v>
      </c>
      <c r="N29" s="17">
        <f>[25]Julho!$G$17</f>
        <v>51</v>
      </c>
      <c r="O29" s="17">
        <f>[25]Julho!$G$18</f>
        <v>44</v>
      </c>
      <c r="P29" s="17">
        <f>[25]Julho!$G$19</f>
        <v>46</v>
      </c>
      <c r="Q29" s="17">
        <f>[25]Julho!$G$20</f>
        <v>44</v>
      </c>
      <c r="R29" s="17">
        <f>[25]Julho!$G$21</f>
        <v>48</v>
      </c>
      <c r="S29" s="17">
        <f>[25]Julho!$G$22</f>
        <v>49</v>
      </c>
      <c r="T29" s="17">
        <f>[25]Julho!$G$23</f>
        <v>33</v>
      </c>
      <c r="U29" s="17">
        <f>[25]Julho!$G$24</f>
        <v>34</v>
      </c>
      <c r="V29" s="17">
        <f>[25]Julho!$G$25</f>
        <v>41</v>
      </c>
      <c r="W29" s="17">
        <f>[25]Julho!$G$26</f>
        <v>36</v>
      </c>
      <c r="X29" s="17">
        <f>[25]Julho!$G$27</f>
        <v>61</v>
      </c>
      <c r="Y29" s="17">
        <f>[25]Julho!$G$28</f>
        <v>87</v>
      </c>
      <c r="Z29" s="17">
        <f>[25]Julho!$G$29</f>
        <v>52</v>
      </c>
      <c r="AA29" s="17">
        <f>[25]Julho!$G$30</f>
        <v>40</v>
      </c>
      <c r="AB29" s="17">
        <f>[25]Julho!$G$31</f>
        <v>52</v>
      </c>
      <c r="AC29" s="17">
        <f>[25]Julho!$G$32</f>
        <v>77</v>
      </c>
      <c r="AD29" s="17">
        <f>[25]Julho!$G$33</f>
        <v>57</v>
      </c>
      <c r="AE29" s="17">
        <f>[25]Julho!$G$34</f>
        <v>48</v>
      </c>
      <c r="AF29" s="17">
        <f>[25]Julho!$G$35</f>
        <v>43</v>
      </c>
      <c r="AG29" s="28">
        <f t="shared" si="7"/>
        <v>26</v>
      </c>
      <c r="AH29" s="31">
        <f t="shared" si="8"/>
        <v>51.032258064516128</v>
      </c>
    </row>
    <row r="30" spans="1:34" ht="17.100000000000001" customHeight="1" x14ac:dyDescent="0.2">
      <c r="A30" s="15" t="s">
        <v>31</v>
      </c>
      <c r="B30" s="17">
        <f>[26]Julho!$G$5</f>
        <v>41</v>
      </c>
      <c r="C30" s="17">
        <f>[26]Julho!$G$6</f>
        <v>41</v>
      </c>
      <c r="D30" s="17">
        <f>[26]Julho!$G$7</f>
        <v>38</v>
      </c>
      <c r="E30" s="17">
        <f>[26]Julho!$G$8</f>
        <v>29</v>
      </c>
      <c r="F30" s="17">
        <f>[26]Julho!$G$9</f>
        <v>24</v>
      </c>
      <c r="G30" s="17">
        <f>[26]Julho!$G$10</f>
        <v>41</v>
      </c>
      <c r="H30" s="17">
        <f>[26]Julho!$G$11</f>
        <v>81</v>
      </c>
      <c r="I30" s="17">
        <f>[26]Julho!$G$12</f>
        <v>76</v>
      </c>
      <c r="J30" s="17">
        <f>[26]Julho!$G$13</f>
        <v>73</v>
      </c>
      <c r="K30" s="17">
        <f>[26]Julho!$G$14</f>
        <v>63</v>
      </c>
      <c r="L30" s="17">
        <f>[26]Julho!$G$15</f>
        <v>52</v>
      </c>
      <c r="M30" s="17">
        <f>[26]Julho!$G$16</f>
        <v>41</v>
      </c>
      <c r="N30" s="17">
        <f>[26]Julho!$G$17</f>
        <v>33</v>
      </c>
      <c r="O30" s="17">
        <f>[26]Julho!$G$18</f>
        <v>29</v>
      </c>
      <c r="P30" s="17">
        <f>[26]Julho!$G$19</f>
        <v>28</v>
      </c>
      <c r="Q30" s="17">
        <f>[26]Julho!$G$20</f>
        <v>34</v>
      </c>
      <c r="R30" s="17">
        <f>[26]Julho!$G$21</f>
        <v>36</v>
      </c>
      <c r="S30" s="17">
        <f>[26]Julho!$G$22</f>
        <v>58</v>
      </c>
      <c r="T30" s="17">
        <f>[26]Julho!$G$23</f>
        <v>32</v>
      </c>
      <c r="U30" s="17">
        <f>[26]Julho!$G$24</f>
        <v>40</v>
      </c>
      <c r="V30" s="17">
        <f>[26]Julho!$G$25</f>
        <v>25</v>
      </c>
      <c r="W30" s="17">
        <f>[26]Julho!$G$26</f>
        <v>28</v>
      </c>
      <c r="X30" s="17">
        <f>[26]Julho!$G$27</f>
        <v>52</v>
      </c>
      <c r="Y30" s="17">
        <f>[26]Julho!$G$28</f>
        <v>81</v>
      </c>
      <c r="Z30" s="17">
        <f>[26]Julho!$G$29</f>
        <v>54</v>
      </c>
      <c r="AA30" s="17">
        <f>[26]Julho!$G$30</f>
        <v>78</v>
      </c>
      <c r="AB30" s="17">
        <f>[26]Julho!$G$31</f>
        <v>76</v>
      </c>
      <c r="AC30" s="17">
        <f>[26]Julho!$G$32</f>
        <v>58</v>
      </c>
      <c r="AD30" s="17">
        <f>[26]Julho!$G$33</f>
        <v>47</v>
      </c>
      <c r="AE30" s="17">
        <f>[26]Julho!$G$34</f>
        <v>34</v>
      </c>
      <c r="AF30" s="17">
        <f>[26]Julho!$G$35</f>
        <v>28</v>
      </c>
      <c r="AG30" s="28">
        <f t="shared" si="7"/>
        <v>24</v>
      </c>
      <c r="AH30" s="31">
        <f>AVERAGE(B30:AF30)</f>
        <v>46.806451612903224</v>
      </c>
    </row>
    <row r="31" spans="1:34" ht="17.100000000000001" customHeight="1" x14ac:dyDescent="0.2">
      <c r="A31" s="15" t="s">
        <v>48</v>
      </c>
      <c r="B31" s="17">
        <f>[27]Julho!$G$5</f>
        <v>32</v>
      </c>
      <c r="C31" s="17">
        <f>[27]Julho!$G$6</f>
        <v>30</v>
      </c>
      <c r="D31" s="17">
        <f>[27]Julho!$G$7</f>
        <v>22</v>
      </c>
      <c r="E31" s="17">
        <f>[27]Julho!$G$8</f>
        <v>24</v>
      </c>
      <c r="F31" s="17">
        <f>[27]Julho!$G$9</f>
        <v>20</v>
      </c>
      <c r="G31" s="17">
        <f>[27]Julho!$G$10</f>
        <v>27</v>
      </c>
      <c r="H31" s="17">
        <f>[27]Julho!$G$11</f>
        <v>43</v>
      </c>
      <c r="I31" s="17">
        <f>[27]Julho!$G$12</f>
        <v>49</v>
      </c>
      <c r="J31" s="17">
        <f>[27]Julho!$G$13</f>
        <v>54</v>
      </c>
      <c r="K31" s="17">
        <f>[27]Julho!$G$14</f>
        <v>46</v>
      </c>
      <c r="L31" s="17">
        <f>[27]Julho!$G$15</f>
        <v>41</v>
      </c>
      <c r="M31" s="17">
        <f>[27]Julho!$G$16</f>
        <v>28</v>
      </c>
      <c r="N31" s="17">
        <f>[27]Julho!$G$17</f>
        <v>22</v>
      </c>
      <c r="O31" s="17">
        <f>[27]Julho!$G$18</f>
        <v>19</v>
      </c>
      <c r="P31" s="17">
        <f>[27]Julho!$G$19</f>
        <v>28</v>
      </c>
      <c r="Q31" s="17">
        <f>[27]Julho!$G$20</f>
        <v>29</v>
      </c>
      <c r="R31" s="17">
        <f>[27]Julho!$G$21</f>
        <v>27</v>
      </c>
      <c r="S31" s="17">
        <f>[27]Julho!$G$22</f>
        <v>46</v>
      </c>
      <c r="T31" s="17">
        <f>[27]Julho!$G$23</f>
        <v>52</v>
      </c>
      <c r="U31" s="17">
        <f>[27]Julho!$G$24</f>
        <v>27</v>
      </c>
      <c r="V31" s="17">
        <f>[27]Julho!$G$25</f>
        <v>18</v>
      </c>
      <c r="W31" s="17">
        <f>[27]Julho!$G$26</f>
        <v>26</v>
      </c>
      <c r="X31" s="17">
        <f>[27]Julho!$G$27</f>
        <v>59</v>
      </c>
      <c r="Y31" s="17">
        <f>[27]Julho!$G$28</f>
        <v>81</v>
      </c>
      <c r="Z31" s="17">
        <f>[27]Julho!$G$29</f>
        <v>95</v>
      </c>
      <c r="AA31" s="17">
        <f>[27]Julho!$G$30</f>
        <v>89</v>
      </c>
      <c r="AB31" s="17">
        <f>[27]Julho!$G$31</f>
        <v>68</v>
      </c>
      <c r="AC31" s="17">
        <f>[27]Julho!$G$32</f>
        <v>48</v>
      </c>
      <c r="AD31" s="17">
        <f>[27]Julho!$G$33</f>
        <v>33</v>
      </c>
      <c r="AE31" s="83">
        <f>[27]Julho!$G$34</f>
        <v>23</v>
      </c>
      <c r="AF31" s="83">
        <f>[27]Julho!$G$35</f>
        <v>25</v>
      </c>
      <c r="AG31" s="28">
        <f>MIN(B31:AF31)</f>
        <v>18</v>
      </c>
      <c r="AH31" s="31">
        <f>AVERAGE(B31:AF31)</f>
        <v>39.70967741935484</v>
      </c>
    </row>
    <row r="32" spans="1:34" ht="17.100000000000001" customHeight="1" x14ac:dyDescent="0.2">
      <c r="A32" s="15" t="s">
        <v>20</v>
      </c>
      <c r="B32" s="17">
        <f>[28]Julho!$G$5</f>
        <v>33</v>
      </c>
      <c r="C32" s="17">
        <f>[28]Julho!$G$6</f>
        <v>31</v>
      </c>
      <c r="D32" s="17">
        <f>[28]Julho!$G$7</f>
        <v>25</v>
      </c>
      <c r="E32" s="17">
        <f>[28]Julho!$G$8</f>
        <v>23</v>
      </c>
      <c r="F32" s="17">
        <f>[28]Julho!$G$9</f>
        <v>24</v>
      </c>
      <c r="G32" s="17">
        <f>[28]Julho!$G$10</f>
        <v>21</v>
      </c>
      <c r="H32" s="17">
        <f>[28]Julho!$G$11</f>
        <v>38</v>
      </c>
      <c r="I32" s="17">
        <f>[28]Julho!$G$12</f>
        <v>68</v>
      </c>
      <c r="J32" s="17">
        <f>[28]Julho!$G$13</f>
        <v>39</v>
      </c>
      <c r="K32" s="17">
        <f>[28]Julho!$G$14</f>
        <v>70</v>
      </c>
      <c r="L32" s="17">
        <f>[28]Julho!$G$15</f>
        <v>37</v>
      </c>
      <c r="M32" s="17">
        <f>[28]Julho!$G$16</f>
        <v>30</v>
      </c>
      <c r="N32" s="17">
        <f>[28]Julho!$G$17</f>
        <v>29</v>
      </c>
      <c r="O32" s="17">
        <f>[28]Julho!$G$18</f>
        <v>26</v>
      </c>
      <c r="P32" s="17">
        <f>[28]Julho!$G$19</f>
        <v>28</v>
      </c>
      <c r="Q32" s="17">
        <f>[28]Julho!$G$20</f>
        <v>27</v>
      </c>
      <c r="R32" s="17">
        <f>[28]Julho!$G$21</f>
        <v>25</v>
      </c>
      <c r="S32" s="17">
        <f>[28]Julho!$G$22</f>
        <v>44</v>
      </c>
      <c r="T32" s="17">
        <f>[28]Julho!$G$23</f>
        <v>32</v>
      </c>
      <c r="U32" s="17">
        <f>[28]Julho!$G$24</f>
        <v>26</v>
      </c>
      <c r="V32" s="17">
        <f>[28]Julho!$G$25</f>
        <v>20</v>
      </c>
      <c r="W32" s="17">
        <f>[28]Julho!$G$26</f>
        <v>27</v>
      </c>
      <c r="X32" s="17">
        <f>[28]Julho!$G$27</f>
        <v>31</v>
      </c>
      <c r="Y32" s="17">
        <f>[28]Julho!$G$28</f>
        <v>77</v>
      </c>
      <c r="Z32" s="17">
        <f>[28]Julho!$G$29</f>
        <v>62</v>
      </c>
      <c r="AA32" s="17">
        <f>[28]Julho!$G$30</f>
        <v>82</v>
      </c>
      <c r="AB32" s="17">
        <f>[28]Julho!$G$31</f>
        <v>80</v>
      </c>
      <c r="AC32" s="17">
        <f>[28]Julho!$G$32</f>
        <v>70</v>
      </c>
      <c r="AD32" s="17">
        <f>[28]Julho!$G$33</f>
        <v>40</v>
      </c>
      <c r="AE32" s="17">
        <f>[28]Julho!$G$34</f>
        <v>35</v>
      </c>
      <c r="AF32" s="17">
        <f>[28]Julho!$G$35</f>
        <v>31</v>
      </c>
      <c r="AG32" s="28">
        <f>MIN(B32:AF32)</f>
        <v>20</v>
      </c>
      <c r="AH32" s="31">
        <f>AVERAGE(B32:AF32)</f>
        <v>39.70967741935484</v>
      </c>
    </row>
    <row r="33" spans="1:35" s="5" customFormat="1" ht="17.100000000000001" customHeight="1" x14ac:dyDescent="0.2">
      <c r="A33" s="36" t="s">
        <v>35</v>
      </c>
      <c r="B33" s="25">
        <f t="shared" ref="B33:AG33" si="11">MIN(B5:B32)</f>
        <v>29</v>
      </c>
      <c r="C33" s="25">
        <f t="shared" si="11"/>
        <v>22</v>
      </c>
      <c r="D33" s="25">
        <f t="shared" si="11"/>
        <v>22</v>
      </c>
      <c r="E33" s="25">
        <f t="shared" si="11"/>
        <v>16</v>
      </c>
      <c r="F33" s="25">
        <f t="shared" si="11"/>
        <v>18</v>
      </c>
      <c r="G33" s="25">
        <f t="shared" si="11"/>
        <v>20</v>
      </c>
      <c r="H33" s="25">
        <f t="shared" si="11"/>
        <v>32</v>
      </c>
      <c r="I33" s="25">
        <f t="shared" si="11"/>
        <v>32</v>
      </c>
      <c r="J33" s="25">
        <f t="shared" si="11"/>
        <v>25</v>
      </c>
      <c r="K33" s="25">
        <f t="shared" si="11"/>
        <v>38</v>
      </c>
      <c r="L33" s="25">
        <f t="shared" si="11"/>
        <v>31</v>
      </c>
      <c r="M33" s="25">
        <f t="shared" si="11"/>
        <v>25</v>
      </c>
      <c r="N33" s="25">
        <f t="shared" si="11"/>
        <v>22</v>
      </c>
      <c r="O33" s="25">
        <f t="shared" si="11"/>
        <v>19</v>
      </c>
      <c r="P33" s="25">
        <f t="shared" si="11"/>
        <v>24</v>
      </c>
      <c r="Q33" s="25">
        <f t="shared" si="11"/>
        <v>24</v>
      </c>
      <c r="R33" s="25">
        <f t="shared" si="11"/>
        <v>21</v>
      </c>
      <c r="S33" s="25">
        <f t="shared" si="11"/>
        <v>39</v>
      </c>
      <c r="T33" s="25">
        <f t="shared" si="11"/>
        <v>26</v>
      </c>
      <c r="U33" s="25">
        <f t="shared" si="11"/>
        <v>24</v>
      </c>
      <c r="V33" s="25">
        <f t="shared" si="11"/>
        <v>18</v>
      </c>
      <c r="W33" s="25">
        <f t="shared" si="11"/>
        <v>20</v>
      </c>
      <c r="X33" s="25">
        <f t="shared" si="11"/>
        <v>24</v>
      </c>
      <c r="Y33" s="25">
        <f t="shared" si="11"/>
        <v>52</v>
      </c>
      <c r="Z33" s="25">
        <f t="shared" si="11"/>
        <v>45</v>
      </c>
      <c r="AA33" s="25">
        <f t="shared" si="11"/>
        <v>40</v>
      </c>
      <c r="AB33" s="25">
        <f t="shared" si="11"/>
        <v>52</v>
      </c>
      <c r="AC33" s="25">
        <f t="shared" si="11"/>
        <v>44</v>
      </c>
      <c r="AD33" s="25">
        <f t="shared" si="11"/>
        <v>33</v>
      </c>
      <c r="AE33" s="25">
        <f t="shared" si="11"/>
        <v>20</v>
      </c>
      <c r="AF33" s="25">
        <f t="shared" si="11"/>
        <v>19</v>
      </c>
      <c r="AG33" s="28">
        <f t="shared" si="11"/>
        <v>16</v>
      </c>
      <c r="AH33" s="30">
        <f>AVERAGE(AH5:AH32)</f>
        <v>47.005615620938208</v>
      </c>
    </row>
    <row r="34" spans="1:35" x14ac:dyDescent="0.2">
      <c r="AD34" s="9"/>
      <c r="AE34" s="1"/>
      <c r="AF34"/>
      <c r="AG34"/>
      <c r="AH34"/>
    </row>
    <row r="35" spans="1:35" x14ac:dyDescent="0.2">
      <c r="A35" s="48"/>
      <c r="B35" s="48"/>
      <c r="C35" s="49"/>
      <c r="D35" s="49" t="s">
        <v>59</v>
      </c>
      <c r="E35" s="49"/>
      <c r="F35" s="49"/>
      <c r="G35" s="49"/>
      <c r="M35" s="2" t="s">
        <v>49</v>
      </c>
      <c r="V35" s="2" t="s">
        <v>57</v>
      </c>
      <c r="AD35" s="9"/>
      <c r="AG35" s="9"/>
      <c r="AH35" s="2"/>
    </row>
    <row r="36" spans="1:35" x14ac:dyDescent="0.2">
      <c r="J36" s="41"/>
      <c r="K36" s="41"/>
      <c r="L36" s="41"/>
      <c r="M36" s="41" t="s">
        <v>50</v>
      </c>
      <c r="N36" s="41"/>
      <c r="O36" s="41"/>
      <c r="P36" s="41"/>
      <c r="V36" s="41" t="s">
        <v>58</v>
      </c>
      <c r="W36" s="41"/>
      <c r="AD36" s="9"/>
      <c r="AE36" s="1"/>
      <c r="AF36"/>
      <c r="AG36" s="2"/>
      <c r="AH36" s="2"/>
      <c r="AI36" s="2"/>
    </row>
    <row r="37" spans="1:35" x14ac:dyDescent="0.2">
      <c r="I37" s="2" t="s">
        <v>51</v>
      </c>
      <c r="AD37" s="9"/>
      <c r="AE37" s="1"/>
      <c r="AF37"/>
      <c r="AG37" s="41"/>
      <c r="AH37" s="41"/>
      <c r="AI37" s="2"/>
    </row>
    <row r="39" spans="1:35" x14ac:dyDescent="0.2">
      <c r="I39" s="2" t="s">
        <v>51</v>
      </c>
    </row>
    <row r="42" spans="1:35" x14ac:dyDescent="0.2">
      <c r="T42" s="14"/>
    </row>
    <row r="44" spans="1:35" x14ac:dyDescent="0.2">
      <c r="K44" s="2" t="s">
        <v>51</v>
      </c>
    </row>
  </sheetData>
  <mergeCells count="34"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AF3:AF4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zoomScale="90" zoomScaleNormal="90" workbookViewId="0">
      <selection activeCell="G38" sqref="G38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3" ht="20.100000000000001" customHeight="1" x14ac:dyDescent="0.2">
      <c r="A1" s="104" t="s">
        <v>28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</row>
    <row r="2" spans="1:33" s="4" customFormat="1" ht="20.100000000000001" customHeight="1" x14ac:dyDescent="0.2">
      <c r="A2" s="105" t="s">
        <v>21</v>
      </c>
      <c r="B2" s="103" t="s">
        <v>141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</row>
    <row r="3" spans="1:33" s="5" customFormat="1" ht="20.100000000000001" customHeight="1" x14ac:dyDescent="0.2">
      <c r="A3" s="105"/>
      <c r="B3" s="102">
        <v>1</v>
      </c>
      <c r="C3" s="102">
        <f>SUM(B3+1)</f>
        <v>2</v>
      </c>
      <c r="D3" s="102">
        <f t="shared" ref="D3:AD3" si="0">SUM(C3+1)</f>
        <v>3</v>
      </c>
      <c r="E3" s="102">
        <f t="shared" si="0"/>
        <v>4</v>
      </c>
      <c r="F3" s="102">
        <f t="shared" si="0"/>
        <v>5</v>
      </c>
      <c r="G3" s="102">
        <f t="shared" si="0"/>
        <v>6</v>
      </c>
      <c r="H3" s="102">
        <f t="shared" si="0"/>
        <v>7</v>
      </c>
      <c r="I3" s="102">
        <f t="shared" si="0"/>
        <v>8</v>
      </c>
      <c r="J3" s="102">
        <f t="shared" si="0"/>
        <v>9</v>
      </c>
      <c r="K3" s="102">
        <f t="shared" si="0"/>
        <v>10</v>
      </c>
      <c r="L3" s="102">
        <f t="shared" si="0"/>
        <v>11</v>
      </c>
      <c r="M3" s="102">
        <f t="shared" si="0"/>
        <v>12</v>
      </c>
      <c r="N3" s="102">
        <f t="shared" si="0"/>
        <v>13</v>
      </c>
      <c r="O3" s="102">
        <f t="shared" si="0"/>
        <v>14</v>
      </c>
      <c r="P3" s="102">
        <f t="shared" si="0"/>
        <v>15</v>
      </c>
      <c r="Q3" s="102">
        <f t="shared" si="0"/>
        <v>16</v>
      </c>
      <c r="R3" s="102">
        <f t="shared" si="0"/>
        <v>17</v>
      </c>
      <c r="S3" s="102">
        <f t="shared" si="0"/>
        <v>18</v>
      </c>
      <c r="T3" s="102">
        <f t="shared" si="0"/>
        <v>19</v>
      </c>
      <c r="U3" s="102">
        <f t="shared" si="0"/>
        <v>20</v>
      </c>
      <c r="V3" s="102">
        <f t="shared" si="0"/>
        <v>21</v>
      </c>
      <c r="W3" s="102">
        <f t="shared" si="0"/>
        <v>22</v>
      </c>
      <c r="X3" s="102">
        <f t="shared" si="0"/>
        <v>23</v>
      </c>
      <c r="Y3" s="102">
        <f t="shared" si="0"/>
        <v>24</v>
      </c>
      <c r="Z3" s="102">
        <f t="shared" si="0"/>
        <v>25</v>
      </c>
      <c r="AA3" s="102">
        <f t="shared" si="0"/>
        <v>26</v>
      </c>
      <c r="AB3" s="102">
        <f t="shared" si="0"/>
        <v>27</v>
      </c>
      <c r="AC3" s="102">
        <f t="shared" si="0"/>
        <v>28</v>
      </c>
      <c r="AD3" s="102">
        <f t="shared" si="0"/>
        <v>29</v>
      </c>
      <c r="AE3" s="102">
        <v>30</v>
      </c>
      <c r="AF3" s="102">
        <v>31</v>
      </c>
      <c r="AG3" s="26" t="s">
        <v>39</v>
      </c>
    </row>
    <row r="4" spans="1:33" s="5" customFormat="1" ht="20.100000000000001" customHeight="1" x14ac:dyDescent="0.2">
      <c r="A4" s="105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26" t="s">
        <v>37</v>
      </c>
    </row>
    <row r="5" spans="1:33" s="5" customFormat="1" ht="20.100000000000001" customHeight="1" x14ac:dyDescent="0.2">
      <c r="A5" s="15" t="s">
        <v>44</v>
      </c>
      <c r="B5" s="17">
        <f>[1]Julho!$H$5</f>
        <v>9.3600000000000012</v>
      </c>
      <c r="C5" s="17">
        <f>[1]Julho!$H$6</f>
        <v>10.08</v>
      </c>
      <c r="D5" s="17">
        <f>[1]Julho!$H$7</f>
        <v>9.3600000000000012</v>
      </c>
      <c r="E5" s="17">
        <f>[1]Julho!$H$8</f>
        <v>12.6</v>
      </c>
      <c r="F5" s="17">
        <f>[1]Julho!$H$9</f>
        <v>17.64</v>
      </c>
      <c r="G5" s="17">
        <f>[1]Julho!$H$10</f>
        <v>10.08</v>
      </c>
      <c r="H5" s="17">
        <f>[1]Julho!$H$11</f>
        <v>9.7200000000000006</v>
      </c>
      <c r="I5" s="17">
        <f>[1]Julho!$H$12</f>
        <v>9.3600000000000012</v>
      </c>
      <c r="J5" s="17">
        <f>[1]Julho!$H$13</f>
        <v>14.04</v>
      </c>
      <c r="K5" s="17">
        <f>[1]Julho!$H$14</f>
        <v>6.84</v>
      </c>
      <c r="L5" s="17">
        <f>[1]Julho!$H$15</f>
        <v>10.44</v>
      </c>
      <c r="M5" s="17">
        <f>[1]Julho!$H$16</f>
        <v>11.16</v>
      </c>
      <c r="N5" s="17">
        <f>[1]Julho!$H$17</f>
        <v>9.3600000000000012</v>
      </c>
      <c r="O5" s="17">
        <f>[1]Julho!$H$18</f>
        <v>10.44</v>
      </c>
      <c r="P5" s="17">
        <f>[1]Julho!$H$19</f>
        <v>14.4</v>
      </c>
      <c r="Q5" s="17">
        <f>[1]Julho!$H$20</f>
        <v>9.7200000000000006</v>
      </c>
      <c r="R5" s="17">
        <f>[1]Julho!$H$21</f>
        <v>14.4</v>
      </c>
      <c r="S5" s="17">
        <f>[1]Julho!$H$22</f>
        <v>14.76</v>
      </c>
      <c r="T5" s="17">
        <f>[1]Julho!$H$23</f>
        <v>10.44</v>
      </c>
      <c r="U5" s="17">
        <f>[1]Julho!$H$24</f>
        <v>7.5600000000000005</v>
      </c>
      <c r="V5" s="17">
        <f>[1]Julho!$H$25</f>
        <v>8.2799999999999994</v>
      </c>
      <c r="W5" s="17">
        <f>[1]Julho!$H$26</f>
        <v>16.2</v>
      </c>
      <c r="X5" s="17">
        <f>[1]Julho!$H$27</f>
        <v>15.48</v>
      </c>
      <c r="Y5" s="17">
        <f>[1]Julho!$H$28</f>
        <v>16.920000000000002</v>
      </c>
      <c r="Z5" s="17">
        <f>[1]Julho!$H$29</f>
        <v>14.76</v>
      </c>
      <c r="AA5" s="17">
        <f>[1]Julho!$H$30</f>
        <v>7.2</v>
      </c>
      <c r="AB5" s="17">
        <f>[1]Julho!$H$31</f>
        <v>6.12</v>
      </c>
      <c r="AC5" s="17">
        <f>[1]Julho!$H$32</f>
        <v>11.520000000000001</v>
      </c>
      <c r="AD5" s="17">
        <f>[1]Julho!$H$33</f>
        <v>13.32</v>
      </c>
      <c r="AE5" s="17">
        <f>[1]Julho!$H$34</f>
        <v>10.8</v>
      </c>
      <c r="AF5" s="17">
        <f>[1]Julho!$H$35</f>
        <v>11.16</v>
      </c>
      <c r="AG5" s="27">
        <f>MAX(B5:AF5)</f>
        <v>17.64</v>
      </c>
    </row>
    <row r="6" spans="1:33" ht="17.100000000000001" customHeight="1" x14ac:dyDescent="0.2">
      <c r="A6" s="15" t="s">
        <v>0</v>
      </c>
      <c r="B6" s="17">
        <f>[2]Julho!$H$5</f>
        <v>12.24</v>
      </c>
      <c r="C6" s="17">
        <f>[2]Julho!$H$6</f>
        <v>13.32</v>
      </c>
      <c r="D6" s="17">
        <f>[2]Julho!$H$7</f>
        <v>16.2</v>
      </c>
      <c r="E6" s="17">
        <f>[2]Julho!$H$8</f>
        <v>13.68</v>
      </c>
      <c r="F6" s="17">
        <f>[2]Julho!$H$9</f>
        <v>27.720000000000002</v>
      </c>
      <c r="G6" s="17">
        <f>[2]Julho!$H$10</f>
        <v>20.52</v>
      </c>
      <c r="H6" s="17">
        <f>[2]Julho!$H$11</f>
        <v>12.6</v>
      </c>
      <c r="I6" s="17">
        <f>[2]Julho!$H$12</f>
        <v>7.9200000000000008</v>
      </c>
      <c r="J6" s="17">
        <f>[2]Julho!$H$13</f>
        <v>15.120000000000001</v>
      </c>
      <c r="K6" s="17">
        <f>[2]Julho!$H$14</f>
        <v>10.44</v>
      </c>
      <c r="L6" s="17">
        <f>[2]Julho!$H$15</f>
        <v>17.64</v>
      </c>
      <c r="M6" s="17">
        <f>[2]Julho!$H$16</f>
        <v>20.16</v>
      </c>
      <c r="N6" s="17">
        <f>[2]Julho!$H$17</f>
        <v>17.64</v>
      </c>
      <c r="O6" s="17">
        <f>[2]Julho!$H$18</f>
        <v>17.64</v>
      </c>
      <c r="P6" s="17">
        <f>[2]Julho!$H$19</f>
        <v>18</v>
      </c>
      <c r="Q6" s="17">
        <f>[2]Julho!$H$20</f>
        <v>13.32</v>
      </c>
      <c r="R6" s="17">
        <f>[2]Julho!$H$21</f>
        <v>18.36</v>
      </c>
      <c r="S6" s="17">
        <f>[2]Julho!$H$22</f>
        <v>18</v>
      </c>
      <c r="T6" s="17">
        <f>[2]Julho!$H$23</f>
        <v>10.08</v>
      </c>
      <c r="U6" s="17">
        <f>[2]Julho!$H$24</f>
        <v>12.6</v>
      </c>
      <c r="V6" s="17">
        <f>[2]Julho!$H$25</f>
        <v>21.240000000000002</v>
      </c>
      <c r="W6" s="17">
        <f>[2]Julho!$H$26</f>
        <v>19.079999999999998</v>
      </c>
      <c r="X6" s="17">
        <f>[2]Julho!$H$27</f>
        <v>27</v>
      </c>
      <c r="Y6" s="17">
        <f>[2]Julho!$H$28</f>
        <v>19.079999999999998</v>
      </c>
      <c r="Z6" s="17">
        <f>[2]Julho!$H$29</f>
        <v>11.520000000000001</v>
      </c>
      <c r="AA6" s="17">
        <f>[2]Julho!$H$30</f>
        <v>10.8</v>
      </c>
      <c r="AB6" s="17">
        <f>[2]Julho!$H$31</f>
        <v>12.24</v>
      </c>
      <c r="AC6" s="17">
        <f>[2]Julho!$H$32</f>
        <v>22.32</v>
      </c>
      <c r="AD6" s="17">
        <f>[2]Julho!$H$33</f>
        <v>22.32</v>
      </c>
      <c r="AE6" s="17">
        <f>[2]Julho!$H$34</f>
        <v>20.88</v>
      </c>
      <c r="AF6" s="17">
        <f>[2]Julho!$H$35</f>
        <v>16.2</v>
      </c>
      <c r="AG6" s="28">
        <f>MAX(B6:AF6)</f>
        <v>27.720000000000002</v>
      </c>
    </row>
    <row r="7" spans="1:33" ht="17.100000000000001" customHeight="1" x14ac:dyDescent="0.2">
      <c r="A7" s="15" t="s">
        <v>1</v>
      </c>
      <c r="B7" s="17" t="str">
        <f>[3]Julho!$H$5</f>
        <v>*</v>
      </c>
      <c r="C7" s="17" t="str">
        <f>[3]Julho!$H$6</f>
        <v>*</v>
      </c>
      <c r="D7" s="17" t="str">
        <f>[3]Julho!$H$7</f>
        <v>*</v>
      </c>
      <c r="E7" s="17" t="str">
        <f>[3]Julho!$H$7</f>
        <v>*</v>
      </c>
      <c r="F7" s="17" t="str">
        <f>[3]Julho!$H$7</f>
        <v>*</v>
      </c>
      <c r="G7" s="17" t="str">
        <f>[3]Julho!$H$7</f>
        <v>*</v>
      </c>
      <c r="H7" s="17" t="str">
        <f>[3]Julho!$H$7</f>
        <v>*</v>
      </c>
      <c r="I7" s="17" t="str">
        <f>[3]Julho!$H$7</f>
        <v>*</v>
      </c>
      <c r="J7" s="17" t="str">
        <f>[3]Julho!$H$7</f>
        <v>*</v>
      </c>
      <c r="K7" s="83" t="str">
        <f>[3]Julho!$H$14</f>
        <v>*</v>
      </c>
      <c r="L7" s="83" t="str">
        <f>[3]Julho!$H$15</f>
        <v>*</v>
      </c>
      <c r="M7" s="83" t="str">
        <f>[3]Julho!$H$16</f>
        <v>*</v>
      </c>
      <c r="N7" s="83" t="str">
        <f>[3]Julho!$H$17</f>
        <v>*</v>
      </c>
      <c r="O7" s="83" t="str">
        <f>[3]Julho!$H$18</f>
        <v>*</v>
      </c>
      <c r="P7" s="83" t="str">
        <f>[3]Julho!$H$19</f>
        <v>*</v>
      </c>
      <c r="Q7" s="83" t="str">
        <f>[3]Julho!$H$20</f>
        <v>*</v>
      </c>
      <c r="R7" s="83" t="str">
        <f>[3]Julho!$H$21</f>
        <v>*</v>
      </c>
      <c r="S7" s="83" t="str">
        <f>[3]Julho!$H$22</f>
        <v>*</v>
      </c>
      <c r="T7" s="83" t="str">
        <f>[3]Julho!$H$23</f>
        <v>*</v>
      </c>
      <c r="U7" s="83" t="str">
        <f>[3]Julho!$H$24</f>
        <v>*</v>
      </c>
      <c r="V7" s="83" t="str">
        <f>[3]Julho!$H$25</f>
        <v>*</v>
      </c>
      <c r="W7" s="83" t="str">
        <f>[3]Julho!$H$26</f>
        <v>*</v>
      </c>
      <c r="X7" s="83" t="str">
        <f>[3]Julho!$H$27</f>
        <v>*</v>
      </c>
      <c r="Y7" s="17" t="str">
        <f>[3]Julho!$H$28</f>
        <v>*</v>
      </c>
      <c r="Z7" s="17" t="str">
        <f>[3]Julho!$H$29</f>
        <v>*</v>
      </c>
      <c r="AA7" s="17" t="str">
        <f>[3]Julho!$H$30</f>
        <v>*</v>
      </c>
      <c r="AB7" s="17" t="str">
        <f>[3]Julho!$H$31</f>
        <v>*</v>
      </c>
      <c r="AC7" s="17" t="str">
        <f>[3]Julho!$H$32</f>
        <v>*</v>
      </c>
      <c r="AD7" s="17" t="str">
        <f>[3]Julho!$H$33</f>
        <v>*</v>
      </c>
      <c r="AE7" s="17" t="str">
        <f>[3]Julho!$H$34</f>
        <v>*</v>
      </c>
      <c r="AF7" s="17" t="str">
        <f>[3]Julho!$H$35</f>
        <v>*</v>
      </c>
      <c r="AG7" s="93" t="s">
        <v>142</v>
      </c>
    </row>
    <row r="8" spans="1:33" ht="17.100000000000001" customHeight="1" x14ac:dyDescent="0.2">
      <c r="A8" s="15" t="s">
        <v>79</v>
      </c>
      <c r="B8" s="17">
        <f>[4]Julho!$H$5</f>
        <v>14.76</v>
      </c>
      <c r="C8" s="17">
        <f>[4]Julho!$H$6</f>
        <v>18.36</v>
      </c>
      <c r="D8" s="17">
        <f>[4]Julho!$H$7</f>
        <v>12.96</v>
      </c>
      <c r="E8" s="17">
        <f>[4]Julho!$H$8</f>
        <v>15.48</v>
      </c>
      <c r="F8" s="17">
        <f>[4]Julho!$H$9</f>
        <v>24.12</v>
      </c>
      <c r="G8" s="17">
        <f>[4]Julho!$H$10</f>
        <v>28.8</v>
      </c>
      <c r="H8" s="17">
        <f>[4]Julho!$H$11</f>
        <v>17.64</v>
      </c>
      <c r="I8" s="17">
        <f>[4]Julho!$H$12</f>
        <v>16.920000000000002</v>
      </c>
      <c r="J8" s="17">
        <f>[4]Julho!$H$13</f>
        <v>25.2</v>
      </c>
      <c r="K8" s="17">
        <f>[4]Julho!$H$14</f>
        <v>12.96</v>
      </c>
      <c r="L8" s="17">
        <f>[4]Julho!$H$15</f>
        <v>23.400000000000002</v>
      </c>
      <c r="M8" s="17">
        <f>[4]Julho!$H$16</f>
        <v>24.48</v>
      </c>
      <c r="N8" s="17">
        <f>[4]Julho!$H$17</f>
        <v>24.48</v>
      </c>
      <c r="O8" s="17">
        <f>[4]Julho!$H$18</f>
        <v>20.52</v>
      </c>
      <c r="P8" s="17">
        <f>[4]Julho!$H$19</f>
        <v>24.12</v>
      </c>
      <c r="Q8" s="17">
        <f>[4]Julho!$H$20</f>
        <v>19.8</v>
      </c>
      <c r="R8" s="17">
        <f>[4]Julho!$H$21</f>
        <v>18.36</v>
      </c>
      <c r="S8" s="17">
        <f>[4]Julho!$H$22</f>
        <v>40.680000000000007</v>
      </c>
      <c r="T8" s="17">
        <f>[4]Julho!$H$23</f>
        <v>18.36</v>
      </c>
      <c r="U8" s="17">
        <f>[4]Julho!$H$24</f>
        <v>16.920000000000002</v>
      </c>
      <c r="V8" s="17">
        <f>[4]Julho!$H$25</f>
        <v>23.040000000000003</v>
      </c>
      <c r="W8" s="17">
        <f>[4]Julho!$H$26</f>
        <v>21.6</v>
      </c>
      <c r="X8" s="17">
        <f>[4]Julho!$H$27</f>
        <v>17.64</v>
      </c>
      <c r="Y8" s="17">
        <f>[4]Julho!$H$28</f>
        <v>24.12</v>
      </c>
      <c r="Z8" s="17">
        <f>[4]Julho!$H$29</f>
        <v>20.52</v>
      </c>
      <c r="AA8" s="17">
        <f>[4]Julho!$H$30</f>
        <v>10.8</v>
      </c>
      <c r="AB8" s="17">
        <f>[4]Julho!$H$31</f>
        <v>18.36</v>
      </c>
      <c r="AC8" s="17">
        <f>[4]Julho!$H$32</f>
        <v>23.040000000000003</v>
      </c>
      <c r="AD8" s="17">
        <f>[4]Julho!$H$33</f>
        <v>27.720000000000002</v>
      </c>
      <c r="AE8" s="17">
        <f>[4]Julho!$H$34</f>
        <v>23.040000000000003</v>
      </c>
      <c r="AF8" s="17">
        <f>[4]Julho!$H$35</f>
        <v>19.079999999999998</v>
      </c>
      <c r="AG8" s="28">
        <f t="shared" ref="AG8:AG19" si="1">MAX(B8:AF8)</f>
        <v>40.680000000000007</v>
      </c>
    </row>
    <row r="9" spans="1:33" ht="17.100000000000001" customHeight="1" x14ac:dyDescent="0.2">
      <c r="A9" s="15" t="s">
        <v>45</v>
      </c>
      <c r="B9" s="17">
        <f>[5]Julho!$H$5</f>
        <v>7.9200000000000008</v>
      </c>
      <c r="C9" s="17">
        <f>[5]Julho!$H$6</f>
        <v>11.16</v>
      </c>
      <c r="D9" s="17">
        <f>[5]Julho!$H$7</f>
        <v>21.96</v>
      </c>
      <c r="E9" s="17">
        <f>[5]Julho!$H$8</f>
        <v>10.8</v>
      </c>
      <c r="F9" s="17">
        <f>[5]Julho!$H$9</f>
        <v>16.920000000000002</v>
      </c>
      <c r="G9" s="17">
        <f>[5]Julho!$H$10</f>
        <v>19.440000000000001</v>
      </c>
      <c r="H9" s="17">
        <f>[5]Julho!$H$11</f>
        <v>12.24</v>
      </c>
      <c r="I9" s="17">
        <f>[5]Julho!$H$12</f>
        <v>6.48</v>
      </c>
      <c r="J9" s="17">
        <f>[5]Julho!$H$13</f>
        <v>9.7200000000000006</v>
      </c>
      <c r="K9" s="17">
        <f>[5]Julho!$H$14</f>
        <v>7.2</v>
      </c>
      <c r="L9" s="17">
        <f>[5]Julho!$H$15</f>
        <v>7.2</v>
      </c>
      <c r="M9" s="17">
        <f>[5]Julho!$H$16</f>
        <v>10.44</v>
      </c>
      <c r="N9" s="17">
        <f>[5]Julho!$H$17</f>
        <v>10.8</v>
      </c>
      <c r="O9" s="17">
        <f>[5]Julho!$H$18</f>
        <v>12.24</v>
      </c>
      <c r="P9" s="17">
        <f>[5]Julho!$H$19</f>
        <v>11.520000000000001</v>
      </c>
      <c r="Q9" s="17">
        <f>[5]Julho!$H$20</f>
        <v>8.64</v>
      </c>
      <c r="R9" s="17">
        <f>[5]Julho!$H$21</f>
        <v>10.44</v>
      </c>
      <c r="S9" s="17">
        <f>[5]Julho!$H$22</f>
        <v>20.52</v>
      </c>
      <c r="T9" s="17">
        <f>[5]Julho!$H$23</f>
        <v>6.84</v>
      </c>
      <c r="U9" s="17">
        <f>[5]Julho!$H$24</f>
        <v>7.5600000000000005</v>
      </c>
      <c r="V9" s="17">
        <f>[5]Julho!$H$25</f>
        <v>11.520000000000001</v>
      </c>
      <c r="W9" s="17">
        <f>[5]Julho!$H$26</f>
        <v>15.120000000000001</v>
      </c>
      <c r="X9" s="17">
        <f>[5]Julho!$H$27</f>
        <v>25.56</v>
      </c>
      <c r="Y9" s="17">
        <f>[5]Julho!$H$28</f>
        <v>21.6</v>
      </c>
      <c r="Z9" s="17">
        <f>[5]Julho!$H$29</f>
        <v>9.3600000000000012</v>
      </c>
      <c r="AA9" s="17">
        <f>[5]Julho!$H$30</f>
        <v>8.2799999999999994</v>
      </c>
      <c r="AB9" s="17">
        <f>[5]Julho!$H$31</f>
        <v>5.04</v>
      </c>
      <c r="AC9" s="17">
        <f>[5]Julho!$H$32</f>
        <v>9.3600000000000012</v>
      </c>
      <c r="AD9" s="17">
        <f>[5]Julho!$H$33</f>
        <v>13.68</v>
      </c>
      <c r="AE9" s="17">
        <f>[5]Julho!$H$34</f>
        <v>12.24</v>
      </c>
      <c r="AF9" s="17">
        <f>[5]Julho!$H$35</f>
        <v>11.16</v>
      </c>
      <c r="AG9" s="28">
        <f t="shared" si="1"/>
        <v>25.56</v>
      </c>
    </row>
    <row r="10" spans="1:33" ht="17.100000000000001" customHeight="1" x14ac:dyDescent="0.2">
      <c r="A10" s="15" t="s">
        <v>2</v>
      </c>
      <c r="B10" s="17">
        <f>[6]Julho!$H$5</f>
        <v>18</v>
      </c>
      <c r="C10" s="17">
        <f>[6]Julho!$H$6</f>
        <v>17.28</v>
      </c>
      <c r="D10" s="17">
        <f>[6]Julho!$H$7</f>
        <v>18.36</v>
      </c>
      <c r="E10" s="17">
        <f>[6]Julho!$H$8</f>
        <v>15.840000000000002</v>
      </c>
      <c r="F10" s="17">
        <f>[6]Julho!$H$9</f>
        <v>21.240000000000002</v>
      </c>
      <c r="G10" s="17">
        <f>[6]Julho!$H$10</f>
        <v>20.16</v>
      </c>
      <c r="H10" s="17">
        <f>[6]Julho!$H$11</f>
        <v>15.48</v>
      </c>
      <c r="I10" s="17">
        <f>[6]Julho!$H$12</f>
        <v>23.040000000000003</v>
      </c>
      <c r="J10" s="17">
        <f>[6]Julho!$H$13</f>
        <v>18</v>
      </c>
      <c r="K10" s="17">
        <f>[6]Julho!$H$14</f>
        <v>17.64</v>
      </c>
      <c r="L10" s="17">
        <f>[6]Julho!$H$15</f>
        <v>24.12</v>
      </c>
      <c r="M10" s="17">
        <f>[6]Julho!$H$16</f>
        <v>32.76</v>
      </c>
      <c r="N10" s="17">
        <f>[6]Julho!$H$17</f>
        <v>28.8</v>
      </c>
      <c r="O10" s="17">
        <f>[6]Julho!$H$18</f>
        <v>23.400000000000002</v>
      </c>
      <c r="P10" s="17">
        <f>[6]Julho!$H$19</f>
        <v>24.48</v>
      </c>
      <c r="Q10" s="17">
        <f>[6]Julho!$H$20</f>
        <v>13.68</v>
      </c>
      <c r="R10" s="17">
        <f>[6]Julho!$H$21</f>
        <v>17.28</v>
      </c>
      <c r="S10" s="17">
        <f>[6]Julho!$H$22</f>
        <v>19.079999999999998</v>
      </c>
      <c r="T10" s="17">
        <f>[6]Julho!$H$23</f>
        <v>26.64</v>
      </c>
      <c r="U10" s="17">
        <f>[6]Julho!$H$24</f>
        <v>20.88</v>
      </c>
      <c r="V10" s="17">
        <f>[6]Julho!$H$25</f>
        <v>25.92</v>
      </c>
      <c r="W10" s="17">
        <f>[6]Julho!$H$26</f>
        <v>23.040000000000003</v>
      </c>
      <c r="X10" s="17">
        <f>[6]Julho!$H$27</f>
        <v>18.720000000000002</v>
      </c>
      <c r="Y10" s="17">
        <f>[6]Julho!$H$28</f>
        <v>17.64</v>
      </c>
      <c r="Z10" s="17">
        <f>[6]Julho!$H$29</f>
        <v>19.8</v>
      </c>
      <c r="AA10" s="17">
        <f>[6]Julho!$H$30</f>
        <v>14.4</v>
      </c>
      <c r="AB10" s="17">
        <f>[6]Julho!$H$31</f>
        <v>12.24</v>
      </c>
      <c r="AC10" s="17">
        <f>[6]Julho!$H$32</f>
        <v>21.96</v>
      </c>
      <c r="AD10" s="17">
        <f>[6]Julho!$H$33</f>
        <v>33.840000000000003</v>
      </c>
      <c r="AE10" s="17">
        <f>[6]Julho!$H$34</f>
        <v>30.6</v>
      </c>
      <c r="AF10" s="17">
        <f>[6]Julho!$H$35</f>
        <v>22.32</v>
      </c>
      <c r="AG10" s="28">
        <f t="shared" si="1"/>
        <v>33.840000000000003</v>
      </c>
    </row>
    <row r="11" spans="1:33" ht="17.100000000000001" customHeight="1" x14ac:dyDescent="0.2">
      <c r="A11" s="15" t="s">
        <v>3</v>
      </c>
      <c r="B11" s="17">
        <f>[7]Julho!$H$5</f>
        <v>7.2</v>
      </c>
      <c r="C11" s="17">
        <f>[7]Julho!$H$6</f>
        <v>5.7600000000000007</v>
      </c>
      <c r="D11" s="17">
        <f>[7]Julho!$H$7</f>
        <v>10.8</v>
      </c>
      <c r="E11" s="17">
        <f>[7]Julho!$H$8</f>
        <v>16.559999999999999</v>
      </c>
      <c r="F11" s="17">
        <f>[7]Julho!$H$9</f>
        <v>21.96</v>
      </c>
      <c r="G11" s="17">
        <f>[7]Julho!$H$10</f>
        <v>9.7200000000000006</v>
      </c>
      <c r="H11" s="17">
        <f>[7]Julho!$H$11</f>
        <v>3.6</v>
      </c>
      <c r="I11" s="17">
        <f>[7]Julho!$H$12</f>
        <v>12.24</v>
      </c>
      <c r="J11" s="17">
        <f>[7]Julho!$H$13</f>
        <v>14.04</v>
      </c>
      <c r="K11" s="17">
        <f>[7]Julho!$H$14</f>
        <v>5.04</v>
      </c>
      <c r="L11" s="17">
        <f>[7]Julho!$H$15</f>
        <v>11.520000000000001</v>
      </c>
      <c r="M11" s="17">
        <f>[7]Julho!$H$16</f>
        <v>14.4</v>
      </c>
      <c r="N11" s="17">
        <f>[7]Julho!$H$17</f>
        <v>12.24</v>
      </c>
      <c r="O11" s="17">
        <f>[7]Julho!$H$18</f>
        <v>23.040000000000003</v>
      </c>
      <c r="P11" s="17">
        <f>[7]Julho!$H$19</f>
        <v>10.8</v>
      </c>
      <c r="Q11" s="17">
        <f>[7]Julho!$H$20</f>
        <v>10.44</v>
      </c>
      <c r="R11" s="17">
        <f>[7]Julho!$H$21</f>
        <v>10.8</v>
      </c>
      <c r="S11" s="17">
        <f>[7]Julho!$H$22</f>
        <v>6.48</v>
      </c>
      <c r="T11" s="17">
        <f>[7]Julho!$H$23</f>
        <v>4.6800000000000006</v>
      </c>
      <c r="U11" s="17">
        <f>[7]Julho!$H$24</f>
        <v>14.4</v>
      </c>
      <c r="V11" s="17">
        <f>[7]Julho!$H$25</f>
        <v>12.24</v>
      </c>
      <c r="W11" s="17">
        <f>[7]Julho!$H$26</f>
        <v>13.68</v>
      </c>
      <c r="X11" s="17">
        <f>[7]Julho!$H$27</f>
        <v>16.559999999999999</v>
      </c>
      <c r="Y11" s="17">
        <f>[7]Julho!$H$28</f>
        <v>9.7200000000000006</v>
      </c>
      <c r="Z11" s="17">
        <f>[7]Julho!$H$29</f>
        <v>7.9200000000000008</v>
      </c>
      <c r="AA11" s="17">
        <f>[7]Julho!$H$30</f>
        <v>9</v>
      </c>
      <c r="AB11" s="17">
        <f>[7]Julho!$H$31</f>
        <v>7.9200000000000008</v>
      </c>
      <c r="AC11" s="17">
        <f>[7]Julho!$H$32</f>
        <v>15.840000000000002</v>
      </c>
      <c r="AD11" s="17">
        <f>[7]Julho!$H$33</f>
        <v>15.48</v>
      </c>
      <c r="AE11" s="17">
        <f>[7]Julho!$H$34</f>
        <v>11.879999999999999</v>
      </c>
      <c r="AF11" s="17">
        <f>[7]Julho!$H$35</f>
        <v>10.44</v>
      </c>
      <c r="AG11" s="28">
        <f>MAX(B11:AF11)</f>
        <v>23.040000000000003</v>
      </c>
    </row>
    <row r="12" spans="1:33" ht="17.100000000000001" customHeight="1" x14ac:dyDescent="0.2">
      <c r="A12" s="15" t="s">
        <v>4</v>
      </c>
      <c r="B12" s="17">
        <f>[8]Julho!$H$5</f>
        <v>15.120000000000001</v>
      </c>
      <c r="C12" s="17">
        <f>[8]Julho!$H$6</f>
        <v>11.16</v>
      </c>
      <c r="D12" s="17">
        <f>[8]Julho!$H$7</f>
        <v>12.6</v>
      </c>
      <c r="E12" s="17">
        <f>[8]Julho!$H$8</f>
        <v>17.28</v>
      </c>
      <c r="F12" s="17">
        <f>[8]Julho!$H$9</f>
        <v>25.56</v>
      </c>
      <c r="G12" s="17">
        <f>[8]Julho!$H$10</f>
        <v>15.120000000000001</v>
      </c>
      <c r="H12" s="17">
        <f>[8]Julho!$H$11</f>
        <v>9</v>
      </c>
      <c r="I12" s="17">
        <f>[8]Julho!$H$12</f>
        <v>16.2</v>
      </c>
      <c r="J12" s="17">
        <f>[8]Julho!$H$13</f>
        <v>18.720000000000002</v>
      </c>
      <c r="K12" s="17">
        <f>[8]Julho!$H$14</f>
        <v>12.96</v>
      </c>
      <c r="L12" s="17">
        <f>[8]Julho!$H$15</f>
        <v>14.4</v>
      </c>
      <c r="M12" s="17">
        <f>[8]Julho!$H$16</f>
        <v>23.400000000000002</v>
      </c>
      <c r="N12" s="17">
        <f>[8]Julho!$H$17</f>
        <v>18.720000000000002</v>
      </c>
      <c r="O12" s="17">
        <f>[8]Julho!$H$18</f>
        <v>16.559999999999999</v>
      </c>
      <c r="P12" s="17">
        <f>[8]Julho!$H$19</f>
        <v>15.48</v>
      </c>
      <c r="Q12" s="17">
        <f>[8]Julho!$H$20</f>
        <v>11.16</v>
      </c>
      <c r="R12" s="17">
        <f>[8]Julho!$H$21</f>
        <v>12.24</v>
      </c>
      <c r="S12" s="17">
        <f>[8]Julho!$H$22</f>
        <v>17.64</v>
      </c>
      <c r="T12" s="17">
        <f>[8]Julho!$H$23</f>
        <v>12.96</v>
      </c>
      <c r="U12" s="17">
        <f>[8]Julho!$H$24</f>
        <v>14.76</v>
      </c>
      <c r="V12" s="17">
        <f>[8]Julho!$H$25</f>
        <v>20.16</v>
      </c>
      <c r="W12" s="17">
        <f>[8]Julho!$H$26</f>
        <v>15.48</v>
      </c>
      <c r="X12" s="17">
        <f>[8]Julho!$H$27</f>
        <v>21.240000000000002</v>
      </c>
      <c r="Y12" s="17">
        <f>[8]Julho!$H$28</f>
        <v>26.64</v>
      </c>
      <c r="Z12" s="17">
        <f>[8]Julho!$H$29</f>
        <v>10.8</v>
      </c>
      <c r="AA12" s="17">
        <f>[8]Julho!$H$30</f>
        <v>6.12</v>
      </c>
      <c r="AB12" s="17">
        <f>[8]Julho!$H$31</f>
        <v>6.48</v>
      </c>
      <c r="AC12" s="17">
        <f>[8]Julho!$H$32</f>
        <v>16.920000000000002</v>
      </c>
      <c r="AD12" s="17">
        <f>[8]Julho!$H$33</f>
        <v>23.400000000000002</v>
      </c>
      <c r="AE12" s="17">
        <f>[8]Julho!$H$34</f>
        <v>16.920000000000002</v>
      </c>
      <c r="AF12" s="17">
        <f>[8]Julho!$H$35</f>
        <v>19.079999999999998</v>
      </c>
      <c r="AG12" s="28">
        <f t="shared" si="1"/>
        <v>26.64</v>
      </c>
    </row>
    <row r="13" spans="1:33" ht="17.100000000000001" customHeight="1" x14ac:dyDescent="0.2">
      <c r="A13" s="15" t="s">
        <v>5</v>
      </c>
      <c r="B13" s="17">
        <f>[9]Julho!$H$5</f>
        <v>12.6</v>
      </c>
      <c r="C13" s="17">
        <f>[9]Julho!$H$6</f>
        <v>9</v>
      </c>
      <c r="D13" s="17">
        <f>[9]Julho!$H$7</f>
        <v>10.8</v>
      </c>
      <c r="E13" s="17">
        <f>[9]Julho!$H$8</f>
        <v>10.8</v>
      </c>
      <c r="F13" s="17">
        <f>[9]Julho!$H$9</f>
        <v>13.32</v>
      </c>
      <c r="G13" s="17">
        <f>[9]Julho!$H$10</f>
        <v>16.920000000000002</v>
      </c>
      <c r="H13" s="17">
        <f>[9]Julho!$H$11</f>
        <v>15.48</v>
      </c>
      <c r="I13" s="17">
        <f>[9]Julho!$H$12</f>
        <v>15.48</v>
      </c>
      <c r="J13" s="17">
        <f>[9]Julho!$H$13</f>
        <v>12.24</v>
      </c>
      <c r="K13" s="17">
        <f>[9]Julho!$H$14</f>
        <v>14.04</v>
      </c>
      <c r="L13" s="17">
        <f>[9]Julho!$H$15</f>
        <v>10.8</v>
      </c>
      <c r="M13" s="17">
        <f>[9]Julho!$H$16</f>
        <v>17.28</v>
      </c>
      <c r="N13" s="17">
        <f>[9]Julho!$H$17</f>
        <v>16.2</v>
      </c>
      <c r="O13" s="17">
        <f>[9]Julho!$H$18</f>
        <v>18.36</v>
      </c>
      <c r="P13" s="17">
        <f>[9]Julho!$H$19</f>
        <v>11.16</v>
      </c>
      <c r="Q13" s="17">
        <f>[9]Julho!$H$20</f>
        <v>8.64</v>
      </c>
      <c r="R13" s="17">
        <f>[9]Julho!$H$21</f>
        <v>12.6</v>
      </c>
      <c r="S13" s="17">
        <f>[9]Julho!$H$22</f>
        <v>20.16</v>
      </c>
      <c r="T13" s="17">
        <f>[9]Julho!$H$23</f>
        <v>11.879999999999999</v>
      </c>
      <c r="U13" s="17">
        <f>[9]Julho!$H$24</f>
        <v>10.8</v>
      </c>
      <c r="V13" s="17">
        <f>[9]Julho!$H$25</f>
        <v>16.2</v>
      </c>
      <c r="W13" s="17">
        <f>[9]Julho!$H$26</f>
        <v>11.879999999999999</v>
      </c>
      <c r="X13" s="17">
        <f>[9]Julho!$H$27</f>
        <v>18.36</v>
      </c>
      <c r="Y13" s="17">
        <f>[9]Julho!$H$28</f>
        <v>24.12</v>
      </c>
      <c r="Z13" s="17">
        <f>[9]Julho!$H$29</f>
        <v>11.16</v>
      </c>
      <c r="AA13" s="17">
        <f>[9]Julho!$H$30</f>
        <v>11.16</v>
      </c>
      <c r="AB13" s="17">
        <f>[9]Julho!$H$31</f>
        <v>8.2799999999999994</v>
      </c>
      <c r="AC13" s="17">
        <f>[9]Julho!$H$32</f>
        <v>10.8</v>
      </c>
      <c r="AD13" s="17">
        <f>[9]Julho!$H$33</f>
        <v>20.16</v>
      </c>
      <c r="AE13" s="17">
        <f>[9]Julho!$H$34</f>
        <v>18.720000000000002</v>
      </c>
      <c r="AF13" s="17">
        <f>[9]Julho!$H$35</f>
        <v>11.520000000000001</v>
      </c>
      <c r="AG13" s="28">
        <f t="shared" si="1"/>
        <v>24.12</v>
      </c>
    </row>
    <row r="14" spans="1:33" ht="17.100000000000001" customHeight="1" x14ac:dyDescent="0.2">
      <c r="A14" s="15" t="s">
        <v>47</v>
      </c>
      <c r="B14" s="17">
        <f>[10]Julho!$H$5</f>
        <v>19.079999999999998</v>
      </c>
      <c r="C14" s="17">
        <f>[10]Julho!$H$6</f>
        <v>18.720000000000002</v>
      </c>
      <c r="D14" s="17">
        <f>[10]Julho!$H$7</f>
        <v>16.559999999999999</v>
      </c>
      <c r="E14" s="17">
        <f>[10]Julho!$H$8</f>
        <v>18.36</v>
      </c>
      <c r="F14" s="17">
        <f>[10]Julho!$H$9</f>
        <v>33.480000000000004</v>
      </c>
      <c r="G14" s="17">
        <f>[10]Julho!$H$10</f>
        <v>23.759999999999998</v>
      </c>
      <c r="H14" s="17">
        <f>[10]Julho!$H$11</f>
        <v>13.68</v>
      </c>
      <c r="I14" s="17">
        <f>[10]Julho!$H$12</f>
        <v>18</v>
      </c>
      <c r="J14" s="17">
        <f>[10]Julho!$H$13</f>
        <v>26.64</v>
      </c>
      <c r="K14" s="17">
        <f>[10]Julho!$H$14</f>
        <v>20.52</v>
      </c>
      <c r="L14" s="17">
        <f>[10]Julho!$H$15</f>
        <v>19.440000000000001</v>
      </c>
      <c r="M14" s="17">
        <f>[10]Julho!$H$16</f>
        <v>25.2</v>
      </c>
      <c r="N14" s="17">
        <f>[10]Julho!$H$17</f>
        <v>25.2</v>
      </c>
      <c r="O14" s="17">
        <f>[10]Julho!$H$18</f>
        <v>20.88</v>
      </c>
      <c r="P14" s="17">
        <f>[10]Julho!$H$19</f>
        <v>22.68</v>
      </c>
      <c r="Q14" s="17">
        <f>[10]Julho!$H$20</f>
        <v>18.36</v>
      </c>
      <c r="R14" s="17">
        <f>[10]Julho!$H$21</f>
        <v>18.720000000000002</v>
      </c>
      <c r="S14" s="17">
        <f>[10]Julho!$H$22</f>
        <v>15.840000000000002</v>
      </c>
      <c r="T14" s="17">
        <f>[10]Julho!$H$23</f>
        <v>17.64</v>
      </c>
      <c r="U14" s="17">
        <f>[10]Julho!$H$24</f>
        <v>19.440000000000001</v>
      </c>
      <c r="V14" s="17">
        <f>[10]Julho!$H$25</f>
        <v>27.720000000000002</v>
      </c>
      <c r="W14" s="17">
        <f>[10]Julho!$H$26</f>
        <v>24.840000000000003</v>
      </c>
      <c r="X14" s="17">
        <f>[10]Julho!$H$27</f>
        <v>36</v>
      </c>
      <c r="Y14" s="17">
        <f>[10]Julho!$H$28</f>
        <v>26.28</v>
      </c>
      <c r="Z14" s="17">
        <f>[10]Julho!$H$29</f>
        <v>20.16</v>
      </c>
      <c r="AA14" s="17">
        <f>[10]Julho!$H$30</f>
        <v>22.68</v>
      </c>
      <c r="AB14" s="17">
        <f>[10]Julho!$H$31</f>
        <v>17.28</v>
      </c>
      <c r="AC14" s="17">
        <f>[10]Julho!$H$32</f>
        <v>19.079999999999998</v>
      </c>
      <c r="AD14" s="17">
        <f>[10]Julho!$H$33</f>
        <v>24.48</v>
      </c>
      <c r="AE14" s="17">
        <f>[10]Julho!$H$34</f>
        <v>21.6</v>
      </c>
      <c r="AF14" s="17">
        <f>[10]Julho!$H$35</f>
        <v>23.040000000000003</v>
      </c>
      <c r="AG14" s="28">
        <f>MAX(B14:AF14)</f>
        <v>36</v>
      </c>
    </row>
    <row r="15" spans="1:33" ht="17.100000000000001" customHeight="1" x14ac:dyDescent="0.2">
      <c r="A15" s="15" t="s">
        <v>6</v>
      </c>
      <c r="B15" s="17">
        <f>[11]Julho!$H$5</f>
        <v>12.6</v>
      </c>
      <c r="C15" s="17">
        <f>[11]Julho!$H$6</f>
        <v>10.08</v>
      </c>
      <c r="D15" s="17">
        <f>[11]Julho!$H$7</f>
        <v>0.36000000000000004</v>
      </c>
      <c r="E15" s="17">
        <f>[11]Julho!$H$8</f>
        <v>6.48</v>
      </c>
      <c r="F15" s="17">
        <f>[11]Julho!$H$9</f>
        <v>8.64</v>
      </c>
      <c r="G15" s="17">
        <f>[11]Julho!$H$10</f>
        <v>17.28</v>
      </c>
      <c r="H15" s="17">
        <f>[11]Julho!$H$11</f>
        <v>8.2799999999999994</v>
      </c>
      <c r="I15" s="17">
        <f>[11]Julho!$H$12</f>
        <v>12.6</v>
      </c>
      <c r="J15" s="17">
        <f>[11]Julho!$H$13</f>
        <v>14.04</v>
      </c>
      <c r="K15" s="17">
        <f>[11]Julho!$H$14</f>
        <v>2.16</v>
      </c>
      <c r="L15" s="17">
        <f>[11]Julho!$H$15</f>
        <v>5.4</v>
      </c>
      <c r="M15" s="17">
        <f>[11]Julho!$H$16</f>
        <v>6.12</v>
      </c>
      <c r="N15" s="17">
        <f>[11]Julho!$H$17</f>
        <v>6.48</v>
      </c>
      <c r="O15" s="17">
        <f>[11]Julho!$H$18</f>
        <v>3.9600000000000004</v>
      </c>
      <c r="P15" s="17">
        <f>[11]Julho!$H$19</f>
        <v>14.76</v>
      </c>
      <c r="Q15" s="17">
        <f>[11]Julho!$H$20</f>
        <v>8.2799999999999994</v>
      </c>
      <c r="R15" s="17">
        <f>[11]Julho!$H$21</f>
        <v>12.6</v>
      </c>
      <c r="S15" s="17">
        <f>[11]Julho!$H$22</f>
        <v>9.3600000000000012</v>
      </c>
      <c r="T15" s="17">
        <f>[11]Julho!$H$23</f>
        <v>4.32</v>
      </c>
      <c r="U15" s="17">
        <f>[11]Julho!$H$24</f>
        <v>3.24</v>
      </c>
      <c r="V15" s="17">
        <f>[11]Julho!$H$25</f>
        <v>4.6800000000000006</v>
      </c>
      <c r="W15" s="17">
        <f>[11]Julho!$H$26</f>
        <v>8.64</v>
      </c>
      <c r="X15" s="17">
        <f>[11]Julho!$H$27</f>
        <v>14.76</v>
      </c>
      <c r="Y15" s="17">
        <f>[11]Julho!$H$28</f>
        <v>15.48</v>
      </c>
      <c r="Z15" s="17">
        <f>[11]Julho!$H$29</f>
        <v>10.08</v>
      </c>
      <c r="AA15" s="17">
        <f>[11]Julho!$H$30</f>
        <v>5.7600000000000007</v>
      </c>
      <c r="AB15" s="17">
        <f>[11]Julho!$H$31</f>
        <v>2.8800000000000003</v>
      </c>
      <c r="AC15" s="17">
        <f>[11]Julho!$H$32</f>
        <v>5.4</v>
      </c>
      <c r="AD15" s="17">
        <f>[11]Julho!$H$33</f>
        <v>7.9200000000000008</v>
      </c>
      <c r="AE15" s="17">
        <f>[11]Julho!$H$34</f>
        <v>4.32</v>
      </c>
      <c r="AF15" s="17">
        <f>[11]Julho!$H$35</f>
        <v>6.12</v>
      </c>
      <c r="AG15" s="28">
        <f t="shared" si="1"/>
        <v>17.28</v>
      </c>
    </row>
    <row r="16" spans="1:33" ht="17.100000000000001" customHeight="1" x14ac:dyDescent="0.2">
      <c r="A16" s="15" t="s">
        <v>7</v>
      </c>
      <c r="B16" s="17">
        <f>[12]Julho!$H$5</f>
        <v>12.6</v>
      </c>
      <c r="C16" s="17">
        <f>[12]Julho!$H$6</f>
        <v>12.96</v>
      </c>
      <c r="D16" s="17">
        <f>[12]Julho!$H$7</f>
        <v>17.64</v>
      </c>
      <c r="E16" s="17">
        <f>[12]Julho!$H$8</f>
        <v>17.64</v>
      </c>
      <c r="F16" s="17">
        <f>[12]Julho!$H$9</f>
        <v>28.8</v>
      </c>
      <c r="G16" s="17">
        <f>[12]Julho!$H$10</f>
        <v>10.44</v>
      </c>
      <c r="H16" s="17">
        <f>[12]Julho!$H$11</f>
        <v>12.6</v>
      </c>
      <c r="I16" s="17">
        <f>[12]Julho!$H$12</f>
        <v>11.520000000000001</v>
      </c>
      <c r="J16" s="17">
        <f>[12]Julho!$H$13</f>
        <v>10.8</v>
      </c>
      <c r="K16" s="17">
        <f>[12]Julho!$H$14</f>
        <v>6.84</v>
      </c>
      <c r="L16" s="17">
        <f>[12]Julho!$H$15</f>
        <v>14.04</v>
      </c>
      <c r="M16" s="17">
        <f>[12]Julho!$H$16</f>
        <v>18.36</v>
      </c>
      <c r="N16" s="17">
        <f>[12]Julho!$H$17</f>
        <v>14.4</v>
      </c>
      <c r="O16" s="17">
        <f>[12]Julho!$H$18</f>
        <v>16.559999999999999</v>
      </c>
      <c r="P16" s="17">
        <f>[12]Julho!$H$19</f>
        <v>20.88</v>
      </c>
      <c r="Q16" s="17">
        <f>[12]Julho!$H$20</f>
        <v>12.6</v>
      </c>
      <c r="R16" s="17">
        <f>[12]Julho!$H$21</f>
        <v>15.120000000000001</v>
      </c>
      <c r="S16" s="17">
        <f>[12]Julho!$H$22</f>
        <v>17.64</v>
      </c>
      <c r="T16" s="17">
        <f>[12]Julho!$H$23</f>
        <v>12.24</v>
      </c>
      <c r="U16" s="17">
        <f>[12]Julho!$H$24</f>
        <v>11.879999999999999</v>
      </c>
      <c r="V16" s="17">
        <f>[12]Julho!$H$25</f>
        <v>16.920000000000002</v>
      </c>
      <c r="W16" s="17">
        <f>[12]Julho!$H$26</f>
        <v>17.28</v>
      </c>
      <c r="X16" s="17">
        <f>[12]Julho!$H$27</f>
        <v>22.68</v>
      </c>
      <c r="Y16" s="17">
        <f>[12]Julho!$H$28</f>
        <v>21.6</v>
      </c>
      <c r="Z16" s="17">
        <f>[12]Julho!$H$29</f>
        <v>13.32</v>
      </c>
      <c r="AA16" s="17">
        <f>[12]Julho!$H$30</f>
        <v>9.3600000000000012</v>
      </c>
      <c r="AB16" s="17">
        <f>[12]Julho!$H$31</f>
        <v>7.9200000000000008</v>
      </c>
      <c r="AC16" s="17">
        <f>[12]Julho!$H$32</f>
        <v>21.96</v>
      </c>
      <c r="AD16" s="17">
        <f>[12]Julho!$H$33</f>
        <v>17.64</v>
      </c>
      <c r="AE16" s="17">
        <f>[12]Julho!$H$34</f>
        <v>15.48</v>
      </c>
      <c r="AF16" s="17">
        <f>[12]Julho!$H$35</f>
        <v>16.2</v>
      </c>
      <c r="AG16" s="28">
        <f t="shared" si="1"/>
        <v>28.8</v>
      </c>
    </row>
    <row r="17" spans="1:35" ht="17.100000000000001" customHeight="1" x14ac:dyDescent="0.2">
      <c r="A17" s="15" t="s">
        <v>8</v>
      </c>
      <c r="B17" s="83" t="str">
        <f>[13]Julho!$H$5</f>
        <v>*</v>
      </c>
      <c r="C17" s="83" t="str">
        <f>[13]Julho!$H$6</f>
        <v>*</v>
      </c>
      <c r="D17" s="83" t="str">
        <f>[13]Julho!$H$7</f>
        <v>*</v>
      </c>
      <c r="E17" s="83" t="str">
        <f>[13]Julho!$H$8</f>
        <v>*</v>
      </c>
      <c r="F17" s="83" t="str">
        <f>[13]Julho!$H$9</f>
        <v>*</v>
      </c>
      <c r="G17" s="83" t="str">
        <f>[13]Julho!$H$10</f>
        <v>*</v>
      </c>
      <c r="H17" s="83" t="str">
        <f>[13]Julho!$H$11</f>
        <v>*</v>
      </c>
      <c r="I17" s="83" t="str">
        <f>[13]Julho!$H$11</f>
        <v>*</v>
      </c>
      <c r="J17" s="83" t="str">
        <f>[13]Julho!$H$11</f>
        <v>*</v>
      </c>
      <c r="K17" s="83" t="str">
        <f>[13]Julho!$H$14</f>
        <v>*</v>
      </c>
      <c r="L17" s="83" t="str">
        <f>[13]Julho!$H$15</f>
        <v>*</v>
      </c>
      <c r="M17" s="83" t="str">
        <f>[13]Julho!$H$16</f>
        <v>*</v>
      </c>
      <c r="N17" s="83" t="str">
        <f>[13]Julho!$H$17</f>
        <v>*</v>
      </c>
      <c r="O17" s="17" t="str">
        <f>[13]Julho!$H$18</f>
        <v>*</v>
      </c>
      <c r="P17" s="17" t="str">
        <f>[13]Julho!$H$19</f>
        <v>*</v>
      </c>
      <c r="Q17" s="17" t="str">
        <f>[13]Julho!$H$20</f>
        <v>*</v>
      </c>
      <c r="R17" s="17" t="str">
        <f>[13]Julho!$H$21</f>
        <v>*</v>
      </c>
      <c r="S17" s="17" t="str">
        <f>[13]Julho!$H$22</f>
        <v>*</v>
      </c>
      <c r="T17" s="17" t="str">
        <f>[13]Julho!$H$23</f>
        <v>*</v>
      </c>
      <c r="U17" s="17">
        <f>[13]Julho!$H$24</f>
        <v>0.72000000000000008</v>
      </c>
      <c r="V17" s="17">
        <f>[13]Julho!$H$25</f>
        <v>17.28</v>
      </c>
      <c r="W17" s="17">
        <f>[13]Julho!$H$26</f>
        <v>15.840000000000002</v>
      </c>
      <c r="X17" s="17" t="str">
        <f>[13]Julho!$H$27</f>
        <v>*</v>
      </c>
      <c r="Y17" s="17" t="str">
        <f>[13]Julho!$H$28</f>
        <v>*</v>
      </c>
      <c r="Z17" s="17">
        <f>[13]Julho!$H$29</f>
        <v>5.7600000000000007</v>
      </c>
      <c r="AA17" s="17">
        <f>[13]Julho!$H$30</f>
        <v>0</v>
      </c>
      <c r="AB17" s="17" t="str">
        <f>[13]Julho!$H$31</f>
        <v>*</v>
      </c>
      <c r="AC17" s="17" t="str">
        <f>[13]Julho!$H$32</f>
        <v>*</v>
      </c>
      <c r="AD17" s="17" t="str">
        <f>[13]Julho!$H$33</f>
        <v>*</v>
      </c>
      <c r="AE17" s="17">
        <f>[13]Julho!$H$34</f>
        <v>19.440000000000001</v>
      </c>
      <c r="AF17" s="17" t="str">
        <f>[13]Julho!$H$35</f>
        <v>*</v>
      </c>
      <c r="AG17" s="28">
        <f t="shared" si="1"/>
        <v>19.440000000000001</v>
      </c>
      <c r="AI17" s="23" t="s">
        <v>51</v>
      </c>
    </row>
    <row r="18" spans="1:35" ht="17.100000000000001" customHeight="1" x14ac:dyDescent="0.2">
      <c r="A18" s="15" t="s">
        <v>9</v>
      </c>
      <c r="B18" s="17">
        <f>[14]Julho!$H$5</f>
        <v>10.08</v>
      </c>
      <c r="C18" s="17">
        <f>[14]Julho!$H$6</f>
        <v>14.04</v>
      </c>
      <c r="D18" s="17">
        <f>[14]Julho!$H$7</f>
        <v>12.6</v>
      </c>
      <c r="E18" s="17">
        <f>[14]Julho!$H$8</f>
        <v>16.2</v>
      </c>
      <c r="F18" s="17">
        <f>[14]Julho!$H$9</f>
        <v>27.36</v>
      </c>
      <c r="G18" s="17">
        <f>[14]Julho!$H$10</f>
        <v>20.52</v>
      </c>
      <c r="H18" s="17">
        <f>[14]Julho!$H$11</f>
        <v>12.6</v>
      </c>
      <c r="I18" s="17">
        <f>[14]Julho!$H$12</f>
        <v>12.24</v>
      </c>
      <c r="J18" s="17">
        <f>[14]Julho!$H$13</f>
        <v>13.32</v>
      </c>
      <c r="K18" s="17">
        <f>[14]Julho!$H$14</f>
        <v>10.08</v>
      </c>
      <c r="L18" s="17">
        <f>[14]Julho!$H$15</f>
        <v>16.2</v>
      </c>
      <c r="M18" s="17">
        <f>[14]Julho!$H$16</f>
        <v>16.920000000000002</v>
      </c>
      <c r="N18" s="17">
        <f>[14]Julho!$H$17</f>
        <v>13.68</v>
      </c>
      <c r="O18" s="17">
        <f>[14]Julho!$H$18</f>
        <v>16.2</v>
      </c>
      <c r="P18" s="17">
        <f>[14]Julho!$H$19</f>
        <v>18.36</v>
      </c>
      <c r="Q18" s="17">
        <f>[14]Julho!$H$20</f>
        <v>17.64</v>
      </c>
      <c r="R18" s="17">
        <f>[14]Julho!$H$21</f>
        <v>17.64</v>
      </c>
      <c r="S18" s="17">
        <f>[14]Julho!$H$22</f>
        <v>27</v>
      </c>
      <c r="T18" s="17">
        <f>[14]Julho!$H$23</f>
        <v>15.120000000000001</v>
      </c>
      <c r="U18" s="17">
        <f>[14]Julho!$H$24</f>
        <v>10.8</v>
      </c>
      <c r="V18" s="17">
        <f>[14]Julho!$H$25</f>
        <v>14.04</v>
      </c>
      <c r="W18" s="17">
        <f>[14]Julho!$H$26</f>
        <v>19.440000000000001</v>
      </c>
      <c r="X18" s="17">
        <f>[14]Julho!$H$27</f>
        <v>37.440000000000005</v>
      </c>
      <c r="Y18" s="17">
        <f>[14]Julho!$H$28</f>
        <v>50.04</v>
      </c>
      <c r="Z18" s="17">
        <f>[14]Julho!$H$29</f>
        <v>18</v>
      </c>
      <c r="AA18" s="17">
        <f>[14]Julho!$H$30</f>
        <v>7.9200000000000008</v>
      </c>
      <c r="AB18" s="17">
        <f>[14]Julho!$H$31</f>
        <v>10.08</v>
      </c>
      <c r="AC18" s="17">
        <f>[14]Julho!$H$32</f>
        <v>16.920000000000002</v>
      </c>
      <c r="AD18" s="17">
        <f>[14]Julho!$H$33</f>
        <v>16.920000000000002</v>
      </c>
      <c r="AE18" s="17">
        <f>[14]Julho!$H$34</f>
        <v>18.36</v>
      </c>
      <c r="AF18" s="17">
        <f>[14]Julho!$H$35</f>
        <v>18</v>
      </c>
      <c r="AG18" s="28">
        <f t="shared" si="1"/>
        <v>50.04</v>
      </c>
    </row>
    <row r="19" spans="1:35" ht="17.100000000000001" customHeight="1" x14ac:dyDescent="0.2">
      <c r="A19" s="15" t="s">
        <v>46</v>
      </c>
      <c r="B19" s="17">
        <f>[15]Julho!$H$5</f>
        <v>12.96</v>
      </c>
      <c r="C19" s="17">
        <f>[15]Julho!$H$6</f>
        <v>18.36</v>
      </c>
      <c r="D19" s="17">
        <f>[15]Julho!$H$7</f>
        <v>17.28</v>
      </c>
      <c r="E19" s="17">
        <f>[15]Julho!$H$8</f>
        <v>17.64</v>
      </c>
      <c r="F19" s="17">
        <f>[15]Julho!$H$9</f>
        <v>21.6</v>
      </c>
      <c r="G19" s="17">
        <f>[15]Julho!$H$10</f>
        <v>11.879999999999999</v>
      </c>
      <c r="H19" s="17">
        <f>[15]Julho!$H$11</f>
        <v>8.2799999999999994</v>
      </c>
      <c r="I19" s="17">
        <f>[15]Julho!$H$12</f>
        <v>6.12</v>
      </c>
      <c r="J19" s="17">
        <f>[15]Julho!$H$13</f>
        <v>8.2799999999999994</v>
      </c>
      <c r="K19" s="17">
        <f>[15]Julho!$H$14</f>
        <v>7.2</v>
      </c>
      <c r="L19" s="17">
        <f>[15]Julho!$H$15</f>
        <v>9</v>
      </c>
      <c r="M19" s="17">
        <f>[15]Julho!$H$16</f>
        <v>12.24</v>
      </c>
      <c r="N19" s="17">
        <f>[15]Julho!$H$17</f>
        <v>8.2799999999999994</v>
      </c>
      <c r="O19" s="17">
        <f>[15]Julho!$H$18</f>
        <v>16.2</v>
      </c>
      <c r="P19" s="17">
        <f>[15]Julho!$H$19</f>
        <v>15.840000000000002</v>
      </c>
      <c r="Q19" s="17">
        <f>[15]Julho!$H$20</f>
        <v>17.28</v>
      </c>
      <c r="R19" s="17">
        <f>[15]Julho!$H$21</f>
        <v>17.28</v>
      </c>
      <c r="S19" s="17">
        <f>[15]Julho!$H$22</f>
        <v>12.6</v>
      </c>
      <c r="T19" s="17">
        <f>[15]Julho!$H$23</f>
        <v>9.3600000000000012</v>
      </c>
      <c r="U19" s="17">
        <f>[15]Julho!$H$24</f>
        <v>8.64</v>
      </c>
      <c r="V19" s="17">
        <f>[15]Julho!$H$25</f>
        <v>17.28</v>
      </c>
      <c r="W19" s="17">
        <f>[15]Julho!$H$26</f>
        <v>23.400000000000002</v>
      </c>
      <c r="X19" s="17">
        <f>[15]Julho!$H$27</f>
        <v>21.96</v>
      </c>
      <c r="Y19" s="17">
        <f>[15]Julho!$H$28</f>
        <v>16.920000000000002</v>
      </c>
      <c r="Z19" s="17">
        <f>[15]Julho!$H$29</f>
        <v>9.3600000000000012</v>
      </c>
      <c r="AA19" s="17">
        <f>[15]Julho!$H$30</f>
        <v>5.4</v>
      </c>
      <c r="AB19" s="17">
        <f>[15]Julho!$H$31</f>
        <v>6.12</v>
      </c>
      <c r="AC19" s="17">
        <f>[15]Julho!$H$32</f>
        <v>12.24</v>
      </c>
      <c r="AD19" s="17">
        <f>[15]Julho!$H$33</f>
        <v>12.96</v>
      </c>
      <c r="AE19" s="17">
        <f>[15]Julho!$H$34</f>
        <v>14.76</v>
      </c>
      <c r="AF19" s="17">
        <f>[15]Julho!$H$35</f>
        <v>12.96</v>
      </c>
      <c r="AG19" s="28">
        <f t="shared" si="1"/>
        <v>23.400000000000002</v>
      </c>
    </row>
    <row r="20" spans="1:35" ht="17.100000000000001" customHeight="1" x14ac:dyDescent="0.2">
      <c r="A20" s="15" t="s">
        <v>10</v>
      </c>
      <c r="B20" s="17">
        <f>[16]Julho!$H$5</f>
        <v>5.7600000000000007</v>
      </c>
      <c r="C20" s="17">
        <f>[16]Julho!$H$6</f>
        <v>14.04</v>
      </c>
      <c r="D20" s="17">
        <f>[16]Julho!$H$7</f>
        <v>14.76</v>
      </c>
      <c r="E20" s="17">
        <f>[16]Julho!$H$8</f>
        <v>13.32</v>
      </c>
      <c r="F20" s="17">
        <f>[16]Julho!$H$9</f>
        <v>24.840000000000003</v>
      </c>
      <c r="G20" s="17">
        <f>[16]Julho!$H$10</f>
        <v>12.96</v>
      </c>
      <c r="H20" s="17">
        <f>[16]Julho!$H$11</f>
        <v>7.9200000000000008</v>
      </c>
      <c r="I20" s="17">
        <f>[16]Julho!$H$12</f>
        <v>2.8800000000000003</v>
      </c>
      <c r="J20" s="17">
        <f>[16]Julho!$H$13</f>
        <v>6.84</v>
      </c>
      <c r="K20" s="17">
        <f>[16]Julho!$H$14</f>
        <v>3.9600000000000004</v>
      </c>
      <c r="L20" s="17">
        <f>[16]Julho!$H$15</f>
        <v>13.32</v>
      </c>
      <c r="M20" s="17">
        <f>[16]Julho!$H$16</f>
        <v>14.76</v>
      </c>
      <c r="N20" s="17">
        <f>[16]Julho!$H$17</f>
        <v>9</v>
      </c>
      <c r="O20" s="17">
        <f>[16]Julho!$H$18</f>
        <v>12.6</v>
      </c>
      <c r="P20" s="17">
        <f>[16]Julho!$H$19</f>
        <v>14.04</v>
      </c>
      <c r="Q20" s="17">
        <f>[16]Julho!$H$20</f>
        <v>12.6</v>
      </c>
      <c r="R20" s="17">
        <f>[16]Julho!$H$21</f>
        <v>14.4</v>
      </c>
      <c r="S20" s="17">
        <f>[16]Julho!$H$22</f>
        <v>19.8</v>
      </c>
      <c r="T20" s="17">
        <f>[16]Julho!$H$23</f>
        <v>2.8800000000000003</v>
      </c>
      <c r="U20" s="17">
        <f>[16]Julho!$H$24</f>
        <v>6.12</v>
      </c>
      <c r="V20" s="17">
        <f>[16]Julho!$H$25</f>
        <v>16.559999999999999</v>
      </c>
      <c r="W20" s="17">
        <f>[16]Julho!$H$26</f>
        <v>19.8</v>
      </c>
      <c r="X20" s="17">
        <f>[16]Julho!$H$27</f>
        <v>24.840000000000003</v>
      </c>
      <c r="Y20" s="17">
        <f>[16]Julho!$H$28</f>
        <v>19.079999999999998</v>
      </c>
      <c r="Z20" s="17">
        <f>[16]Julho!$H$29</f>
        <v>10.08</v>
      </c>
      <c r="AA20" s="17">
        <f>[16]Julho!$H$30</f>
        <v>3.6</v>
      </c>
      <c r="AB20" s="17">
        <f>[16]Julho!$H$31</f>
        <v>5.7600000000000007</v>
      </c>
      <c r="AC20" s="17">
        <f>[16]Julho!$H$32</f>
        <v>13.68</v>
      </c>
      <c r="AD20" s="17">
        <f>[16]Julho!$H$33</f>
        <v>17.64</v>
      </c>
      <c r="AE20" s="17">
        <f>[16]Julho!$H$34</f>
        <v>10.8</v>
      </c>
      <c r="AF20" s="17">
        <f>[16]Julho!$H$35</f>
        <v>14.04</v>
      </c>
      <c r="AG20" s="28">
        <f>MAX(B20:AF20)</f>
        <v>24.840000000000003</v>
      </c>
    </row>
    <row r="21" spans="1:35" ht="17.100000000000001" customHeight="1" x14ac:dyDescent="0.2">
      <c r="A21" s="15" t="s">
        <v>11</v>
      </c>
      <c r="B21" s="17">
        <f>[17]Julho!$H$5</f>
        <v>6.12</v>
      </c>
      <c r="C21" s="17">
        <f>[17]Julho!$H$6</f>
        <v>9.3600000000000012</v>
      </c>
      <c r="D21" s="17">
        <f>[17]Julho!$H$7</f>
        <v>9</v>
      </c>
      <c r="E21" s="17">
        <f>[17]Julho!$H$8</f>
        <v>7.2</v>
      </c>
      <c r="F21" s="17">
        <f>[17]Julho!$H$9</f>
        <v>14.04</v>
      </c>
      <c r="G21" s="17">
        <f>[17]Julho!$H$10</f>
        <v>9</v>
      </c>
      <c r="H21" s="17">
        <f>[17]Julho!$H$11</f>
        <v>7.2</v>
      </c>
      <c r="I21" s="17">
        <f>[17]Julho!$H$12</f>
        <v>10.08</v>
      </c>
      <c r="J21" s="17">
        <f>[17]Julho!$H$13</f>
        <v>12.24</v>
      </c>
      <c r="K21" s="17">
        <f>[17]Julho!$H$14</f>
        <v>7.5600000000000005</v>
      </c>
      <c r="L21" s="17">
        <f>[17]Julho!$H$15</f>
        <v>10.8</v>
      </c>
      <c r="M21" s="17">
        <f>[17]Julho!$H$16</f>
        <v>11.879999999999999</v>
      </c>
      <c r="N21" s="17">
        <f>[17]Julho!$H$17</f>
        <v>10.08</v>
      </c>
      <c r="O21" s="17">
        <f>[17]Julho!$H$18</f>
        <v>8.2799999999999994</v>
      </c>
      <c r="P21" s="17">
        <f>[17]Julho!$H$19</f>
        <v>7.5600000000000005</v>
      </c>
      <c r="Q21" s="17">
        <f>[17]Julho!$H$20</f>
        <v>7.2</v>
      </c>
      <c r="R21" s="17">
        <f>[17]Julho!$H$21</f>
        <v>10.44</v>
      </c>
      <c r="S21" s="17">
        <f>[17]Julho!$H$22</f>
        <v>14.04</v>
      </c>
      <c r="T21" s="17">
        <f>[17]Julho!$H$23</f>
        <v>11.16</v>
      </c>
      <c r="U21" s="17">
        <f>[17]Julho!$H$24</f>
        <v>7.9200000000000008</v>
      </c>
      <c r="V21" s="17">
        <f>[17]Julho!$H$25</f>
        <v>10.08</v>
      </c>
      <c r="W21" s="17">
        <f>[17]Julho!$H$26</f>
        <v>6.84</v>
      </c>
      <c r="X21" s="17">
        <f>[17]Julho!$H$27</f>
        <v>25.2</v>
      </c>
      <c r="Y21" s="17">
        <f>[17]Julho!$H$28</f>
        <v>14.04</v>
      </c>
      <c r="Z21" s="17">
        <f>[17]Julho!$H$29</f>
        <v>9</v>
      </c>
      <c r="AA21" s="17">
        <f>[17]Julho!$H$30</f>
        <v>9</v>
      </c>
      <c r="AB21" s="17">
        <f>[17]Julho!$H$31</f>
        <v>6.48</v>
      </c>
      <c r="AC21" s="17">
        <f>[17]Julho!$H$32</f>
        <v>12.24</v>
      </c>
      <c r="AD21" s="17">
        <f>[17]Julho!$H$33</f>
        <v>10.8</v>
      </c>
      <c r="AE21" s="17">
        <f>[17]Julho!$H$34</f>
        <v>8.64</v>
      </c>
      <c r="AF21" s="17">
        <f>[17]Julho!$H$35</f>
        <v>7.2</v>
      </c>
      <c r="AG21" s="28">
        <f>MAX(B21:AF21)</f>
        <v>25.2</v>
      </c>
    </row>
    <row r="22" spans="1:35" ht="17.100000000000001" customHeight="1" x14ac:dyDescent="0.2">
      <c r="A22" s="15" t="s">
        <v>12</v>
      </c>
      <c r="B22" s="17">
        <f>[18]Julho!$H$5</f>
        <v>9</v>
      </c>
      <c r="C22" s="17">
        <f>[18]Julho!$H$6</f>
        <v>11.520000000000001</v>
      </c>
      <c r="D22" s="17">
        <f>[18]Julho!$H$7</f>
        <v>10.8</v>
      </c>
      <c r="E22" s="17">
        <f>[18]Julho!$H$8</f>
        <v>9.3600000000000012</v>
      </c>
      <c r="F22" s="17">
        <f>[18]Julho!$H$9</f>
        <v>12.96</v>
      </c>
      <c r="G22" s="17">
        <f>[18]Julho!$H$10</f>
        <v>3.9600000000000004</v>
      </c>
      <c r="H22" s="17">
        <f>[18]Julho!$H$11</f>
        <v>8.2799999999999994</v>
      </c>
      <c r="I22" s="17">
        <f>[18]Julho!$H$12</f>
        <v>7.9200000000000008</v>
      </c>
      <c r="J22" s="17">
        <f>[18]Julho!$H$13</f>
        <v>3.6</v>
      </c>
      <c r="K22" s="17">
        <f>[18]Julho!$H$14</f>
        <v>0</v>
      </c>
      <c r="L22" s="17">
        <f>[18]Julho!$H$15</f>
        <v>4.6800000000000006</v>
      </c>
      <c r="M22" s="17">
        <f>[18]Julho!$H$16</f>
        <v>6.12</v>
      </c>
      <c r="N22" s="17">
        <f>[18]Julho!$H$17</f>
        <v>6.48</v>
      </c>
      <c r="O22" s="17">
        <f>[18]Julho!$H$18</f>
        <v>7.2</v>
      </c>
      <c r="P22" s="17">
        <f>[18]Julho!$H$19</f>
        <v>11.879999999999999</v>
      </c>
      <c r="Q22" s="17">
        <f>[18]Julho!$H$20</f>
        <v>11.16</v>
      </c>
      <c r="R22" s="17">
        <f>[18]Julho!$H$21</f>
        <v>9.7200000000000006</v>
      </c>
      <c r="S22" s="17">
        <f>[18]Julho!$H$22</f>
        <v>30.240000000000002</v>
      </c>
      <c r="T22" s="17">
        <f>[18]Julho!$H$23</f>
        <v>9.7200000000000006</v>
      </c>
      <c r="U22" s="17">
        <f>[18]Julho!$H$24</f>
        <v>8.64</v>
      </c>
      <c r="V22" s="17">
        <f>[18]Julho!$H$25</f>
        <v>8.2799999999999994</v>
      </c>
      <c r="W22" s="17">
        <f>[18]Julho!$H$26</f>
        <v>11.879999999999999</v>
      </c>
      <c r="X22" s="17">
        <f>[18]Julho!$H$27</f>
        <v>20.16</v>
      </c>
      <c r="Y22" s="17">
        <f>[18]Julho!$H$28</f>
        <v>14.76</v>
      </c>
      <c r="Z22" s="17">
        <f>[18]Julho!$H$29</f>
        <v>10.44</v>
      </c>
      <c r="AA22" s="17">
        <f>[18]Julho!$H$30</f>
        <v>3.9600000000000004</v>
      </c>
      <c r="AB22" s="17">
        <f>[18]Julho!$H$31</f>
        <v>2.52</v>
      </c>
      <c r="AC22" s="17">
        <f>[18]Julho!$H$32</f>
        <v>7.9200000000000008</v>
      </c>
      <c r="AD22" s="17">
        <f>[18]Julho!$H$33</f>
        <v>7.5600000000000005</v>
      </c>
      <c r="AE22" s="17">
        <f>[18]Julho!$H$34</f>
        <v>7.9200000000000008</v>
      </c>
      <c r="AF22" s="17">
        <f>[18]Julho!$H$35</f>
        <v>12.24</v>
      </c>
      <c r="AG22" s="28">
        <f>MAX(B22:AF22)</f>
        <v>30.240000000000002</v>
      </c>
    </row>
    <row r="23" spans="1:35" ht="17.100000000000001" customHeight="1" x14ac:dyDescent="0.2">
      <c r="A23" s="15" t="s">
        <v>13</v>
      </c>
      <c r="B23" s="83" t="str">
        <f>[19]Julho!$H$5</f>
        <v>*</v>
      </c>
      <c r="C23" s="83" t="str">
        <f>[19]Julho!$H$6</f>
        <v>*</v>
      </c>
      <c r="D23" s="83" t="str">
        <f>[19]Julho!$H$7</f>
        <v>*</v>
      </c>
      <c r="E23" s="83" t="str">
        <f>[19]Julho!$H$8</f>
        <v>*</v>
      </c>
      <c r="F23" s="83" t="str">
        <f>[19]Julho!$H$9</f>
        <v>*</v>
      </c>
      <c r="G23" s="83" t="str">
        <f>[19]Julho!$H$10</f>
        <v>*</v>
      </c>
      <c r="H23" s="83" t="str">
        <f>[19]Julho!$H$11</f>
        <v>*</v>
      </c>
      <c r="I23" s="83" t="str">
        <f>[19]Julho!$H$11</f>
        <v>*</v>
      </c>
      <c r="J23" s="83" t="str">
        <f>[19]Julho!$H$11</f>
        <v>*</v>
      </c>
      <c r="K23" s="83" t="str">
        <f>[19]Julho!$H$14</f>
        <v>*</v>
      </c>
      <c r="L23" s="83" t="str">
        <f>[19]Julho!$H$15</f>
        <v>*</v>
      </c>
      <c r="M23" s="83" t="str">
        <f>[19]Julho!$H$16</f>
        <v>*</v>
      </c>
      <c r="N23" s="83" t="str">
        <f>[19]Julho!$H$17</f>
        <v>*</v>
      </c>
      <c r="O23" s="83" t="str">
        <f>[19]Julho!$H$18</f>
        <v>*</v>
      </c>
      <c r="P23" s="83" t="str">
        <f>[19]Julho!$H$19</f>
        <v>*</v>
      </c>
      <c r="Q23" s="83" t="str">
        <f>[19]Julho!$H$20</f>
        <v>*</v>
      </c>
      <c r="R23" s="83" t="str">
        <f>[19]Julho!$H$21</f>
        <v>*</v>
      </c>
      <c r="S23" s="83" t="str">
        <f>[19]Julho!$H$22</f>
        <v>*</v>
      </c>
      <c r="T23" s="83" t="str">
        <f>[19]Julho!$H$23</f>
        <v>*</v>
      </c>
      <c r="U23" s="83" t="str">
        <f>[19]Julho!$H$24</f>
        <v>*</v>
      </c>
      <c r="V23" s="83" t="str">
        <f>[19]Julho!$H$25</f>
        <v>*</v>
      </c>
      <c r="W23" s="17" t="str">
        <f>[19]Julho!$H$26</f>
        <v>*</v>
      </c>
      <c r="X23" s="17" t="str">
        <f>[19]Julho!$H$27</f>
        <v>*</v>
      </c>
      <c r="Y23" s="83" t="str">
        <f>[19]Julho!$H$28</f>
        <v>*</v>
      </c>
      <c r="Z23" s="83" t="str">
        <f>[19]Julho!$H$29</f>
        <v>*</v>
      </c>
      <c r="AA23" s="83" t="str">
        <f>[19]Julho!$H$30</f>
        <v>*</v>
      </c>
      <c r="AB23" s="83" t="str">
        <f>[19]Julho!$H$31</f>
        <v>*</v>
      </c>
      <c r="AC23" s="17" t="str">
        <f>[19]Julho!$H$32</f>
        <v>*</v>
      </c>
      <c r="AD23" s="17" t="str">
        <f>[19]Julho!$H$33</f>
        <v>*</v>
      </c>
      <c r="AE23" s="17" t="str">
        <f>[19]Julho!$H$34</f>
        <v>*</v>
      </c>
      <c r="AF23" s="17" t="str">
        <f>[19]Julho!$H$35</f>
        <v>*</v>
      </c>
      <c r="AG23" s="93" t="s">
        <v>142</v>
      </c>
    </row>
    <row r="24" spans="1:35" ht="17.100000000000001" customHeight="1" x14ac:dyDescent="0.2">
      <c r="A24" s="15" t="s">
        <v>14</v>
      </c>
      <c r="B24" s="17">
        <f>[20]Julho!$H$5</f>
        <v>8.64</v>
      </c>
      <c r="C24" s="17">
        <f>[20]Julho!$H$6</f>
        <v>10.08</v>
      </c>
      <c r="D24" s="17">
        <f>[20]Julho!$H$7</f>
        <v>8.2799999999999994</v>
      </c>
      <c r="E24" s="17">
        <f>[20]Julho!$H$8</f>
        <v>16.2</v>
      </c>
      <c r="F24" s="17">
        <f>[20]Julho!$H$9</f>
        <v>23.040000000000003</v>
      </c>
      <c r="G24" s="17">
        <f>[20]Julho!$H$10</f>
        <v>13.68</v>
      </c>
      <c r="H24" s="17">
        <f>[20]Julho!$H$11</f>
        <v>18</v>
      </c>
      <c r="I24" s="17">
        <f>[20]Julho!$H$12</f>
        <v>19.8</v>
      </c>
      <c r="J24" s="17">
        <f>[20]Julho!$H$13</f>
        <v>22.32</v>
      </c>
      <c r="K24" s="17">
        <f>[20]Julho!$H$14</f>
        <v>19.8</v>
      </c>
      <c r="L24" s="17">
        <f>[20]Julho!$H$15</f>
        <v>14.4</v>
      </c>
      <c r="M24" s="17">
        <f>[20]Julho!$H$16</f>
        <v>12.24</v>
      </c>
      <c r="N24" s="17">
        <f>[20]Julho!$H$17</f>
        <v>10.8</v>
      </c>
      <c r="O24" s="17">
        <f>[20]Julho!$H$18</f>
        <v>15.840000000000002</v>
      </c>
      <c r="P24" s="17">
        <f>[20]Julho!$H$19</f>
        <v>15.840000000000002</v>
      </c>
      <c r="Q24" s="17">
        <f>[20]Julho!$H$20</f>
        <v>12.6</v>
      </c>
      <c r="R24" s="17">
        <f>[20]Julho!$H$21</f>
        <v>16.559999999999999</v>
      </c>
      <c r="S24" s="17">
        <f>[20]Julho!$H$22</f>
        <v>26.28</v>
      </c>
      <c r="T24" s="17">
        <f>[20]Julho!$H$23</f>
        <v>14.04</v>
      </c>
      <c r="U24" s="17">
        <f>[20]Julho!$H$24</f>
        <v>12.6</v>
      </c>
      <c r="V24" s="17">
        <f>[20]Julho!$H$25</f>
        <v>12.6</v>
      </c>
      <c r="W24" s="17">
        <f>[20]Julho!$H$26</f>
        <v>18</v>
      </c>
      <c r="X24" s="17">
        <f>[20]Julho!$H$27</f>
        <v>24.840000000000003</v>
      </c>
      <c r="Y24" s="17">
        <f>[20]Julho!$H$28</f>
        <v>29.16</v>
      </c>
      <c r="Z24" s="17">
        <f>[20]Julho!$H$29</f>
        <v>18.36</v>
      </c>
      <c r="AA24" s="17">
        <f>[20]Julho!$H$30</f>
        <v>11.16</v>
      </c>
      <c r="AB24" s="17">
        <f>[20]Julho!$H$31</f>
        <v>10.44</v>
      </c>
      <c r="AC24" s="17">
        <f>[20]Julho!$H$32</f>
        <v>17.64</v>
      </c>
      <c r="AD24" s="17">
        <f>[20]Julho!$H$33</f>
        <v>13.32</v>
      </c>
      <c r="AE24" s="17">
        <f>[20]Julho!$H$34</f>
        <v>12.24</v>
      </c>
      <c r="AF24" s="17">
        <f>[20]Julho!$H$35</f>
        <v>12.6</v>
      </c>
      <c r="AG24" s="28">
        <f>MAX(B24:AF24)</f>
        <v>29.16</v>
      </c>
    </row>
    <row r="25" spans="1:35" ht="17.100000000000001" customHeight="1" x14ac:dyDescent="0.2">
      <c r="A25" s="15" t="s">
        <v>15</v>
      </c>
      <c r="B25" s="17">
        <f>[21]Julho!$H$5</f>
        <v>16.920000000000002</v>
      </c>
      <c r="C25" s="17">
        <f>[21]Julho!$H$6</f>
        <v>15.120000000000001</v>
      </c>
      <c r="D25" s="17">
        <f>[21]Julho!$H$7</f>
        <v>15.48</v>
      </c>
      <c r="E25" s="17">
        <f>[21]Julho!$H$8</f>
        <v>14.4</v>
      </c>
      <c r="F25" s="17">
        <f>[21]Julho!$H$9</f>
        <v>25.2</v>
      </c>
      <c r="G25" s="17">
        <f>[21]Julho!$H$10</f>
        <v>16.920000000000002</v>
      </c>
      <c r="H25" s="17">
        <f>[21]Julho!$H$11</f>
        <v>15.840000000000002</v>
      </c>
      <c r="I25" s="17">
        <f>[21]Julho!$H$12</f>
        <v>11.16</v>
      </c>
      <c r="J25" s="17">
        <f>[21]Julho!$H$13</f>
        <v>19.079999999999998</v>
      </c>
      <c r="K25" s="17">
        <f>[21]Julho!$H$14</f>
        <v>10.8</v>
      </c>
      <c r="L25" s="17">
        <f>[21]Julho!$H$15</f>
        <v>20.52</v>
      </c>
      <c r="M25" s="17">
        <f>[21]Julho!$H$16</f>
        <v>23.400000000000002</v>
      </c>
      <c r="N25" s="17">
        <f>[21]Julho!$H$17</f>
        <v>20.52</v>
      </c>
      <c r="O25" s="17">
        <f>[21]Julho!$H$18</f>
        <v>23.759999999999998</v>
      </c>
      <c r="P25" s="17">
        <f>[21]Julho!$H$19</f>
        <v>23.040000000000003</v>
      </c>
      <c r="Q25" s="17">
        <f>[21]Julho!$H$20</f>
        <v>12.6</v>
      </c>
      <c r="R25" s="17">
        <f>[21]Julho!$H$21</f>
        <v>16.559999999999999</v>
      </c>
      <c r="S25" s="17">
        <f>[21]Julho!$H$22</f>
        <v>26.28</v>
      </c>
      <c r="T25" s="17">
        <f>[21]Julho!$H$23</f>
        <v>14.04</v>
      </c>
      <c r="U25" s="17">
        <f>[21]Julho!$H$24</f>
        <v>12.6</v>
      </c>
      <c r="V25" s="17">
        <f>[21]Julho!$H$25</f>
        <v>21.240000000000002</v>
      </c>
      <c r="W25" s="17">
        <f>[21]Julho!$H$26</f>
        <v>21.96</v>
      </c>
      <c r="X25" s="17">
        <f>[21]Julho!$H$27</f>
        <v>24.12</v>
      </c>
      <c r="Y25" s="17">
        <f>[21]Julho!$H$28</f>
        <v>23.040000000000003</v>
      </c>
      <c r="Z25" s="17">
        <f>[21]Julho!$H$29</f>
        <v>18</v>
      </c>
      <c r="AA25" s="17">
        <f>[21]Julho!$H$30</f>
        <v>12.6</v>
      </c>
      <c r="AB25" s="17">
        <f>[21]Julho!$H$31</f>
        <v>15.48</v>
      </c>
      <c r="AC25" s="17">
        <f>[21]Julho!$H$32</f>
        <v>23.759999999999998</v>
      </c>
      <c r="AD25" s="17">
        <f>[21]Julho!$H$33</f>
        <v>27</v>
      </c>
      <c r="AE25" s="17">
        <f>[21]Julho!$H$34</f>
        <v>21.6</v>
      </c>
      <c r="AF25" s="17">
        <f>[21]Julho!$H$35</f>
        <v>20.16</v>
      </c>
      <c r="AG25" s="28">
        <f t="shared" ref="AG25:AG32" si="2">MAX(B25:AF25)</f>
        <v>27</v>
      </c>
    </row>
    <row r="26" spans="1:35" ht="17.100000000000001" customHeight="1" x14ac:dyDescent="0.2">
      <c r="A26" s="15" t="s">
        <v>16</v>
      </c>
      <c r="B26" s="17">
        <f>[22]Julho!$H$5</f>
        <v>3.6</v>
      </c>
      <c r="C26" s="17">
        <f>[22]Julho!$H$6</f>
        <v>14.4</v>
      </c>
      <c r="D26" s="17">
        <f>[22]Julho!$H$7</f>
        <v>16.2</v>
      </c>
      <c r="E26" s="17">
        <f>[22]Julho!$H$8</f>
        <v>15.120000000000001</v>
      </c>
      <c r="F26" s="17">
        <f>[22]Julho!$H$9</f>
        <v>19.440000000000001</v>
      </c>
      <c r="G26" s="17">
        <f>[22]Julho!$H$10</f>
        <v>18.720000000000002</v>
      </c>
      <c r="H26" s="17">
        <f>[22]Julho!$H$11</f>
        <v>5.04</v>
      </c>
      <c r="I26" s="17">
        <f>[22]Julho!$H$12</f>
        <v>0</v>
      </c>
      <c r="J26" s="17">
        <f>[22]Julho!$H$13</f>
        <v>0</v>
      </c>
      <c r="K26" s="17">
        <f>[22]Julho!$H$14</f>
        <v>0</v>
      </c>
      <c r="L26" s="17">
        <f>[22]Julho!$H$15</f>
        <v>0</v>
      </c>
      <c r="M26" s="17">
        <f>[22]Julho!$H$16</f>
        <v>10.8</v>
      </c>
      <c r="N26" s="17">
        <f>[22]Julho!$H$17</f>
        <v>7.2</v>
      </c>
      <c r="O26" s="17">
        <f>[22]Julho!$H$18</f>
        <v>16.559999999999999</v>
      </c>
      <c r="P26" s="17">
        <f>[22]Julho!$H$19</f>
        <v>18.36</v>
      </c>
      <c r="Q26" s="17">
        <f>[22]Julho!$H$20</f>
        <v>14.4</v>
      </c>
      <c r="R26" s="17">
        <f>[22]Julho!$H$21</f>
        <v>22.68</v>
      </c>
      <c r="S26" s="17">
        <f>[22]Julho!$H$22</f>
        <v>19.079999999999998</v>
      </c>
      <c r="T26" s="17">
        <f>[22]Julho!$H$23</f>
        <v>1.08</v>
      </c>
      <c r="U26" s="17">
        <f>[22]Julho!$H$24</f>
        <v>0</v>
      </c>
      <c r="V26" s="17">
        <f>[22]Julho!$H$25</f>
        <v>14.04</v>
      </c>
      <c r="W26" s="17">
        <f>[22]Julho!$H$26</f>
        <v>16.920000000000002</v>
      </c>
      <c r="X26" s="17">
        <f>[22]Julho!$H$27</f>
        <v>18.36</v>
      </c>
      <c r="Y26" s="17">
        <f>[22]Julho!$H$28</f>
        <v>19.079999999999998</v>
      </c>
      <c r="Z26" s="17">
        <f>[22]Julho!$H$29</f>
        <v>12.24</v>
      </c>
      <c r="AA26" s="17">
        <f>[22]Julho!$H$30</f>
        <v>5.7600000000000007</v>
      </c>
      <c r="AB26" s="17">
        <f>[22]Julho!$H$31</f>
        <v>9</v>
      </c>
      <c r="AC26" s="17">
        <f>[22]Julho!$H$32</f>
        <v>6.84</v>
      </c>
      <c r="AD26" s="17">
        <f>[22]Julho!$H$33</f>
        <v>13.32</v>
      </c>
      <c r="AE26" s="17">
        <f>[22]Julho!$H$34</f>
        <v>10.8</v>
      </c>
      <c r="AF26" s="17">
        <f>[22]Julho!$H$35</f>
        <v>12.6</v>
      </c>
      <c r="AG26" s="28">
        <f t="shared" si="2"/>
        <v>22.68</v>
      </c>
    </row>
    <row r="27" spans="1:35" ht="17.100000000000001" customHeight="1" x14ac:dyDescent="0.2">
      <c r="A27" s="15" t="s">
        <v>17</v>
      </c>
      <c r="B27" s="17">
        <f>[23]Julho!$H$5</f>
        <v>0</v>
      </c>
      <c r="C27" s="17">
        <f>[23]Julho!$H$6</f>
        <v>0</v>
      </c>
      <c r="D27" s="17">
        <f>[23]Julho!$H$7</f>
        <v>0</v>
      </c>
      <c r="E27" s="17">
        <f>[23]Julho!$H$8</f>
        <v>0</v>
      </c>
      <c r="F27" s="17">
        <f>[23]Julho!$H$9</f>
        <v>0</v>
      </c>
      <c r="G27" s="17">
        <f>[23]Julho!$H$10</f>
        <v>0</v>
      </c>
      <c r="H27" s="17">
        <f>[23]Julho!$H$11</f>
        <v>0</v>
      </c>
      <c r="I27" s="17">
        <f>[23]Julho!$H$12</f>
        <v>0</v>
      </c>
      <c r="J27" s="17">
        <f>[23]Julho!$H$13</f>
        <v>0</v>
      </c>
      <c r="K27" s="17">
        <f>[23]Julho!$H$14</f>
        <v>0</v>
      </c>
      <c r="L27" s="17">
        <f>[23]Julho!$H$15</f>
        <v>0</v>
      </c>
      <c r="M27" s="17">
        <f>[23]Julho!$H$16</f>
        <v>0</v>
      </c>
      <c r="N27" s="17">
        <f>[23]Julho!$H$17</f>
        <v>0</v>
      </c>
      <c r="O27" s="17">
        <f>[23]Julho!$H$18</f>
        <v>0</v>
      </c>
      <c r="P27" s="17">
        <f>[23]Julho!$H$19</f>
        <v>0</v>
      </c>
      <c r="Q27" s="17">
        <f>[23]Julho!$H$20</f>
        <v>0</v>
      </c>
      <c r="R27" s="17">
        <f>[23]Julho!$H$21</f>
        <v>0</v>
      </c>
      <c r="S27" s="17">
        <f>[23]Julho!$H$22</f>
        <v>0</v>
      </c>
      <c r="T27" s="17">
        <f>[23]Julho!$H$23</f>
        <v>0</v>
      </c>
      <c r="U27" s="17">
        <f>[23]Julho!$H$24</f>
        <v>0</v>
      </c>
      <c r="V27" s="17">
        <f>[23]Julho!$H$25</f>
        <v>0</v>
      </c>
      <c r="W27" s="17">
        <f>[23]Julho!$H$26</f>
        <v>0</v>
      </c>
      <c r="X27" s="17">
        <f>[23]Julho!$H$27</f>
        <v>0</v>
      </c>
      <c r="Y27" s="17">
        <f>[23]Julho!$H$28</f>
        <v>0</v>
      </c>
      <c r="Z27" s="17">
        <f>[23]Julho!$H$29</f>
        <v>0</v>
      </c>
      <c r="AA27" s="17">
        <f>[23]Julho!$H$30</f>
        <v>0</v>
      </c>
      <c r="AB27" s="17">
        <f>[23]Julho!$H$31</f>
        <v>0</v>
      </c>
      <c r="AC27" s="17">
        <f>[23]Julho!$H$32</f>
        <v>0</v>
      </c>
      <c r="AD27" s="17">
        <f>[23]Julho!$H$33</f>
        <v>0</v>
      </c>
      <c r="AE27" s="17">
        <f>[23]Julho!$H$34</f>
        <v>0</v>
      </c>
      <c r="AF27" s="17">
        <f>[23]Julho!$H$35</f>
        <v>0</v>
      </c>
      <c r="AG27" s="28">
        <f t="shared" si="2"/>
        <v>0</v>
      </c>
    </row>
    <row r="28" spans="1:35" ht="17.100000000000001" customHeight="1" x14ac:dyDescent="0.2">
      <c r="A28" s="15" t="s">
        <v>18</v>
      </c>
      <c r="B28" s="17">
        <f>[24]Julho!$H$5</f>
        <v>19.8</v>
      </c>
      <c r="C28" s="17">
        <f>[24]Julho!$H$6</f>
        <v>12.6</v>
      </c>
      <c r="D28" s="17">
        <f>[24]Julho!$H$7</f>
        <v>9</v>
      </c>
      <c r="E28" s="17">
        <f>[24]Julho!$H$8</f>
        <v>7.5600000000000005</v>
      </c>
      <c r="F28" s="17">
        <f>[24]Julho!$H$9</f>
        <v>15.840000000000002</v>
      </c>
      <c r="G28" s="17">
        <f>[24]Julho!$H$10</f>
        <v>20.88</v>
      </c>
      <c r="H28" s="17">
        <f>[24]Julho!$H$11</f>
        <v>18.36</v>
      </c>
      <c r="I28" s="17">
        <f>[24]Julho!$H$12</f>
        <v>21.240000000000002</v>
      </c>
      <c r="J28" s="17">
        <f>[24]Julho!$H$13</f>
        <v>16.559999999999999</v>
      </c>
      <c r="K28" s="17">
        <f>[24]Julho!$H$14</f>
        <v>2.16</v>
      </c>
      <c r="L28" s="17">
        <f>[24]Julho!$H$15</f>
        <v>21.6</v>
      </c>
      <c r="M28" s="17">
        <f>[24]Julho!$H$16</f>
        <v>20.52</v>
      </c>
      <c r="N28" s="17">
        <f>[24]Julho!$H$17</f>
        <v>14.04</v>
      </c>
      <c r="O28" s="17">
        <f>[24]Julho!$H$18</f>
        <v>13.32</v>
      </c>
      <c r="P28" s="17">
        <f>[24]Julho!$H$19</f>
        <v>8.64</v>
      </c>
      <c r="Q28" s="17">
        <f>[24]Julho!$H$20</f>
        <v>3.6</v>
      </c>
      <c r="R28" s="17">
        <f>[24]Julho!$H$21</f>
        <v>15.840000000000002</v>
      </c>
      <c r="S28" s="17">
        <f>[24]Julho!$H$22</f>
        <v>24.840000000000003</v>
      </c>
      <c r="T28" s="17">
        <f>[24]Julho!$H$23</f>
        <v>20.88</v>
      </c>
      <c r="U28" s="17">
        <f>[24]Julho!$H$24</f>
        <v>18.36</v>
      </c>
      <c r="V28" s="17">
        <f>[24]Julho!$H$25</f>
        <v>18</v>
      </c>
      <c r="W28" s="17">
        <f>[24]Julho!$H$26</f>
        <v>15.48</v>
      </c>
      <c r="X28" s="17">
        <f>[24]Julho!$H$27</f>
        <v>21.96</v>
      </c>
      <c r="Y28" s="17">
        <f>[24]Julho!$H$28</f>
        <v>24.48</v>
      </c>
      <c r="Z28" s="17">
        <f>[24]Julho!$H$29</f>
        <v>14.4</v>
      </c>
      <c r="AA28" s="17">
        <f>[24]Julho!$H$30</f>
        <v>0</v>
      </c>
      <c r="AB28" s="17">
        <f>[24]Julho!$H$31</f>
        <v>0</v>
      </c>
      <c r="AC28" s="17">
        <f>[24]Julho!$H$32</f>
        <v>15.48</v>
      </c>
      <c r="AD28" s="17">
        <f>[24]Julho!$H$33</f>
        <v>23.040000000000003</v>
      </c>
      <c r="AE28" s="17">
        <f>[24]Julho!$H$34</f>
        <v>12.24</v>
      </c>
      <c r="AF28" s="17">
        <f>[24]Julho!$H$35</f>
        <v>3.9600000000000004</v>
      </c>
      <c r="AG28" s="28">
        <f t="shared" si="2"/>
        <v>24.840000000000003</v>
      </c>
    </row>
    <row r="29" spans="1:35" ht="17.100000000000001" customHeight="1" x14ac:dyDescent="0.2">
      <c r="A29" s="15" t="s">
        <v>19</v>
      </c>
      <c r="B29" s="17">
        <f>[25]Julho!$H$5</f>
        <v>16.559999999999999</v>
      </c>
      <c r="C29" s="17">
        <f>[25]Julho!$H$6</f>
        <v>14.76</v>
      </c>
      <c r="D29" s="17">
        <f>[25]Julho!$H$7</f>
        <v>16.920000000000002</v>
      </c>
      <c r="E29" s="17">
        <f>[25]Julho!$H$8</f>
        <v>18</v>
      </c>
      <c r="F29" s="17">
        <f>[25]Julho!$H$9</f>
        <v>30.240000000000002</v>
      </c>
      <c r="G29" s="17">
        <f>[25]Julho!$H$10</f>
        <v>15.120000000000001</v>
      </c>
      <c r="H29" s="17">
        <f>[25]Julho!$H$11</f>
        <v>19.440000000000001</v>
      </c>
      <c r="I29" s="17">
        <f>[25]Julho!$H$12</f>
        <v>14.4</v>
      </c>
      <c r="J29" s="17">
        <f>[25]Julho!$H$13</f>
        <v>13.32</v>
      </c>
      <c r="K29" s="17">
        <f>[25]Julho!$H$14</f>
        <v>11.16</v>
      </c>
      <c r="L29" s="17">
        <f>[25]Julho!$H$15</f>
        <v>22.68</v>
      </c>
      <c r="M29" s="17">
        <f>[25]Julho!$H$16</f>
        <v>22.68</v>
      </c>
      <c r="N29" s="17">
        <f>[25]Julho!$H$17</f>
        <v>22.32</v>
      </c>
      <c r="O29" s="17">
        <f>[25]Julho!$H$18</f>
        <v>21.240000000000002</v>
      </c>
      <c r="P29" s="17">
        <f>[25]Julho!$H$19</f>
        <v>25.2</v>
      </c>
      <c r="Q29" s="17">
        <f>[25]Julho!$H$20</f>
        <v>19.079999999999998</v>
      </c>
      <c r="R29" s="17">
        <f>[25]Julho!$H$21</f>
        <v>16.559999999999999</v>
      </c>
      <c r="S29" s="17">
        <f>[25]Julho!$H$22</f>
        <v>24.840000000000003</v>
      </c>
      <c r="T29" s="17">
        <f>[25]Julho!$H$23</f>
        <v>14.76</v>
      </c>
      <c r="U29" s="17">
        <f>[25]Julho!$H$24</f>
        <v>16.559999999999999</v>
      </c>
      <c r="V29" s="17">
        <f>[25]Julho!$H$25</f>
        <v>20.88</v>
      </c>
      <c r="W29" s="17">
        <f>[25]Julho!$H$26</f>
        <v>24.48</v>
      </c>
      <c r="X29" s="17">
        <f>[25]Julho!$H$27</f>
        <v>36.72</v>
      </c>
      <c r="Y29" s="17">
        <f>[25]Julho!$H$28</f>
        <v>21.6</v>
      </c>
      <c r="Z29" s="17">
        <f>[25]Julho!$H$29</f>
        <v>10.44</v>
      </c>
      <c r="AA29" s="17">
        <f>[25]Julho!$H$30</f>
        <v>10.44</v>
      </c>
      <c r="AB29" s="17">
        <f>[25]Julho!$H$31</f>
        <v>13.68</v>
      </c>
      <c r="AC29" s="17">
        <f>[25]Julho!$H$32</f>
        <v>21.240000000000002</v>
      </c>
      <c r="AD29" s="17">
        <f>[25]Julho!$H$33</f>
        <v>28.44</v>
      </c>
      <c r="AE29" s="17">
        <f>[25]Julho!$H$34</f>
        <v>25.92</v>
      </c>
      <c r="AF29" s="17">
        <f>[25]Julho!$H$35</f>
        <v>21.96</v>
      </c>
      <c r="AG29" s="28">
        <f t="shared" si="2"/>
        <v>36.72</v>
      </c>
    </row>
    <row r="30" spans="1:35" ht="17.100000000000001" customHeight="1" x14ac:dyDescent="0.2">
      <c r="A30" s="15" t="s">
        <v>31</v>
      </c>
      <c r="B30" s="17">
        <f>[26]Julho!$H$5</f>
        <v>14.04</v>
      </c>
      <c r="C30" s="17">
        <f>[26]Julho!$H$6</f>
        <v>14.76</v>
      </c>
      <c r="D30" s="17">
        <f>[26]Julho!$H$7</f>
        <v>16.2</v>
      </c>
      <c r="E30" s="17">
        <f>[26]Julho!$H$8</f>
        <v>16.2</v>
      </c>
      <c r="F30" s="17">
        <f>[26]Julho!$H$9</f>
        <v>25.2</v>
      </c>
      <c r="G30" s="17">
        <f>[26]Julho!$H$10</f>
        <v>12.96</v>
      </c>
      <c r="H30" s="17">
        <f>[26]Julho!$H$11</f>
        <v>12.24</v>
      </c>
      <c r="I30" s="17">
        <f>[26]Julho!$H$12</f>
        <v>15.48</v>
      </c>
      <c r="J30" s="17">
        <f>[26]Julho!$H$13</f>
        <v>11.520000000000001</v>
      </c>
      <c r="K30" s="17">
        <f>[26]Julho!$H$14</f>
        <v>10.08</v>
      </c>
      <c r="L30" s="17">
        <f>[26]Julho!$H$15</f>
        <v>14.4</v>
      </c>
      <c r="M30" s="17">
        <f>[26]Julho!$H$16</f>
        <v>15.120000000000001</v>
      </c>
      <c r="N30" s="17">
        <f>[26]Julho!$H$17</f>
        <v>19.8</v>
      </c>
      <c r="O30" s="17">
        <f>[26]Julho!$H$18</f>
        <v>23.040000000000003</v>
      </c>
      <c r="P30" s="17">
        <f>[26]Julho!$H$19</f>
        <v>16.2</v>
      </c>
      <c r="Q30" s="17">
        <f>[26]Julho!$H$20</f>
        <v>12.96</v>
      </c>
      <c r="R30" s="17">
        <f>[26]Julho!$H$21</f>
        <v>14.76</v>
      </c>
      <c r="S30" s="17">
        <f>[26]Julho!$H$22</f>
        <v>16.2</v>
      </c>
      <c r="T30" s="17">
        <f>[26]Julho!$H$23</f>
        <v>15.120000000000001</v>
      </c>
      <c r="U30" s="17">
        <f>[26]Julho!$H$24</f>
        <v>12.24</v>
      </c>
      <c r="V30" s="17">
        <f>[26]Julho!$H$25</f>
        <v>18.36</v>
      </c>
      <c r="W30" s="17">
        <f>[26]Julho!$H$26</f>
        <v>19.440000000000001</v>
      </c>
      <c r="X30" s="17">
        <f>[26]Julho!$H$27</f>
        <v>18.36</v>
      </c>
      <c r="Y30" s="17">
        <f>[26]Julho!$H$28</f>
        <v>18.720000000000002</v>
      </c>
      <c r="Z30" s="17">
        <f>[26]Julho!$H$29</f>
        <v>12.6</v>
      </c>
      <c r="AA30" s="17">
        <f>[26]Julho!$H$30</f>
        <v>9.3600000000000012</v>
      </c>
      <c r="AB30" s="17">
        <f>[26]Julho!$H$31</f>
        <v>9.3600000000000012</v>
      </c>
      <c r="AC30" s="17">
        <f>[26]Julho!$H$32</f>
        <v>11.879999999999999</v>
      </c>
      <c r="AD30" s="17">
        <f>[26]Julho!$H$33</f>
        <v>18</v>
      </c>
      <c r="AE30" s="17">
        <f>[26]Julho!$H$34</f>
        <v>15.120000000000001</v>
      </c>
      <c r="AF30" s="17">
        <f>[26]Julho!$H$35</f>
        <v>14.4</v>
      </c>
      <c r="AG30" s="28">
        <f t="shared" si="2"/>
        <v>25.2</v>
      </c>
    </row>
    <row r="31" spans="1:35" ht="17.100000000000001" customHeight="1" x14ac:dyDescent="0.2">
      <c r="A31" s="15" t="s">
        <v>48</v>
      </c>
      <c r="B31" s="17">
        <f>[27]Julho!$H$5</f>
        <v>16.920000000000002</v>
      </c>
      <c r="C31" s="17">
        <f>[27]Julho!$H$6</f>
        <v>17.64</v>
      </c>
      <c r="D31" s="17">
        <f>[27]Julho!$H$7</f>
        <v>17.28</v>
      </c>
      <c r="E31" s="17">
        <f>[27]Julho!$H$8</f>
        <v>20.52</v>
      </c>
      <c r="F31" s="17">
        <f>[27]Julho!$H$9</f>
        <v>23.759999999999998</v>
      </c>
      <c r="G31" s="17">
        <f>[27]Julho!$H$10</f>
        <v>25.56</v>
      </c>
      <c r="H31" s="17">
        <f>[27]Julho!$H$11</f>
        <v>17.28</v>
      </c>
      <c r="I31" s="17">
        <f>[27]Julho!$H$12</f>
        <v>24.12</v>
      </c>
      <c r="J31" s="17">
        <f>[27]Julho!$H$13</f>
        <v>20.88</v>
      </c>
      <c r="K31" s="17">
        <f>[27]Julho!$H$14</f>
        <v>12.24</v>
      </c>
      <c r="L31" s="17">
        <f>[27]Julho!$H$15</f>
        <v>16.920000000000002</v>
      </c>
      <c r="M31" s="17">
        <f>[27]Julho!$H$16</f>
        <v>18.36</v>
      </c>
      <c r="N31" s="17">
        <f>[27]Julho!$H$17</f>
        <v>17.64</v>
      </c>
      <c r="O31" s="17">
        <f>[27]Julho!$H$18</f>
        <v>20.52</v>
      </c>
      <c r="P31" s="17">
        <f>[27]Julho!$H$19</f>
        <v>21.6</v>
      </c>
      <c r="Q31" s="17">
        <f>[27]Julho!$H$20</f>
        <v>19.079999999999998</v>
      </c>
      <c r="R31" s="17">
        <f>[27]Julho!$H$21</f>
        <v>21.6</v>
      </c>
      <c r="S31" s="17">
        <f>[27]Julho!$H$22</f>
        <v>22.32</v>
      </c>
      <c r="T31" s="17">
        <f>[27]Julho!$H$23</f>
        <v>23.400000000000002</v>
      </c>
      <c r="U31" s="17">
        <f>[27]Julho!$H$24</f>
        <v>18</v>
      </c>
      <c r="V31" s="17">
        <f>[27]Julho!$H$25</f>
        <v>21.96</v>
      </c>
      <c r="W31" s="17">
        <f>[27]Julho!$H$26</f>
        <v>25.56</v>
      </c>
      <c r="X31" s="17">
        <f>[27]Julho!$H$27</f>
        <v>19.8</v>
      </c>
      <c r="Y31" s="17">
        <f>[27]Julho!$H$28</f>
        <v>30.6</v>
      </c>
      <c r="Z31" s="17">
        <f>[27]Julho!$H$29</f>
        <v>15.120000000000001</v>
      </c>
      <c r="AA31" s="17">
        <f>[27]Julho!$H$30</f>
        <v>19.8</v>
      </c>
      <c r="AB31" s="17">
        <f>[27]Julho!$H$31</f>
        <v>12.96</v>
      </c>
      <c r="AC31" s="17">
        <f>[27]Julho!$H$32</f>
        <v>16.2</v>
      </c>
      <c r="AD31" s="17">
        <f>[27]Julho!$H$33</f>
        <v>20.16</v>
      </c>
      <c r="AE31" s="83">
        <f>[27]Julho!$H$34</f>
        <v>18.36</v>
      </c>
      <c r="AF31" s="83">
        <f>[27]Julho!$H$35</f>
        <v>20.16</v>
      </c>
      <c r="AG31" s="28">
        <f>MAX(B31:AF31)</f>
        <v>30.6</v>
      </c>
    </row>
    <row r="32" spans="1:35" ht="17.100000000000001" customHeight="1" x14ac:dyDescent="0.2">
      <c r="A32" s="15" t="s">
        <v>20</v>
      </c>
      <c r="B32" s="17">
        <f>[28]Julho!$H$5</f>
        <v>7.2</v>
      </c>
      <c r="C32" s="17">
        <f>[28]Julho!$H$6</f>
        <v>12.6</v>
      </c>
      <c r="D32" s="17">
        <f>[28]Julho!$H$7</f>
        <v>11.879999999999999</v>
      </c>
      <c r="E32" s="17">
        <f>[28]Julho!$H$8</f>
        <v>14.04</v>
      </c>
      <c r="F32" s="17">
        <f>[28]Julho!$H$9</f>
        <v>16.2</v>
      </c>
      <c r="G32" s="17">
        <f>[28]Julho!$H$10</f>
        <v>11.520000000000001</v>
      </c>
      <c r="H32" s="17">
        <f>[28]Julho!$H$11</f>
        <v>16.559999999999999</v>
      </c>
      <c r="I32" s="17">
        <f>[28]Julho!$H$12</f>
        <v>12.6</v>
      </c>
      <c r="J32" s="17">
        <f>[28]Julho!$H$13</f>
        <v>21.96</v>
      </c>
      <c r="K32" s="17">
        <f>[28]Julho!$H$14</f>
        <v>10.44</v>
      </c>
      <c r="L32" s="17">
        <f>[28]Julho!$H$15</f>
        <v>7.9200000000000008</v>
      </c>
      <c r="M32" s="17">
        <f>[28]Julho!$H$16</f>
        <v>5.04</v>
      </c>
      <c r="N32" s="17">
        <f>[28]Julho!$H$17</f>
        <v>6.48</v>
      </c>
      <c r="O32" s="17">
        <f>[28]Julho!$H$18</f>
        <v>12.24</v>
      </c>
      <c r="P32" s="17">
        <f>[28]Julho!$H$19</f>
        <v>14.4</v>
      </c>
      <c r="Q32" s="17">
        <f>[28]Julho!$H$20</f>
        <v>11.16</v>
      </c>
      <c r="R32" s="17">
        <f>[28]Julho!$H$21</f>
        <v>12.96</v>
      </c>
      <c r="S32" s="17">
        <f>[28]Julho!$H$22</f>
        <v>21.6</v>
      </c>
      <c r="T32" s="17">
        <f>[28]Julho!$H$23</f>
        <v>14.04</v>
      </c>
      <c r="U32" s="17">
        <f>[28]Julho!$H$24</f>
        <v>5.04</v>
      </c>
      <c r="V32" s="17">
        <f>[28]Julho!$H$25</f>
        <v>6.48</v>
      </c>
      <c r="W32" s="17">
        <f>[28]Julho!$H$26</f>
        <v>14.4</v>
      </c>
      <c r="X32" s="17">
        <f>[28]Julho!$H$27</f>
        <v>25.92</v>
      </c>
      <c r="Y32" s="17">
        <f>[28]Julho!$H$28</f>
        <v>14.76</v>
      </c>
      <c r="Z32" s="17">
        <f>[28]Julho!$H$29</f>
        <v>10.08</v>
      </c>
      <c r="AA32" s="17">
        <f>[28]Julho!$H$30</f>
        <v>6.48</v>
      </c>
      <c r="AB32" s="17">
        <f>[28]Julho!$H$31</f>
        <v>10.44</v>
      </c>
      <c r="AC32" s="17">
        <f>[28]Julho!$H$32</f>
        <v>8.64</v>
      </c>
      <c r="AD32" s="17">
        <f>[28]Julho!$H$33</f>
        <v>8.2799999999999994</v>
      </c>
      <c r="AE32" s="17">
        <f>[28]Julho!$H$34</f>
        <v>12.96</v>
      </c>
      <c r="AF32" s="17">
        <f>[28]Julho!$H$35</f>
        <v>11.16</v>
      </c>
      <c r="AG32" s="28">
        <f t="shared" si="2"/>
        <v>25.92</v>
      </c>
    </row>
    <row r="33" spans="1:35" s="5" customFormat="1" ht="17.100000000000001" customHeight="1" x14ac:dyDescent="0.2">
      <c r="A33" s="24" t="s">
        <v>33</v>
      </c>
      <c r="B33" s="25">
        <f t="shared" ref="B33:AG33" si="3">MAX(B5:B32)</f>
        <v>19.8</v>
      </c>
      <c r="C33" s="25">
        <f t="shared" si="3"/>
        <v>18.720000000000002</v>
      </c>
      <c r="D33" s="25">
        <f t="shared" si="3"/>
        <v>21.96</v>
      </c>
      <c r="E33" s="25">
        <f t="shared" si="3"/>
        <v>20.52</v>
      </c>
      <c r="F33" s="25">
        <f t="shared" si="3"/>
        <v>33.480000000000004</v>
      </c>
      <c r="G33" s="25">
        <f t="shared" si="3"/>
        <v>28.8</v>
      </c>
      <c r="H33" s="25">
        <f t="shared" si="3"/>
        <v>19.440000000000001</v>
      </c>
      <c r="I33" s="25">
        <f t="shared" si="3"/>
        <v>24.12</v>
      </c>
      <c r="J33" s="25">
        <f t="shared" si="3"/>
        <v>26.64</v>
      </c>
      <c r="K33" s="25">
        <f t="shared" si="3"/>
        <v>20.52</v>
      </c>
      <c r="L33" s="25">
        <f t="shared" si="3"/>
        <v>24.12</v>
      </c>
      <c r="M33" s="25">
        <f t="shared" si="3"/>
        <v>32.76</v>
      </c>
      <c r="N33" s="25">
        <f t="shared" si="3"/>
        <v>28.8</v>
      </c>
      <c r="O33" s="25">
        <f t="shared" si="3"/>
        <v>23.759999999999998</v>
      </c>
      <c r="P33" s="25">
        <f t="shared" si="3"/>
        <v>25.2</v>
      </c>
      <c r="Q33" s="25">
        <f t="shared" si="3"/>
        <v>19.8</v>
      </c>
      <c r="R33" s="25">
        <f t="shared" si="3"/>
        <v>22.68</v>
      </c>
      <c r="S33" s="25">
        <f t="shared" si="3"/>
        <v>40.680000000000007</v>
      </c>
      <c r="T33" s="25">
        <f t="shared" si="3"/>
        <v>26.64</v>
      </c>
      <c r="U33" s="25">
        <f t="shared" si="3"/>
        <v>20.88</v>
      </c>
      <c r="V33" s="25">
        <f t="shared" si="3"/>
        <v>27.720000000000002</v>
      </c>
      <c r="W33" s="25">
        <f t="shared" si="3"/>
        <v>25.56</v>
      </c>
      <c r="X33" s="25">
        <f t="shared" si="3"/>
        <v>37.440000000000005</v>
      </c>
      <c r="Y33" s="25">
        <f t="shared" si="3"/>
        <v>50.04</v>
      </c>
      <c r="Z33" s="25">
        <f t="shared" si="3"/>
        <v>20.52</v>
      </c>
      <c r="AA33" s="25">
        <f t="shared" si="3"/>
        <v>22.68</v>
      </c>
      <c r="AB33" s="25">
        <f t="shared" si="3"/>
        <v>18.36</v>
      </c>
      <c r="AC33" s="25">
        <f t="shared" si="3"/>
        <v>23.759999999999998</v>
      </c>
      <c r="AD33" s="25">
        <f t="shared" si="3"/>
        <v>33.840000000000003</v>
      </c>
      <c r="AE33" s="25">
        <f t="shared" si="3"/>
        <v>30.6</v>
      </c>
      <c r="AF33" s="25">
        <f t="shared" si="3"/>
        <v>23.040000000000003</v>
      </c>
      <c r="AG33" s="28">
        <f t="shared" si="3"/>
        <v>50.04</v>
      </c>
    </row>
    <row r="34" spans="1:35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9"/>
      <c r="AE34" s="1"/>
      <c r="AF34"/>
      <c r="AG34"/>
    </row>
    <row r="35" spans="1:35" x14ac:dyDescent="0.2">
      <c r="A35" s="48"/>
      <c r="B35" s="48"/>
      <c r="C35" s="49"/>
      <c r="D35" s="49" t="s">
        <v>59</v>
      </c>
      <c r="E35" s="49"/>
      <c r="F35" s="49"/>
      <c r="G35" s="49"/>
      <c r="H35" s="2"/>
      <c r="I35" s="2"/>
      <c r="J35" s="2"/>
      <c r="K35" s="2"/>
      <c r="L35" s="2"/>
      <c r="M35" s="2" t="s">
        <v>49</v>
      </c>
      <c r="N35" s="2"/>
      <c r="O35" s="2"/>
      <c r="P35" s="2"/>
      <c r="Q35" s="2"/>
      <c r="R35" s="2"/>
      <c r="S35" s="2"/>
      <c r="T35" s="2"/>
      <c r="U35" s="2"/>
      <c r="V35" s="2" t="s">
        <v>57</v>
      </c>
      <c r="W35" s="2"/>
      <c r="X35" s="2"/>
      <c r="Y35" s="2"/>
      <c r="Z35" s="2"/>
      <c r="AA35" s="2"/>
      <c r="AB35" s="2"/>
      <c r="AC35" s="2"/>
      <c r="AD35" s="9"/>
      <c r="AE35" s="2"/>
      <c r="AF35" s="2"/>
      <c r="AH35" s="2"/>
    </row>
    <row r="36" spans="1:35" x14ac:dyDescent="0.2">
      <c r="B36" s="2"/>
      <c r="C36" s="2"/>
      <c r="D36" s="2"/>
      <c r="E36" s="2"/>
      <c r="F36" s="2"/>
      <c r="G36" s="2"/>
      <c r="H36" s="2"/>
      <c r="I36" s="2"/>
      <c r="J36" s="41"/>
      <c r="K36" s="41"/>
      <c r="L36" s="41"/>
      <c r="M36" s="41" t="s">
        <v>50</v>
      </c>
      <c r="N36" s="41"/>
      <c r="O36" s="41"/>
      <c r="P36" s="41"/>
      <c r="Q36" s="2"/>
      <c r="R36" s="2"/>
      <c r="S36" s="2"/>
      <c r="T36" s="2"/>
      <c r="U36" s="2"/>
      <c r="V36" s="41" t="s">
        <v>58</v>
      </c>
      <c r="W36" s="41"/>
      <c r="X36" s="2"/>
      <c r="Y36" s="2"/>
      <c r="Z36" s="2"/>
      <c r="AA36" s="2"/>
      <c r="AB36" s="2"/>
      <c r="AC36" s="2"/>
      <c r="AD36" s="9"/>
      <c r="AE36" s="1"/>
      <c r="AF36"/>
      <c r="AG36" s="2"/>
      <c r="AH36" s="2"/>
      <c r="AI36" s="2"/>
    </row>
    <row r="37" spans="1:35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9"/>
      <c r="AE37" s="1"/>
      <c r="AF37"/>
      <c r="AG37" s="41"/>
      <c r="AH37" s="41"/>
      <c r="AI37" s="2"/>
    </row>
    <row r="46" spans="1:35" x14ac:dyDescent="0.2">
      <c r="C46" s="3" t="s">
        <v>51</v>
      </c>
      <c r="I46" s="3" t="s">
        <v>51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workbookViewId="0">
      <selection activeCell="AJ23" sqref="AJ23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5.28515625" style="6" bestFit="1" customWidth="1"/>
    <col min="34" max="34" width="9.140625" style="1"/>
  </cols>
  <sheetData>
    <row r="1" spans="1:36" ht="20.100000000000001" customHeight="1" x14ac:dyDescent="0.2">
      <c r="A1" s="104" t="s">
        <v>29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</row>
    <row r="2" spans="1:36" s="4" customFormat="1" ht="16.5" customHeight="1" x14ac:dyDescent="0.2">
      <c r="A2" s="105" t="s">
        <v>21</v>
      </c>
      <c r="B2" s="103" t="s">
        <v>141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7"/>
    </row>
    <row r="3" spans="1:36" s="5" customFormat="1" ht="12" customHeight="1" x14ac:dyDescent="0.2">
      <c r="A3" s="105"/>
      <c r="B3" s="102">
        <v>1</v>
      </c>
      <c r="C3" s="102">
        <f>SUM(B3+1)</f>
        <v>2</v>
      </c>
      <c r="D3" s="102">
        <f t="shared" ref="D3:AD3" si="0">SUM(C3+1)</f>
        <v>3</v>
      </c>
      <c r="E3" s="102">
        <f t="shared" si="0"/>
        <v>4</v>
      </c>
      <c r="F3" s="102">
        <f t="shared" si="0"/>
        <v>5</v>
      </c>
      <c r="G3" s="102">
        <f t="shared" si="0"/>
        <v>6</v>
      </c>
      <c r="H3" s="102">
        <f t="shared" si="0"/>
        <v>7</v>
      </c>
      <c r="I3" s="102">
        <f t="shared" si="0"/>
        <v>8</v>
      </c>
      <c r="J3" s="102">
        <f t="shared" si="0"/>
        <v>9</v>
      </c>
      <c r="K3" s="102">
        <f t="shared" si="0"/>
        <v>10</v>
      </c>
      <c r="L3" s="102">
        <f t="shared" si="0"/>
        <v>11</v>
      </c>
      <c r="M3" s="102">
        <f t="shared" si="0"/>
        <v>12</v>
      </c>
      <c r="N3" s="102">
        <f t="shared" si="0"/>
        <v>13</v>
      </c>
      <c r="O3" s="102">
        <f t="shared" si="0"/>
        <v>14</v>
      </c>
      <c r="P3" s="102">
        <f t="shared" si="0"/>
        <v>15</v>
      </c>
      <c r="Q3" s="102">
        <f t="shared" si="0"/>
        <v>16</v>
      </c>
      <c r="R3" s="102">
        <f t="shared" si="0"/>
        <v>17</v>
      </c>
      <c r="S3" s="102">
        <f t="shared" si="0"/>
        <v>18</v>
      </c>
      <c r="T3" s="102">
        <f t="shared" si="0"/>
        <v>19</v>
      </c>
      <c r="U3" s="102">
        <f t="shared" si="0"/>
        <v>20</v>
      </c>
      <c r="V3" s="102">
        <f t="shared" si="0"/>
        <v>21</v>
      </c>
      <c r="W3" s="102">
        <f t="shared" si="0"/>
        <v>22</v>
      </c>
      <c r="X3" s="102">
        <f t="shared" si="0"/>
        <v>23</v>
      </c>
      <c r="Y3" s="102">
        <f t="shared" si="0"/>
        <v>24</v>
      </c>
      <c r="Z3" s="102">
        <f t="shared" si="0"/>
        <v>25</v>
      </c>
      <c r="AA3" s="102">
        <f t="shared" si="0"/>
        <v>26</v>
      </c>
      <c r="AB3" s="102">
        <f t="shared" si="0"/>
        <v>27</v>
      </c>
      <c r="AC3" s="102">
        <f t="shared" si="0"/>
        <v>28</v>
      </c>
      <c r="AD3" s="102">
        <f t="shared" si="0"/>
        <v>29</v>
      </c>
      <c r="AE3" s="102">
        <v>30</v>
      </c>
      <c r="AF3" s="102">
        <v>31</v>
      </c>
      <c r="AG3" s="42" t="s">
        <v>138</v>
      </c>
      <c r="AH3" s="10"/>
    </row>
    <row r="4" spans="1:36" s="5" customFormat="1" ht="13.5" customHeight="1" x14ac:dyDescent="0.2">
      <c r="A4" s="105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42" t="s">
        <v>37</v>
      </c>
      <c r="AH4" s="10"/>
    </row>
    <row r="5" spans="1:36" s="5" customFormat="1" ht="13.5" customHeight="1" x14ac:dyDescent="0.2">
      <c r="A5" s="15" t="s">
        <v>44</v>
      </c>
      <c r="B5" s="88" t="str">
        <f>[1]Julho!$I$5</f>
        <v>O</v>
      </c>
      <c r="C5" s="88" t="str">
        <f>[1]Julho!$I$6</f>
        <v>NO</v>
      </c>
      <c r="D5" s="88" t="str">
        <f>[1]Julho!$I$7</f>
        <v>N</v>
      </c>
      <c r="E5" s="88" t="str">
        <f>[1]Julho!$I$8</f>
        <v>SE</v>
      </c>
      <c r="F5" s="88" t="str">
        <f>[1]Julho!$I$9</f>
        <v>SE</v>
      </c>
      <c r="G5" s="88" t="str">
        <f>[1]Julho!$I$10</f>
        <v>NE</v>
      </c>
      <c r="H5" s="88" t="str">
        <f>[1]Julho!$I$11</f>
        <v>O</v>
      </c>
      <c r="I5" s="88" t="str">
        <f>[1]Julho!$I$12</f>
        <v>O</v>
      </c>
      <c r="J5" s="88" t="str">
        <f>[1]Julho!$I$13</f>
        <v>O</v>
      </c>
      <c r="K5" s="88" t="str">
        <f>[1]Julho!$I$14</f>
        <v>SO</v>
      </c>
      <c r="L5" s="88" t="str">
        <f>[1]Julho!$I$15</f>
        <v>SO</v>
      </c>
      <c r="M5" s="88" t="str">
        <f>[1]Julho!$I$16</f>
        <v>SO</v>
      </c>
      <c r="N5" s="88" t="str">
        <f>[1]Julho!$I$17</f>
        <v>O</v>
      </c>
      <c r="O5" s="88" t="str">
        <f>[1]Julho!$I$18</f>
        <v>NO</v>
      </c>
      <c r="P5" s="88" t="str">
        <f>[1]Julho!$I$19</f>
        <v>O</v>
      </c>
      <c r="Q5" s="88" t="str">
        <f>[1]Julho!$I$20</f>
        <v>O</v>
      </c>
      <c r="R5" s="88" t="str">
        <f>[1]Julho!$I$21</f>
        <v>NO</v>
      </c>
      <c r="S5" s="88" t="str">
        <f>[1]Julho!$I$22</f>
        <v>O</v>
      </c>
      <c r="T5" s="88" t="str">
        <f>[1]Julho!$I$23</f>
        <v>O</v>
      </c>
      <c r="U5" s="88" t="str">
        <f>[1]Julho!$I$24</f>
        <v>O</v>
      </c>
      <c r="V5" s="88" t="str">
        <f>[1]Julho!$I$25</f>
        <v>S</v>
      </c>
      <c r="W5" s="88" t="str">
        <f>[1]Julho!$I$26</f>
        <v>SE</v>
      </c>
      <c r="X5" s="88" t="str">
        <f>[1]Julho!$I$27</f>
        <v>SE</v>
      </c>
      <c r="Y5" s="88" t="str">
        <f>[1]Julho!$I$28</f>
        <v>NO</v>
      </c>
      <c r="Z5" s="88" t="str">
        <f>[1]Julho!$I$29</f>
        <v>NO</v>
      </c>
      <c r="AA5" s="88" t="str">
        <f>[1]Julho!$I$30</f>
        <v>O</v>
      </c>
      <c r="AB5" s="88" t="str">
        <f>[1]Julho!$I$31</f>
        <v>SE</v>
      </c>
      <c r="AC5" s="88" t="str">
        <f>[1]Julho!$I$32</f>
        <v>O</v>
      </c>
      <c r="AD5" s="88" t="str">
        <f>[1]Julho!$I$33</f>
        <v>O</v>
      </c>
      <c r="AE5" s="88" t="str">
        <f>[1]Julho!$I$34</f>
        <v>O</v>
      </c>
      <c r="AF5" s="88" t="str">
        <f>[1]Julho!$I$35</f>
        <v>SE</v>
      </c>
      <c r="AG5" s="45" t="str">
        <f>[1]Julho!$I$36</f>
        <v>O</v>
      </c>
      <c r="AH5" s="10"/>
    </row>
    <row r="6" spans="1:36" s="1" customFormat="1" ht="12.75" customHeight="1" x14ac:dyDescent="0.2">
      <c r="A6" s="15" t="s">
        <v>0</v>
      </c>
      <c r="B6" s="17" t="str">
        <f>[2]Julho!$I$5</f>
        <v>SO</v>
      </c>
      <c r="C6" s="17" t="str">
        <f>[2]Julho!$I$6</f>
        <v>SO</v>
      </c>
      <c r="D6" s="17" t="str">
        <f>[2]Julho!$I$7</f>
        <v>SO</v>
      </c>
      <c r="E6" s="17" t="str">
        <f>[2]Julho!$I$8</f>
        <v>SO</v>
      </c>
      <c r="F6" s="17" t="str">
        <f>[2]Julho!$I$9</f>
        <v>SO</v>
      </c>
      <c r="G6" s="17" t="str">
        <f>[2]Julho!$I$10</f>
        <v>SO</v>
      </c>
      <c r="H6" s="17" t="str">
        <f>[2]Julho!$I$11</f>
        <v>SO</v>
      </c>
      <c r="I6" s="17" t="str">
        <f>[2]Julho!$I$12</f>
        <v>SO</v>
      </c>
      <c r="J6" s="17" t="str">
        <f>[2]Julho!$I$13</f>
        <v>SO</v>
      </c>
      <c r="K6" s="17" t="str">
        <f>[2]Julho!$I$14</f>
        <v>SO</v>
      </c>
      <c r="L6" s="17" t="str">
        <f>[2]Julho!$I$15</f>
        <v>SO</v>
      </c>
      <c r="M6" s="17" t="str">
        <f>[2]Julho!$I$16</f>
        <v>SO</v>
      </c>
      <c r="N6" s="17" t="str">
        <f>[2]Julho!$I$17</f>
        <v>SO</v>
      </c>
      <c r="O6" s="17" t="str">
        <f>[2]Julho!$I$18</f>
        <v>SO</v>
      </c>
      <c r="P6" s="17" t="str">
        <f>[2]Julho!$I$19</f>
        <v>SO</v>
      </c>
      <c r="Q6" s="17" t="str">
        <f>[2]Julho!$I$20</f>
        <v>SO</v>
      </c>
      <c r="R6" s="17" t="str">
        <f>[2]Julho!$I$21</f>
        <v>SO</v>
      </c>
      <c r="S6" s="17" t="str">
        <f>[2]Julho!$I$22</f>
        <v>SO</v>
      </c>
      <c r="T6" s="99" t="str">
        <f>[2]Julho!$I$23</f>
        <v>SO</v>
      </c>
      <c r="U6" s="99" t="str">
        <f>[2]Julho!$I$24</f>
        <v>SO</v>
      </c>
      <c r="V6" s="100" t="str">
        <f>[2]Julho!$I$25</f>
        <v>SO</v>
      </c>
      <c r="W6" s="88" t="str">
        <f>[2]Julho!$I$26</f>
        <v>SO</v>
      </c>
      <c r="X6" s="88" t="str">
        <f>[2]Julho!$I$27</f>
        <v>SO</v>
      </c>
      <c r="Y6" s="88" t="str">
        <f>[2]Julho!$I$28</f>
        <v>SO</v>
      </c>
      <c r="Z6" s="88" t="str">
        <f>[2]Julho!$I$29</f>
        <v>SO</v>
      </c>
      <c r="AA6" s="88" t="str">
        <f>[2]Julho!$I$30</f>
        <v>SO</v>
      </c>
      <c r="AB6" s="88" t="str">
        <f>[2]Julho!$I$31</f>
        <v>SO</v>
      </c>
      <c r="AC6" s="88" t="str">
        <f>[2]Julho!$I$32</f>
        <v>SO</v>
      </c>
      <c r="AD6" s="88" t="str">
        <f>[2]Julho!$I$33</f>
        <v>SO</v>
      </c>
      <c r="AE6" s="88" t="str">
        <f>[2]Julho!$I$34</f>
        <v>SO</v>
      </c>
      <c r="AF6" s="88" t="str">
        <f>[2]Julho!$I$35</f>
        <v>SO</v>
      </c>
      <c r="AG6" s="81" t="str">
        <f>[2]Julho!$I$36</f>
        <v>SO</v>
      </c>
      <c r="AH6" s="2"/>
    </row>
    <row r="7" spans="1:36" ht="12" customHeight="1" x14ac:dyDescent="0.2">
      <c r="A7" s="15" t="s">
        <v>1</v>
      </c>
      <c r="B7" s="83" t="str">
        <f>[3]Julho!$I$5</f>
        <v>*</v>
      </c>
      <c r="C7" s="83" t="str">
        <f>[3]Julho!$I$6</f>
        <v>*</v>
      </c>
      <c r="D7" s="83" t="str">
        <f>[3]Julho!$I$7</f>
        <v>*</v>
      </c>
      <c r="E7" s="83" t="str">
        <f>[3]Julho!$I$7</f>
        <v>*</v>
      </c>
      <c r="F7" s="83" t="str">
        <f>[3]Julho!$I$7</f>
        <v>*</v>
      </c>
      <c r="G7" s="83" t="str">
        <f>[3]Julho!$I$7</f>
        <v>*</v>
      </c>
      <c r="H7" s="83" t="str">
        <f>[3]Julho!$I$7</f>
        <v>*</v>
      </c>
      <c r="I7" s="83" t="str">
        <f>[3]Julho!$I$7</f>
        <v>*</v>
      </c>
      <c r="J7" s="83" t="str">
        <f>[3]Julho!$I$7</f>
        <v>*</v>
      </c>
      <c r="K7" s="83" t="str">
        <f>[3]Julho!$I$14</f>
        <v>*</v>
      </c>
      <c r="L7" s="83" t="str">
        <f>[3]Julho!$I$15</f>
        <v>*</v>
      </c>
      <c r="M7" s="83" t="str">
        <f>[3]Julho!$I$16</f>
        <v>*</v>
      </c>
      <c r="N7" s="83" t="str">
        <f>[3]Julho!$I$17</f>
        <v>*</v>
      </c>
      <c r="O7" s="83" t="str">
        <f>[3]Julho!$I$18</f>
        <v>*</v>
      </c>
      <c r="P7" s="83" t="str">
        <f>[3]Julho!$I$19</f>
        <v>*</v>
      </c>
      <c r="Q7" s="83" t="str">
        <f>[3]Julho!$I$20</f>
        <v>*</v>
      </c>
      <c r="R7" s="83" t="str">
        <f>[3]Julho!$I$21</f>
        <v>*</v>
      </c>
      <c r="S7" s="83" t="str">
        <f>[3]Julho!$I$22</f>
        <v>*</v>
      </c>
      <c r="T7" s="90" t="str">
        <f>[3]Julho!$I$23</f>
        <v>*</v>
      </c>
      <c r="U7" s="90" t="str">
        <f>[3]Julho!$I$24</f>
        <v>*</v>
      </c>
      <c r="V7" s="90" t="str">
        <f>[3]Julho!$I$25</f>
        <v>*</v>
      </c>
      <c r="W7" s="90" t="str">
        <f>[3]Julho!$I$26</f>
        <v>*</v>
      </c>
      <c r="X7" s="90" t="str">
        <f>[3]Julho!$I$27</f>
        <v>*</v>
      </c>
      <c r="Y7" s="88" t="str">
        <f>[3]Julho!$I$28</f>
        <v>*</v>
      </c>
      <c r="Z7" s="88" t="str">
        <f>[3]Julho!$I$29</f>
        <v>*</v>
      </c>
      <c r="AA7" s="88" t="str">
        <f>[3]Julho!$I$30</f>
        <v>*</v>
      </c>
      <c r="AB7" s="88" t="str">
        <f>[3]Julho!$I$31</f>
        <v>*</v>
      </c>
      <c r="AC7" s="88" t="str">
        <f>[3]Julho!$I$32</f>
        <v>*</v>
      </c>
      <c r="AD7" s="88" t="str">
        <f>[3]Julho!$I$33</f>
        <v>*</v>
      </c>
      <c r="AE7" s="88" t="str">
        <f>[3]Julho!$I$34</f>
        <v>*</v>
      </c>
      <c r="AF7" s="88" t="str">
        <f>[3]Julho!$I$35</f>
        <v>*</v>
      </c>
      <c r="AG7" s="81" t="s">
        <v>142</v>
      </c>
      <c r="AH7" s="2"/>
    </row>
    <row r="8" spans="1:36" ht="12" customHeight="1" x14ac:dyDescent="0.2">
      <c r="A8" s="15" t="s">
        <v>79</v>
      </c>
      <c r="B8" s="17" t="str">
        <f>[4]Julho!$I$5</f>
        <v>SE</v>
      </c>
      <c r="C8" s="17" t="str">
        <f>[4]Julho!$I$6</f>
        <v>L</v>
      </c>
      <c r="D8" s="17" t="str">
        <f>[4]Julho!$I$7</f>
        <v>L</v>
      </c>
      <c r="E8" s="17" t="str">
        <f>[4]Julho!$I$8</f>
        <v>L</v>
      </c>
      <c r="F8" s="17" t="str">
        <f>[4]Julho!$I$9</f>
        <v>NE</v>
      </c>
      <c r="G8" s="17" t="str">
        <f>[4]Julho!$I$10</f>
        <v>NE</v>
      </c>
      <c r="H8" s="17" t="str">
        <f>[4]Julho!$I$11</f>
        <v>S</v>
      </c>
      <c r="I8" s="17" t="str">
        <f>[4]Julho!$I$12</f>
        <v>SE</v>
      </c>
      <c r="J8" s="17" t="str">
        <f>[4]Julho!$I$13</f>
        <v>L</v>
      </c>
      <c r="K8" s="17" t="str">
        <f>[4]Julho!$I$14</f>
        <v>SE</v>
      </c>
      <c r="L8" s="17" t="str">
        <f>[4]Julho!$I$15</f>
        <v>L</v>
      </c>
      <c r="M8" s="17" t="str">
        <f>[4]Julho!$I$16</f>
        <v>L</v>
      </c>
      <c r="N8" s="17" t="str">
        <f>[4]Julho!$I$17</f>
        <v>L</v>
      </c>
      <c r="O8" s="17" t="str">
        <f>[4]Julho!$I$18</f>
        <v>SE</v>
      </c>
      <c r="P8" s="17" t="str">
        <f>[4]Julho!$I$19</f>
        <v>L</v>
      </c>
      <c r="Q8" s="17" t="str">
        <f>[4]Julho!$I$20</f>
        <v>L</v>
      </c>
      <c r="R8" s="17" t="str">
        <f>[4]Julho!$I$21</f>
        <v>L</v>
      </c>
      <c r="S8" s="17" t="str">
        <f>[4]Julho!$I$22</f>
        <v>SO</v>
      </c>
      <c r="T8" s="88" t="str">
        <f>[4]Julho!$I$23</f>
        <v>S</v>
      </c>
      <c r="U8" s="88" t="str">
        <f>[4]Julho!$I$24</f>
        <v>L</v>
      </c>
      <c r="V8" s="88" t="str">
        <f>[4]Julho!$I$25</f>
        <v>L</v>
      </c>
      <c r="W8" s="88" t="str">
        <f>[4]Julho!$I$26</f>
        <v>L</v>
      </c>
      <c r="X8" s="88" t="str">
        <f>[4]Julho!$I$27</f>
        <v>L</v>
      </c>
      <c r="Y8" s="88" t="str">
        <f>[4]Julho!$I$28</f>
        <v>SO</v>
      </c>
      <c r="Z8" s="88" t="str">
        <f>[4]Julho!$I$29</f>
        <v>SO</v>
      </c>
      <c r="AA8" s="88" t="str">
        <f>[4]Julho!$I$30</f>
        <v>NE</v>
      </c>
      <c r="AB8" s="88" t="str">
        <f>[4]Julho!$I$31</f>
        <v>L</v>
      </c>
      <c r="AC8" s="88" t="str">
        <f>[4]Julho!$I$32</f>
        <v>L</v>
      </c>
      <c r="AD8" s="88" t="str">
        <f>[4]Julho!$I$33</f>
        <v>L</v>
      </c>
      <c r="AE8" s="88" t="str">
        <f>[4]Julho!$I$34</f>
        <v>L</v>
      </c>
      <c r="AF8" s="88" t="str">
        <f>[4]Julho!$I$35</f>
        <v>L</v>
      </c>
      <c r="AG8" s="81" t="str">
        <f>[4]Julho!$I$36</f>
        <v>L</v>
      </c>
      <c r="AH8" s="2"/>
    </row>
    <row r="9" spans="1:36" ht="13.5" customHeight="1" x14ac:dyDescent="0.2">
      <c r="A9" s="15" t="s">
        <v>45</v>
      </c>
      <c r="B9" s="89" t="str">
        <f>[5]Julho!$I$5</f>
        <v>NE</v>
      </c>
      <c r="C9" s="89" t="str">
        <f>[5]Julho!$I$6</f>
        <v>N</v>
      </c>
      <c r="D9" s="89" t="str">
        <f>[5]Julho!$I$7</f>
        <v>NE</v>
      </c>
      <c r="E9" s="89" t="str">
        <f>[5]Julho!$I$8</f>
        <v>NE</v>
      </c>
      <c r="F9" s="89" t="str">
        <f>[5]Julho!$I$9</f>
        <v>NE</v>
      </c>
      <c r="G9" s="89" t="str">
        <f>[5]Julho!$I$10</f>
        <v>NE</v>
      </c>
      <c r="H9" s="89" t="str">
        <f>[5]Julho!$I$11</f>
        <v>S</v>
      </c>
      <c r="I9" s="89" t="str">
        <f>[5]Julho!$I$12</f>
        <v>SO</v>
      </c>
      <c r="J9" s="89" t="str">
        <f>[5]Julho!$I$13</f>
        <v>SO</v>
      </c>
      <c r="K9" s="89" t="str">
        <f>[5]Julho!$I$14</f>
        <v>SO</v>
      </c>
      <c r="L9" s="89" t="str">
        <f>[5]Julho!$I$15</f>
        <v>NE</v>
      </c>
      <c r="M9" s="89" t="str">
        <f>[5]Julho!$I$16</f>
        <v>NE</v>
      </c>
      <c r="N9" s="89" t="str">
        <f>[5]Julho!$I$17</f>
        <v>NE</v>
      </c>
      <c r="O9" s="89" t="str">
        <f>[5]Julho!$I$18</f>
        <v>NE</v>
      </c>
      <c r="P9" s="89" t="str">
        <f>[5]Julho!$I$19</f>
        <v>NE</v>
      </c>
      <c r="Q9" s="89" t="str">
        <f>[5]Julho!$I$20</f>
        <v>NE</v>
      </c>
      <c r="R9" s="89" t="str">
        <f>[5]Julho!$I$21</f>
        <v>NE</v>
      </c>
      <c r="S9" s="89" t="str">
        <f>[5]Julho!$I$22</f>
        <v>S</v>
      </c>
      <c r="T9" s="88" t="str">
        <f>[5]Julho!$I$23</f>
        <v>SO</v>
      </c>
      <c r="U9" s="88" t="str">
        <f>[5]Julho!$I$24</f>
        <v>NE</v>
      </c>
      <c r="V9" s="88" t="str">
        <f>[5]Julho!$I$25</f>
        <v>NE</v>
      </c>
      <c r="W9" s="88" t="str">
        <f>[5]Julho!$I$26</f>
        <v>N</v>
      </c>
      <c r="X9" s="88" t="str">
        <f>[5]Julho!$I$27</f>
        <v>NE</v>
      </c>
      <c r="Y9" s="88" t="str">
        <f>[5]Julho!$I$28</f>
        <v>SO</v>
      </c>
      <c r="Z9" s="88" t="str">
        <f>[5]Julho!$I$29</f>
        <v>S</v>
      </c>
      <c r="AA9" s="88" t="str">
        <f>[5]Julho!$I$30</f>
        <v>S</v>
      </c>
      <c r="AB9" s="88" t="str">
        <f>[5]Julho!$I$31</f>
        <v>SO</v>
      </c>
      <c r="AC9" s="88" t="str">
        <f>[5]Julho!$I$32</f>
        <v>NE</v>
      </c>
      <c r="AD9" s="88" t="str">
        <f>[5]Julho!$I$33</f>
        <v>NE</v>
      </c>
      <c r="AE9" s="88" t="str">
        <f>[5]Julho!$I$34</f>
        <v>NE</v>
      </c>
      <c r="AF9" s="88" t="str">
        <f>[5]Julho!$I$35</f>
        <v>NE</v>
      </c>
      <c r="AG9" s="81" t="str">
        <f>[5]Julho!$I$36</f>
        <v>NE</v>
      </c>
      <c r="AH9" s="2"/>
    </row>
    <row r="10" spans="1:36" ht="13.5" customHeight="1" x14ac:dyDescent="0.2">
      <c r="A10" s="15" t="s">
        <v>2</v>
      </c>
      <c r="B10" s="89" t="str">
        <f>[6]Julho!$I$5</f>
        <v>L</v>
      </c>
      <c r="C10" s="89" t="str">
        <f>[6]Julho!$I$6</f>
        <v>L</v>
      </c>
      <c r="D10" s="89" t="str">
        <f>[6]Julho!$I$7</f>
        <v>L</v>
      </c>
      <c r="E10" s="89" t="str">
        <f>[6]Julho!$I$8</f>
        <v>L</v>
      </c>
      <c r="F10" s="89" t="str">
        <f>[6]Julho!$I$9</f>
        <v>L</v>
      </c>
      <c r="G10" s="89" t="str">
        <f>[6]Julho!$I$10</f>
        <v>L</v>
      </c>
      <c r="H10" s="89" t="str">
        <f>[6]Julho!$I$11</f>
        <v>L</v>
      </c>
      <c r="I10" s="89" t="str">
        <f>[6]Julho!$I$12</f>
        <v>L</v>
      </c>
      <c r="J10" s="89" t="str">
        <f>[6]Julho!$I$13</f>
        <v>L</v>
      </c>
      <c r="K10" s="89" t="str">
        <f>[6]Julho!$I$14</f>
        <v>L</v>
      </c>
      <c r="L10" s="89" t="str">
        <f>[6]Julho!$I$15</f>
        <v>L</v>
      </c>
      <c r="M10" s="89" t="str">
        <f>[6]Julho!$I$16</f>
        <v>L</v>
      </c>
      <c r="N10" s="89" t="str">
        <f>[6]Julho!$I$17</f>
        <v>L</v>
      </c>
      <c r="O10" s="89" t="str">
        <f>[6]Julho!$I$18</f>
        <v>L</v>
      </c>
      <c r="P10" s="89" t="str">
        <f>[6]Julho!$I$19</f>
        <v>L</v>
      </c>
      <c r="Q10" s="89" t="str">
        <f>[6]Julho!$I$20</f>
        <v>L</v>
      </c>
      <c r="R10" s="89" t="str">
        <f>[6]Julho!$I$21</f>
        <v>L</v>
      </c>
      <c r="S10" s="89" t="str">
        <f>[6]Julho!$I$22</f>
        <v>L</v>
      </c>
      <c r="T10" s="88" t="str">
        <f>[6]Julho!$I$23</f>
        <v>L</v>
      </c>
      <c r="U10" s="88" t="str">
        <f>[6]Julho!$I$24</f>
        <v>L</v>
      </c>
      <c r="V10" s="89" t="str">
        <f>[6]Julho!$I$25</f>
        <v>L</v>
      </c>
      <c r="W10" s="88" t="str">
        <f>[6]Julho!$I$26</f>
        <v>L</v>
      </c>
      <c r="X10" s="88" t="str">
        <f>[6]Julho!$I$27</f>
        <v>L</v>
      </c>
      <c r="Y10" s="88" t="str">
        <f>[6]Julho!$I$28</f>
        <v>L</v>
      </c>
      <c r="Z10" s="88" t="str">
        <f>[6]Julho!$I$29</f>
        <v>L</v>
      </c>
      <c r="AA10" s="88" t="str">
        <f>[6]Julho!$I$30</f>
        <v>L</v>
      </c>
      <c r="AB10" s="88" t="str">
        <f>[6]Julho!$I$31</f>
        <v>L</v>
      </c>
      <c r="AC10" s="88" t="str">
        <f>[6]Julho!$I$32</f>
        <v>L</v>
      </c>
      <c r="AD10" s="88" t="str">
        <f>[6]Julho!$I$33</f>
        <v>L</v>
      </c>
      <c r="AE10" s="88" t="str">
        <f>[6]Julho!$I$34</f>
        <v>L</v>
      </c>
      <c r="AF10" s="88" t="str">
        <f>[6]Julho!$I$35</f>
        <v>L</v>
      </c>
      <c r="AG10" s="81" t="str">
        <f>[6]Julho!$I$36</f>
        <v>L</v>
      </c>
      <c r="AH10" s="2"/>
    </row>
    <row r="11" spans="1:36" ht="12.75" customHeight="1" x14ac:dyDescent="0.2">
      <c r="A11" s="15" t="s">
        <v>3</v>
      </c>
      <c r="B11" s="89" t="str">
        <f>[7]Julho!$I$5</f>
        <v>L</v>
      </c>
      <c r="C11" s="89" t="str">
        <f>[7]Julho!$I$6</f>
        <v>O</v>
      </c>
      <c r="D11" s="89" t="str">
        <f>[7]Julho!$I$7</f>
        <v>O</v>
      </c>
      <c r="E11" s="89" t="str">
        <f>[7]Julho!$I$8</f>
        <v>O</v>
      </c>
      <c r="F11" s="89" t="str">
        <f>[7]Julho!$I$9</f>
        <v>NE</v>
      </c>
      <c r="G11" s="89" t="str">
        <f>[7]Julho!$I$10</f>
        <v>SO</v>
      </c>
      <c r="H11" s="89" t="str">
        <f>[7]Julho!$I$11</f>
        <v>O</v>
      </c>
      <c r="I11" s="89" t="str">
        <f>[7]Julho!$I$12</f>
        <v>SE</v>
      </c>
      <c r="J11" s="89" t="str">
        <f>[7]Julho!$I$13</f>
        <v>L</v>
      </c>
      <c r="K11" s="89" t="str">
        <f>[7]Julho!$I$14</f>
        <v>SE</v>
      </c>
      <c r="L11" s="89" t="str">
        <f>[7]Julho!$I$15</f>
        <v>L</v>
      </c>
      <c r="M11" s="89" t="str">
        <f>[7]Julho!$I$16</f>
        <v>L</v>
      </c>
      <c r="N11" s="89" t="str">
        <f>[7]Julho!$I$17</f>
        <v>L</v>
      </c>
      <c r="O11" s="89" t="str">
        <f>[7]Julho!$I$18</f>
        <v>L</v>
      </c>
      <c r="P11" s="89" t="str">
        <f>[7]Julho!$I$19</f>
        <v>SO</v>
      </c>
      <c r="Q11" s="89" t="str">
        <f>[7]Julho!$I$20</f>
        <v>SO</v>
      </c>
      <c r="R11" s="89" t="str">
        <f>[7]Julho!$I$21</f>
        <v>SO</v>
      </c>
      <c r="S11" s="89" t="str">
        <f>[7]Julho!$I$22</f>
        <v>SE</v>
      </c>
      <c r="T11" s="88" t="str">
        <f>[7]Julho!$I$23</f>
        <v>SE</v>
      </c>
      <c r="U11" s="88" t="str">
        <f>[7]Julho!$I$24</f>
        <v>L</v>
      </c>
      <c r="V11" s="88" t="str">
        <f>[7]Julho!$I$25</f>
        <v>L</v>
      </c>
      <c r="W11" s="88" t="str">
        <f>[7]Julho!$I$26</f>
        <v>L</v>
      </c>
      <c r="X11" s="88" t="str">
        <f>[7]Julho!$I$27</f>
        <v>SO</v>
      </c>
      <c r="Y11" s="88" t="str">
        <f>[7]Julho!$I$28</f>
        <v>O</v>
      </c>
      <c r="Z11" s="88" t="str">
        <f>[7]Julho!$I$29</f>
        <v>L</v>
      </c>
      <c r="AA11" s="88" t="str">
        <f>[7]Julho!$I$30</f>
        <v>SE</v>
      </c>
      <c r="AB11" s="88" t="str">
        <f>[7]Julho!$I$31</f>
        <v>L</v>
      </c>
      <c r="AC11" s="88" t="str">
        <f>[7]Julho!$I$32</f>
        <v>L</v>
      </c>
      <c r="AD11" s="88" t="str">
        <f>[7]Julho!$I$33</f>
        <v>L</v>
      </c>
      <c r="AE11" s="88" t="str">
        <f>[7]Julho!$I$34</f>
        <v>L</v>
      </c>
      <c r="AF11" s="88" t="str">
        <f>[7]Julho!$I$35</f>
        <v>L</v>
      </c>
      <c r="AG11" s="81" t="str">
        <f>[7]Julho!$I$36</f>
        <v>L</v>
      </c>
      <c r="AH11" s="2" t="s">
        <v>51</v>
      </c>
    </row>
    <row r="12" spans="1:36" ht="13.5" customHeight="1" x14ac:dyDescent="0.2">
      <c r="A12" s="15" t="s">
        <v>4</v>
      </c>
      <c r="B12" s="89" t="str">
        <f>[8]Julho!$I$5</f>
        <v>L</v>
      </c>
      <c r="C12" s="89" t="str">
        <f>[8]Julho!$I$6</f>
        <v>NE</v>
      </c>
      <c r="D12" s="89" t="str">
        <f>[8]Julho!$I$7</f>
        <v>NE</v>
      </c>
      <c r="E12" s="89" t="str">
        <f>[8]Julho!$I$8</f>
        <v>L</v>
      </c>
      <c r="F12" s="89" t="str">
        <f>[8]Julho!$I$9</f>
        <v>NE</v>
      </c>
      <c r="G12" s="89" t="str">
        <f>[8]Julho!$I$10</f>
        <v>N</v>
      </c>
      <c r="H12" s="89" t="str">
        <f>[8]Julho!$I$11</f>
        <v>S</v>
      </c>
      <c r="I12" s="89" t="str">
        <f>[8]Julho!$I$12</f>
        <v>SE</v>
      </c>
      <c r="J12" s="89" t="str">
        <f>[8]Julho!$I$13</f>
        <v>L</v>
      </c>
      <c r="K12" s="89" t="str">
        <f>[8]Julho!$I$14</f>
        <v>SE</v>
      </c>
      <c r="L12" s="89" t="str">
        <f>[8]Julho!$I$15</f>
        <v>SE</v>
      </c>
      <c r="M12" s="89" t="str">
        <f>[8]Julho!$I$16</f>
        <v>L</v>
      </c>
      <c r="N12" s="89" t="str">
        <f>[8]Julho!$I$17</f>
        <v>L</v>
      </c>
      <c r="O12" s="89" t="str">
        <f>[8]Julho!$I$18</f>
        <v>L</v>
      </c>
      <c r="P12" s="89" t="str">
        <f>[8]Julho!$I$19</f>
        <v>L</v>
      </c>
      <c r="Q12" s="89" t="str">
        <f>[8]Julho!$I$20</f>
        <v>L</v>
      </c>
      <c r="R12" s="89" t="str">
        <f>[8]Julho!$I$21</f>
        <v>NE</v>
      </c>
      <c r="S12" s="89" t="str">
        <f>[8]Julho!$I$22</f>
        <v>NO</v>
      </c>
      <c r="T12" s="88" t="str">
        <f>[8]Julho!$I$23</f>
        <v>SE</v>
      </c>
      <c r="U12" s="88" t="str">
        <f>[8]Julho!$I$24</f>
        <v>SE</v>
      </c>
      <c r="V12" s="88" t="str">
        <f>[8]Julho!$I$25</f>
        <v>L</v>
      </c>
      <c r="W12" s="88" t="str">
        <f>[8]Julho!$I$26</f>
        <v>L</v>
      </c>
      <c r="X12" s="88" t="str">
        <f>[8]Julho!$I$27</f>
        <v>N</v>
      </c>
      <c r="Y12" s="88" t="str">
        <f>[8]Julho!$I$28</f>
        <v>N</v>
      </c>
      <c r="Z12" s="88" t="str">
        <f>[8]Julho!$I$29</f>
        <v>L</v>
      </c>
      <c r="AA12" s="88" t="str">
        <f>[8]Julho!$I$30</f>
        <v>NE</v>
      </c>
      <c r="AB12" s="88" t="str">
        <f>[8]Julho!$I$31</f>
        <v>NE</v>
      </c>
      <c r="AC12" s="88" t="str">
        <f>[8]Julho!$I$32</f>
        <v>L</v>
      </c>
      <c r="AD12" s="88" t="str">
        <f>[8]Julho!$I$33</f>
        <v>L</v>
      </c>
      <c r="AE12" s="88" t="str">
        <f>[8]Julho!$I$34</f>
        <v>L</v>
      </c>
      <c r="AF12" s="88" t="str">
        <f>[8]Julho!$I$35</f>
        <v>L</v>
      </c>
      <c r="AG12" s="81" t="str">
        <f>[8]Julho!$I$36</f>
        <v>L</v>
      </c>
      <c r="AH12" s="2"/>
    </row>
    <row r="13" spans="1:36" ht="12" customHeight="1" x14ac:dyDescent="0.2">
      <c r="A13" s="15" t="s">
        <v>5</v>
      </c>
      <c r="B13" s="88" t="str">
        <f>[9]Julho!$I$5</f>
        <v>SE</v>
      </c>
      <c r="C13" s="88" t="str">
        <f>[9]Julho!$I$6</f>
        <v>SE</v>
      </c>
      <c r="D13" s="88" t="str">
        <f>[9]Julho!$I$7</f>
        <v>L</v>
      </c>
      <c r="E13" s="88" t="str">
        <f>[9]Julho!$I$8</f>
        <v>L</v>
      </c>
      <c r="F13" s="88" t="str">
        <f>[9]Julho!$I$9</f>
        <v>L</v>
      </c>
      <c r="G13" s="88" t="str">
        <f>[9]Julho!$I$10</f>
        <v>SO</v>
      </c>
      <c r="H13" s="88" t="str">
        <f>[9]Julho!$I$11</f>
        <v>SO</v>
      </c>
      <c r="I13" s="88" t="str">
        <f>[9]Julho!$I$12</f>
        <v>SO</v>
      </c>
      <c r="J13" s="88" t="str">
        <f>[9]Julho!$I$13</f>
        <v>SO</v>
      </c>
      <c r="K13" s="88" t="str">
        <f>[9]Julho!$I$14</f>
        <v>SO</v>
      </c>
      <c r="L13" s="88" t="str">
        <f>[9]Julho!$I$15</f>
        <v>SO</v>
      </c>
      <c r="M13" s="88" t="str">
        <f>[9]Julho!$I$16</f>
        <v>L</v>
      </c>
      <c r="N13" s="88" t="str">
        <f>[9]Julho!$I$17</f>
        <v>L</v>
      </c>
      <c r="O13" s="88" t="str">
        <f>[9]Julho!$I$18</f>
        <v>L</v>
      </c>
      <c r="P13" s="88" t="str">
        <f>[9]Julho!$I$19</f>
        <v>L</v>
      </c>
      <c r="Q13" s="88" t="str">
        <f>[9]Julho!$I$20</f>
        <v>L</v>
      </c>
      <c r="R13" s="88" t="str">
        <f>[9]Julho!$I$21</f>
        <v>L</v>
      </c>
      <c r="S13" s="88" t="str">
        <f>[9]Julho!$I$22</f>
        <v>SO</v>
      </c>
      <c r="T13" s="88" t="str">
        <f>[9]Julho!$I$23</f>
        <v>S</v>
      </c>
      <c r="U13" s="88" t="str">
        <f>[9]Julho!$I$24</f>
        <v>L</v>
      </c>
      <c r="V13" s="88" t="str">
        <f>[9]Julho!$I$25</f>
        <v>L</v>
      </c>
      <c r="W13" s="88" t="str">
        <f>[9]Julho!$I$26</f>
        <v>L</v>
      </c>
      <c r="X13" s="88" t="str">
        <f>[9]Julho!$I$27</f>
        <v>N</v>
      </c>
      <c r="Y13" s="88" t="str">
        <f>[9]Julho!$I$28</f>
        <v>SO</v>
      </c>
      <c r="Z13" s="88" t="str">
        <f>[9]Julho!$I$29</f>
        <v>SE</v>
      </c>
      <c r="AA13" s="88" t="str">
        <f>[9]Julho!$I$30</f>
        <v>SE</v>
      </c>
      <c r="AB13" s="88" t="str">
        <f>[9]Julho!$I$31</f>
        <v>SO</v>
      </c>
      <c r="AC13" s="88" t="str">
        <f>[9]Julho!$I$32</f>
        <v>SO</v>
      </c>
      <c r="AD13" s="88" t="str">
        <f>[9]Julho!$I$33</f>
        <v>SE</v>
      </c>
      <c r="AE13" s="88" t="str">
        <f>[9]Julho!$I$34</f>
        <v>SE</v>
      </c>
      <c r="AF13" s="88" t="str">
        <f>[9]Julho!$I$35</f>
        <v>SE</v>
      </c>
      <c r="AG13" s="81" t="str">
        <f>[9]Julho!$I$36</f>
        <v>L</v>
      </c>
      <c r="AH13" s="2" t="s">
        <v>51</v>
      </c>
    </row>
    <row r="14" spans="1:36" ht="12.75" customHeight="1" x14ac:dyDescent="0.2">
      <c r="A14" s="15" t="s">
        <v>47</v>
      </c>
      <c r="B14" s="88" t="str">
        <f>[10]Julho!$I$5</f>
        <v>NE</v>
      </c>
      <c r="C14" s="88" t="str">
        <f>[10]Julho!$I$6</f>
        <v>NE</v>
      </c>
      <c r="D14" s="88" t="str">
        <f>[10]Julho!$I$7</f>
        <v>NE</v>
      </c>
      <c r="E14" s="88" t="str">
        <f>[10]Julho!$I$8</f>
        <v>NE</v>
      </c>
      <c r="F14" s="88" t="str">
        <f>[10]Julho!$I$9</f>
        <v>NE</v>
      </c>
      <c r="G14" s="88" t="str">
        <f>[10]Julho!$I$10</f>
        <v>NE</v>
      </c>
      <c r="H14" s="88" t="str">
        <f>[10]Julho!$I$11</f>
        <v>SE</v>
      </c>
      <c r="I14" s="88" t="str">
        <f>[10]Julho!$I$12</f>
        <v>SE</v>
      </c>
      <c r="J14" s="88" t="str">
        <f>[10]Julho!$I$13</f>
        <v>NE</v>
      </c>
      <c r="K14" s="88" t="str">
        <f>[10]Julho!$I$14</f>
        <v>SE</v>
      </c>
      <c r="L14" s="88" t="str">
        <f>[10]Julho!$I$15</f>
        <v>L</v>
      </c>
      <c r="M14" s="88" t="str">
        <f>[10]Julho!$I$16</f>
        <v>L</v>
      </c>
      <c r="N14" s="88" t="str">
        <f>[10]Julho!$I$17</f>
        <v>L</v>
      </c>
      <c r="O14" s="88" t="str">
        <f>[10]Julho!$I$18</f>
        <v>NE</v>
      </c>
      <c r="P14" s="88" t="str">
        <f>[10]Julho!$I$19</f>
        <v>NE</v>
      </c>
      <c r="Q14" s="88" t="str">
        <f>[10]Julho!$I$20</f>
        <v>NE</v>
      </c>
      <c r="R14" s="88" t="str">
        <f>[10]Julho!$I$21</f>
        <v>NE</v>
      </c>
      <c r="S14" s="88" t="str">
        <f>[10]Julho!$I$22</f>
        <v>NE</v>
      </c>
      <c r="T14" s="88" t="str">
        <f>[10]Julho!$I$23</f>
        <v>SE</v>
      </c>
      <c r="U14" s="88" t="str">
        <f>[10]Julho!$I$24</f>
        <v>NE</v>
      </c>
      <c r="V14" s="88" t="str">
        <f>[10]Julho!$I$25</f>
        <v>NE</v>
      </c>
      <c r="W14" s="88" t="str">
        <f>[10]Julho!$I$26</f>
        <v>NE</v>
      </c>
      <c r="X14" s="88" t="str">
        <f>[10]Julho!$I$27</f>
        <v>NE</v>
      </c>
      <c r="Y14" s="88" t="str">
        <f>[10]Julho!$I$28</f>
        <v>N</v>
      </c>
      <c r="Z14" s="88" t="str">
        <f>[10]Julho!$I$29</f>
        <v>SE</v>
      </c>
      <c r="AA14" s="88" t="str">
        <f>[10]Julho!$I$30</f>
        <v>NE</v>
      </c>
      <c r="AB14" s="88" t="str">
        <f>[10]Julho!$I$31</f>
        <v>NE</v>
      </c>
      <c r="AC14" s="88" t="str">
        <f>[10]Julho!$I$32</f>
        <v>L</v>
      </c>
      <c r="AD14" s="88" t="str">
        <f>[10]Julho!$I$33</f>
        <v>L</v>
      </c>
      <c r="AE14" s="88" t="str">
        <f>[10]Julho!$I$34</f>
        <v>L</v>
      </c>
      <c r="AF14" s="88" t="str">
        <f>[10]Julho!$I$35</f>
        <v>NE</v>
      </c>
      <c r="AG14" s="81" t="str">
        <f>[10]Julho!$I$36</f>
        <v>NE</v>
      </c>
      <c r="AH14" s="2"/>
    </row>
    <row r="15" spans="1:36" ht="13.5" customHeight="1" x14ac:dyDescent="0.2">
      <c r="A15" s="15" t="s">
        <v>6</v>
      </c>
      <c r="B15" s="88" t="str">
        <f>[11]Julho!$I$5</f>
        <v>SE</v>
      </c>
      <c r="C15" s="88" t="str">
        <f>[11]Julho!$I$6</f>
        <v>SE</v>
      </c>
      <c r="D15" s="88" t="str">
        <f>[11]Julho!$I$7</f>
        <v>SE</v>
      </c>
      <c r="E15" s="88" t="str">
        <f>[11]Julho!$I$8</f>
        <v>NE</v>
      </c>
      <c r="F15" s="88" t="str">
        <f>[11]Julho!$I$9</f>
        <v>L</v>
      </c>
      <c r="G15" s="88" t="str">
        <f>[11]Julho!$I$10</f>
        <v>SE</v>
      </c>
      <c r="H15" s="88" t="str">
        <f>[11]Julho!$I$11</f>
        <v>SE</v>
      </c>
      <c r="I15" s="88" t="str">
        <f>[11]Julho!$I$12</f>
        <v>SE</v>
      </c>
      <c r="J15" s="88" t="str">
        <f>[11]Julho!$I$13</f>
        <v>SE</v>
      </c>
      <c r="K15" s="88" t="str">
        <f>[11]Julho!$I$14</f>
        <v>SE</v>
      </c>
      <c r="L15" s="88" t="str">
        <f>[11]Julho!$I$15</f>
        <v>SE</v>
      </c>
      <c r="M15" s="88" t="str">
        <f>[11]Julho!$I$16</f>
        <v>SE</v>
      </c>
      <c r="N15" s="88" t="str">
        <f>[11]Julho!$I$17</f>
        <v>SE</v>
      </c>
      <c r="O15" s="88" t="str">
        <f>[11]Julho!$I$18</f>
        <v>SE</v>
      </c>
      <c r="P15" s="88" t="str">
        <f>[11]Julho!$I$19</f>
        <v>NO</v>
      </c>
      <c r="Q15" s="88" t="str">
        <f>[11]Julho!$I$20</f>
        <v>SE</v>
      </c>
      <c r="R15" s="88" t="str">
        <f>[11]Julho!$I$21</f>
        <v>O</v>
      </c>
      <c r="S15" s="88" t="str">
        <f>[11]Julho!$I$22</f>
        <v>NO</v>
      </c>
      <c r="T15" s="88" t="str">
        <f>[11]Julho!$I$23</f>
        <v>SE</v>
      </c>
      <c r="U15" s="88" t="str">
        <f>[11]Julho!$I$24</f>
        <v>SE</v>
      </c>
      <c r="V15" s="88" t="str">
        <f>[11]Julho!$I$25</f>
        <v>SE</v>
      </c>
      <c r="W15" s="88" t="str">
        <f>[11]Julho!$I$26</f>
        <v>SE</v>
      </c>
      <c r="X15" s="88" t="str">
        <f>[11]Julho!$I$27</f>
        <v>SE</v>
      </c>
      <c r="Y15" s="88" t="str">
        <f>[11]Julho!$I$28</f>
        <v>O</v>
      </c>
      <c r="Z15" s="88" t="str">
        <f>[11]Julho!$I$29</f>
        <v>SE</v>
      </c>
      <c r="AA15" s="88" t="str">
        <f>[11]Julho!$I$30</f>
        <v>SE</v>
      </c>
      <c r="AB15" s="88" t="str">
        <f>[11]Julho!$I$31</f>
        <v>L</v>
      </c>
      <c r="AC15" s="88" t="str">
        <f>[11]Julho!$I$32</f>
        <v>L</v>
      </c>
      <c r="AD15" s="88" t="str">
        <f>[11]Julho!$I$33</f>
        <v>SE</v>
      </c>
      <c r="AE15" s="88" t="str">
        <f>[11]Julho!$I$34</f>
        <v>SE</v>
      </c>
      <c r="AF15" s="88" t="str">
        <f>[11]Julho!$I$35</f>
        <v>L</v>
      </c>
      <c r="AG15" s="81" t="str">
        <f>[11]Julho!$I$36</f>
        <v>SE</v>
      </c>
      <c r="AH15" s="2"/>
      <c r="AI15" s="23" t="s">
        <v>51</v>
      </c>
    </row>
    <row r="16" spans="1:36" ht="13.5" customHeight="1" x14ac:dyDescent="0.2">
      <c r="A16" s="15" t="s">
        <v>7</v>
      </c>
      <c r="B16" s="89" t="str">
        <f>[12]Julho!$I$5</f>
        <v>L</v>
      </c>
      <c r="C16" s="89" t="str">
        <f>[12]Julho!$I$6</f>
        <v>NE</v>
      </c>
      <c r="D16" s="89" t="str">
        <f>[12]Julho!$I$7</f>
        <v>N</v>
      </c>
      <c r="E16" s="89" t="str">
        <f>[12]Julho!$I$8</f>
        <v>N</v>
      </c>
      <c r="F16" s="89" t="str">
        <f>[12]Julho!$I$9</f>
        <v>N</v>
      </c>
      <c r="G16" s="89" t="str">
        <f>[12]Julho!$I$10</f>
        <v>NE</v>
      </c>
      <c r="H16" s="89" t="str">
        <f>[12]Julho!$I$11</f>
        <v>S</v>
      </c>
      <c r="I16" s="89" t="str">
        <f>[12]Julho!$I$12</f>
        <v>S</v>
      </c>
      <c r="J16" s="89" t="str">
        <f>[12]Julho!$I$13</f>
        <v>L</v>
      </c>
      <c r="K16" s="89" t="str">
        <f>[12]Julho!$I$14</f>
        <v>L</v>
      </c>
      <c r="L16" s="89" t="str">
        <f>[12]Julho!$I$15</f>
        <v>L</v>
      </c>
      <c r="M16" s="89" t="str">
        <f>[12]Julho!$I$16</f>
        <v>L</v>
      </c>
      <c r="N16" s="89" t="str">
        <f>[12]Julho!$I$17</f>
        <v>L</v>
      </c>
      <c r="O16" s="89" t="str">
        <f>[12]Julho!$I$18</f>
        <v>NE</v>
      </c>
      <c r="P16" s="89" t="str">
        <f>[12]Julho!$I$19</f>
        <v>NE</v>
      </c>
      <c r="Q16" s="89" t="str">
        <f>[12]Julho!$I$20</f>
        <v>NE</v>
      </c>
      <c r="R16" s="89" t="str">
        <f>[12]Julho!$I$21</f>
        <v>N</v>
      </c>
      <c r="S16" s="89" t="str">
        <f>[12]Julho!$I$22</f>
        <v>S</v>
      </c>
      <c r="T16" s="88" t="str">
        <f>[12]Julho!$I$23</f>
        <v>S</v>
      </c>
      <c r="U16" s="88" t="str">
        <f>[12]Julho!$I$24</f>
        <v>SE</v>
      </c>
      <c r="V16" s="88" t="str">
        <f>[12]Julho!$I$25</f>
        <v>NE</v>
      </c>
      <c r="W16" s="88" t="str">
        <f>[12]Julho!$I$26</f>
        <v>NE</v>
      </c>
      <c r="X16" s="88" t="str">
        <f>[12]Julho!$I$27</f>
        <v>NE</v>
      </c>
      <c r="Y16" s="88" t="str">
        <f>[12]Julho!$I$28</f>
        <v>SO</v>
      </c>
      <c r="Z16" s="88" t="str">
        <f>[12]Julho!$I$29</f>
        <v>SO</v>
      </c>
      <c r="AA16" s="88" t="str">
        <f>[12]Julho!$I$30</f>
        <v>NE</v>
      </c>
      <c r="AB16" s="88" t="str">
        <f>[12]Julho!$I$31</f>
        <v>SE</v>
      </c>
      <c r="AC16" s="88" t="str">
        <f>[12]Julho!$I$32</f>
        <v>L</v>
      </c>
      <c r="AD16" s="88" t="str">
        <f>[12]Julho!$I$33</f>
        <v>NE</v>
      </c>
      <c r="AE16" s="88" t="str">
        <f>[12]Julho!$I$34</f>
        <v>L</v>
      </c>
      <c r="AF16" s="88" t="str">
        <f>[12]Julho!$I$35</f>
        <v>NE</v>
      </c>
      <c r="AG16" s="81" t="str">
        <f>[12]Julho!$I$36</f>
        <v>NE</v>
      </c>
      <c r="AH16" s="2"/>
      <c r="AI16" s="23" t="s">
        <v>51</v>
      </c>
      <c r="AJ16" t="s">
        <v>51</v>
      </c>
    </row>
    <row r="17" spans="1:35" ht="12.75" customHeight="1" x14ac:dyDescent="0.2">
      <c r="A17" s="15" t="s">
        <v>8</v>
      </c>
      <c r="B17" s="84" t="str">
        <f>[13]Julho!$I$5</f>
        <v>*</v>
      </c>
      <c r="C17" s="84" t="str">
        <f>[13]Julho!$I$6</f>
        <v>*</v>
      </c>
      <c r="D17" s="84" t="str">
        <f>[13]Julho!$I$7</f>
        <v>*</v>
      </c>
      <c r="E17" s="84" t="str">
        <f>[13]Julho!$I$8</f>
        <v>*</v>
      </c>
      <c r="F17" s="84" t="str">
        <f>[13]Julho!$I$9</f>
        <v>*</v>
      </c>
      <c r="G17" s="84" t="str">
        <f>[13]Julho!$I$10</f>
        <v>*</v>
      </c>
      <c r="H17" s="84" t="str">
        <f>[13]Julho!$I$11</f>
        <v>*</v>
      </c>
      <c r="I17" s="84" t="str">
        <f>[13]Julho!$I$11</f>
        <v>*</v>
      </c>
      <c r="J17" s="84" t="str">
        <f>[13]Julho!$I$11</f>
        <v>*</v>
      </c>
      <c r="K17" s="98" t="str">
        <f>[13]Julho!$I$14</f>
        <v>*</v>
      </c>
      <c r="L17" s="98" t="str">
        <f>[13]Julho!$I$15</f>
        <v>*</v>
      </c>
      <c r="M17" s="98" t="str">
        <f>[13]Julho!$I$16</f>
        <v>*</v>
      </c>
      <c r="N17" s="98" t="str">
        <f>[13]Julho!$I$17</f>
        <v>*</v>
      </c>
      <c r="O17" s="89" t="str">
        <f>[13]Julho!$I$18</f>
        <v>*</v>
      </c>
      <c r="P17" s="89" t="str">
        <f>[13]Julho!$I$19</f>
        <v>*</v>
      </c>
      <c r="Q17" s="88" t="str">
        <f>[13]Julho!$I$20</f>
        <v>*</v>
      </c>
      <c r="R17" s="88" t="str">
        <f>[13]Julho!$I$21</f>
        <v>*</v>
      </c>
      <c r="S17" s="88" t="str">
        <f>[13]Julho!$I$22</f>
        <v>*</v>
      </c>
      <c r="T17" s="88" t="str">
        <f>[13]Julho!$I$23</f>
        <v>*</v>
      </c>
      <c r="U17" s="88" t="str">
        <f>[13]Julho!$I$24</f>
        <v>L</v>
      </c>
      <c r="V17" s="88" t="str">
        <f>[13]Julho!$I$25</f>
        <v>NE</v>
      </c>
      <c r="W17" s="88" t="str">
        <f>[13]Julho!$I$26</f>
        <v>NE</v>
      </c>
      <c r="X17" s="88" t="str">
        <f>[13]Julho!$I$27</f>
        <v>*</v>
      </c>
      <c r="Y17" s="88" t="str">
        <f>[13]Julho!$I$28</f>
        <v>*</v>
      </c>
      <c r="Z17" s="88" t="str">
        <f>[13]Julho!$I$29</f>
        <v>NE</v>
      </c>
      <c r="AA17" s="88" t="str">
        <f>[13]Julho!$I$30</f>
        <v>NE</v>
      </c>
      <c r="AB17" s="88" t="str">
        <f>[13]Julho!$I$31</f>
        <v>*</v>
      </c>
      <c r="AC17" s="88" t="str">
        <f>[13]Julho!$I$32</f>
        <v>*</v>
      </c>
      <c r="AD17" s="88" t="str">
        <f>[13]Julho!$I$33</f>
        <v>*</v>
      </c>
      <c r="AE17" s="88" t="str">
        <f>[13]Julho!$I$34</f>
        <v>NE</v>
      </c>
      <c r="AF17" s="88" t="str">
        <f>[13]Julho!$I$35</f>
        <v>*</v>
      </c>
      <c r="AG17" s="81" t="str">
        <f>[13]Julho!$I$36</f>
        <v>NE</v>
      </c>
      <c r="AH17" s="2"/>
    </row>
    <row r="18" spans="1:35" ht="13.5" customHeight="1" x14ac:dyDescent="0.2">
      <c r="A18" s="15" t="s">
        <v>9</v>
      </c>
      <c r="B18" s="89" t="str">
        <f>[14]Julho!$I$5</f>
        <v>L</v>
      </c>
      <c r="C18" s="89" t="str">
        <f>[14]Julho!$I$6</f>
        <v>L</v>
      </c>
      <c r="D18" s="89" t="str">
        <f>[14]Julho!$I$7</f>
        <v>L</v>
      </c>
      <c r="E18" s="89" t="str">
        <f>[14]Julho!$I$8</f>
        <v>L</v>
      </c>
      <c r="F18" s="89" t="str">
        <f>[14]Julho!$I$9</f>
        <v>L</v>
      </c>
      <c r="G18" s="89" t="str">
        <f>[14]Julho!$I$10</f>
        <v>L</v>
      </c>
      <c r="H18" s="89" t="str">
        <f>[14]Julho!$I$11</f>
        <v>L</v>
      </c>
      <c r="I18" s="89" t="str">
        <f>[14]Julho!$I$12</f>
        <v>L</v>
      </c>
      <c r="J18" s="89" t="str">
        <f>[14]Julho!$I$13</f>
        <v>L</v>
      </c>
      <c r="K18" s="89" t="str">
        <f>[14]Julho!$I$14</f>
        <v>L</v>
      </c>
      <c r="L18" s="89" t="str">
        <f>[14]Julho!$I$15</f>
        <v>L</v>
      </c>
      <c r="M18" s="89" t="str">
        <f>[14]Julho!$I$16</f>
        <v>L</v>
      </c>
      <c r="N18" s="89" t="str">
        <f>[14]Julho!$I$17</f>
        <v>L</v>
      </c>
      <c r="O18" s="89" t="str">
        <f>[14]Julho!$I$18</f>
        <v>L</v>
      </c>
      <c r="P18" s="89" t="str">
        <f>[14]Julho!$I$19</f>
        <v>L</v>
      </c>
      <c r="Q18" s="89" t="str">
        <f>[14]Julho!$I$20</f>
        <v>L</v>
      </c>
      <c r="R18" s="89" t="str">
        <f>[14]Julho!$I$21</f>
        <v>L</v>
      </c>
      <c r="S18" s="89" t="str">
        <f>[14]Julho!$I$22</f>
        <v>L</v>
      </c>
      <c r="T18" s="88" t="str">
        <f>[14]Julho!$I$23</f>
        <v>L</v>
      </c>
      <c r="U18" s="88" t="str">
        <f>[14]Julho!$I$24</f>
        <v>L</v>
      </c>
      <c r="V18" s="88" t="str">
        <f>[14]Julho!$I$25</f>
        <v>L</v>
      </c>
      <c r="W18" s="88" t="str">
        <f>[14]Julho!$I$26</f>
        <v>L</v>
      </c>
      <c r="X18" s="88" t="str">
        <f>[14]Julho!$I$27</f>
        <v>L</v>
      </c>
      <c r="Y18" s="88" t="str">
        <f>[14]Julho!$I$28</f>
        <v>L</v>
      </c>
      <c r="Z18" s="88" t="str">
        <f>[14]Julho!$I$29</f>
        <v>L</v>
      </c>
      <c r="AA18" s="88" t="str">
        <f>[14]Julho!$I$30</f>
        <v>L</v>
      </c>
      <c r="AB18" s="88" t="str">
        <f>[14]Julho!$I$31</f>
        <v>L</v>
      </c>
      <c r="AC18" s="88" t="str">
        <f>[14]Julho!$I$32</f>
        <v>L</v>
      </c>
      <c r="AD18" s="88" t="str">
        <f>[14]Julho!$I$33</f>
        <v>L</v>
      </c>
      <c r="AE18" s="88" t="str">
        <f>[14]Julho!$I$34</f>
        <v>L</v>
      </c>
      <c r="AF18" s="88" t="str">
        <f>[14]Julho!$I$35</f>
        <v>L</v>
      </c>
      <c r="AG18" s="81" t="str">
        <f>[14]Julho!$I$36</f>
        <v>L</v>
      </c>
      <c r="AH18" s="2"/>
    </row>
    <row r="19" spans="1:35" ht="12.75" customHeight="1" x14ac:dyDescent="0.2">
      <c r="A19" s="15" t="s">
        <v>46</v>
      </c>
      <c r="B19" s="89" t="str">
        <f>[15]Julho!$I$5</f>
        <v>S</v>
      </c>
      <c r="C19" s="89" t="str">
        <f>[15]Julho!$I$6</f>
        <v>N</v>
      </c>
      <c r="D19" s="89" t="str">
        <f>[15]Julho!$I$7</f>
        <v>SE</v>
      </c>
      <c r="E19" s="89" t="str">
        <f>[15]Julho!$I$8</f>
        <v>N</v>
      </c>
      <c r="F19" s="89" t="str">
        <f>[15]Julho!$I$9</f>
        <v>N</v>
      </c>
      <c r="G19" s="89" t="str">
        <f>[15]Julho!$I$10</f>
        <v>S</v>
      </c>
      <c r="H19" s="89" t="str">
        <f>[15]Julho!$I$11</f>
        <v>S</v>
      </c>
      <c r="I19" s="89" t="str">
        <f>[15]Julho!$I$12</f>
        <v>S</v>
      </c>
      <c r="J19" s="89" t="str">
        <f>[15]Julho!$I$13</f>
        <v>S</v>
      </c>
      <c r="K19" s="89" t="str">
        <f>[15]Julho!$I$14</f>
        <v>S</v>
      </c>
      <c r="L19" s="89" t="str">
        <f>[15]Julho!$I$15</f>
        <v>SE</v>
      </c>
      <c r="M19" s="89" t="str">
        <f>[15]Julho!$I$16</f>
        <v>SE</v>
      </c>
      <c r="N19" s="89" t="str">
        <f>[15]Julho!$I$17</f>
        <v>SE</v>
      </c>
      <c r="O19" s="89" t="str">
        <f>[15]Julho!$I$18</f>
        <v>N</v>
      </c>
      <c r="P19" s="89" t="str">
        <f>[15]Julho!$I$19</f>
        <v>SE</v>
      </c>
      <c r="Q19" s="89" t="str">
        <f>[15]Julho!$I$20</f>
        <v>SE</v>
      </c>
      <c r="R19" s="89" t="str">
        <f>[15]Julho!$I$21</f>
        <v>SE</v>
      </c>
      <c r="S19" s="89" t="str">
        <f>[15]Julho!$I$22</f>
        <v>S</v>
      </c>
      <c r="T19" s="88" t="str">
        <f>[15]Julho!$I$23</f>
        <v>S</v>
      </c>
      <c r="U19" s="88" t="str">
        <f>[15]Julho!$I$24</f>
        <v>SE</v>
      </c>
      <c r="V19" s="88" t="str">
        <f>[15]Julho!$I$25</f>
        <v>NE</v>
      </c>
      <c r="W19" s="88" t="str">
        <f>[15]Julho!$I$26</f>
        <v>SE</v>
      </c>
      <c r="X19" s="88" t="str">
        <f>[15]Julho!$I$27</f>
        <v>NE</v>
      </c>
      <c r="Y19" s="88" t="str">
        <f>[15]Julho!$I$28</f>
        <v>SO</v>
      </c>
      <c r="Z19" s="88" t="str">
        <f>[15]Julho!$I$29</f>
        <v>S</v>
      </c>
      <c r="AA19" s="88" t="str">
        <f>[15]Julho!$I$30</f>
        <v>S</v>
      </c>
      <c r="AB19" s="88" t="str">
        <f>[15]Julho!$I$31</f>
        <v>S</v>
      </c>
      <c r="AC19" s="88" t="str">
        <f>[15]Julho!$I$32</f>
        <v>NE</v>
      </c>
      <c r="AD19" s="88" t="str">
        <f>[15]Julho!$I$33</f>
        <v>L</v>
      </c>
      <c r="AE19" s="88" t="str">
        <f>[15]Julho!$I$34</f>
        <v>SE</v>
      </c>
      <c r="AF19" s="88" t="str">
        <f>[15]Julho!$I$35</f>
        <v>SE</v>
      </c>
      <c r="AG19" s="81" t="str">
        <f>[15]Julho!$I$36</f>
        <v>S</v>
      </c>
      <c r="AH19" s="2"/>
    </row>
    <row r="20" spans="1:35" ht="12.75" customHeight="1" x14ac:dyDescent="0.2">
      <c r="A20" s="15" t="s">
        <v>10</v>
      </c>
      <c r="B20" s="17" t="str">
        <f>[16]Julho!$I$5</f>
        <v>SE</v>
      </c>
      <c r="C20" s="17" t="str">
        <f>[16]Julho!$I$6</f>
        <v>N</v>
      </c>
      <c r="D20" s="17" t="str">
        <f>[16]Julho!$I$7</f>
        <v>NE</v>
      </c>
      <c r="E20" s="17" t="str">
        <f>[16]Julho!$I$8</f>
        <v>N</v>
      </c>
      <c r="F20" s="17" t="str">
        <f>[16]Julho!$I$9</f>
        <v>N</v>
      </c>
      <c r="G20" s="17" t="str">
        <f>[16]Julho!$I$10</f>
        <v>N</v>
      </c>
      <c r="H20" s="17" t="str">
        <f>[16]Julho!$I$11</f>
        <v>SO</v>
      </c>
      <c r="I20" s="17" t="str">
        <f>[16]Julho!$I$12</f>
        <v>S</v>
      </c>
      <c r="J20" s="17" t="str">
        <f>[16]Julho!$I$13</f>
        <v>L</v>
      </c>
      <c r="K20" s="17" t="str">
        <f>[16]Julho!$I$14</f>
        <v>SE</v>
      </c>
      <c r="L20" s="17" t="str">
        <f>[16]Julho!$I$15</f>
        <v>L</v>
      </c>
      <c r="M20" s="17" t="str">
        <f>[16]Julho!$I$16</f>
        <v>L</v>
      </c>
      <c r="N20" s="17" t="str">
        <f>[16]Julho!$I$17</f>
        <v>L</v>
      </c>
      <c r="O20" s="17" t="str">
        <f>[16]Julho!$I$18</f>
        <v>L</v>
      </c>
      <c r="P20" s="17" t="str">
        <f>[16]Julho!$I$19</f>
        <v>NE</v>
      </c>
      <c r="Q20" s="17" t="str">
        <f>[16]Julho!$I$20</f>
        <v>NE</v>
      </c>
      <c r="R20" s="17" t="str">
        <f>[16]Julho!$I$21</f>
        <v>NE</v>
      </c>
      <c r="S20" s="17" t="str">
        <f>[16]Julho!$I$22</f>
        <v>S</v>
      </c>
      <c r="T20" s="88" t="str">
        <f>[16]Julho!$I$23</f>
        <v>SE</v>
      </c>
      <c r="U20" s="88" t="str">
        <f>[16]Julho!$I$24</f>
        <v>L</v>
      </c>
      <c r="V20" s="88" t="str">
        <f>[16]Julho!$I$25</f>
        <v>NE</v>
      </c>
      <c r="W20" s="88" t="str">
        <f>[16]Julho!$I$26</f>
        <v>NE</v>
      </c>
      <c r="X20" s="88" t="str">
        <f>[16]Julho!$I$27</f>
        <v>NE</v>
      </c>
      <c r="Y20" s="88" t="str">
        <f>[16]Julho!$I$28</f>
        <v>SO</v>
      </c>
      <c r="Z20" s="88" t="str">
        <f>[16]Julho!$I$29</f>
        <v>SO</v>
      </c>
      <c r="AA20" s="88" t="str">
        <f>[16]Julho!$I$30</f>
        <v>L</v>
      </c>
      <c r="AB20" s="88" t="str">
        <f>[16]Julho!$I$31</f>
        <v>SE</v>
      </c>
      <c r="AC20" s="88" t="str">
        <f>[16]Julho!$I$32</f>
        <v>L</v>
      </c>
      <c r="AD20" s="88" t="str">
        <f>[16]Julho!$I$33</f>
        <v>L</v>
      </c>
      <c r="AE20" s="88" t="str">
        <f>[16]Julho!$I$34</f>
        <v>L</v>
      </c>
      <c r="AF20" s="88" t="str">
        <f>[16]Julho!$I$35</f>
        <v>NE</v>
      </c>
      <c r="AG20" s="81" t="str">
        <f>[16]Julho!$I$36</f>
        <v>L</v>
      </c>
      <c r="AH20" s="2"/>
      <c r="AI20" t="s">
        <v>51</v>
      </c>
    </row>
    <row r="21" spans="1:35" ht="13.5" customHeight="1" x14ac:dyDescent="0.2">
      <c r="A21" s="15" t="s">
        <v>11</v>
      </c>
      <c r="B21" s="89" t="str">
        <f>[17]Julho!$I$5</f>
        <v>NE</v>
      </c>
      <c r="C21" s="89" t="str">
        <f>[17]Julho!$I$6</f>
        <v>NE</v>
      </c>
      <c r="D21" s="89" t="str">
        <f>[17]Julho!$I$7</f>
        <v>NE</v>
      </c>
      <c r="E21" s="89" t="str">
        <f>[17]Julho!$I$8</f>
        <v>NE</v>
      </c>
      <c r="F21" s="89" t="str">
        <f>[17]Julho!$I$9</f>
        <v>L</v>
      </c>
      <c r="G21" s="89" t="str">
        <f>[17]Julho!$I$10</f>
        <v>NE</v>
      </c>
      <c r="H21" s="89" t="str">
        <f>[17]Julho!$I$11</f>
        <v>O</v>
      </c>
      <c r="I21" s="89" t="str">
        <f>[17]Julho!$I$12</f>
        <v>O</v>
      </c>
      <c r="J21" s="89" t="str">
        <f>[17]Julho!$I$13</f>
        <v>SO</v>
      </c>
      <c r="K21" s="89" t="str">
        <f>[17]Julho!$I$14</f>
        <v>SO</v>
      </c>
      <c r="L21" s="89" t="str">
        <f>[17]Julho!$I$15</f>
        <v>SO</v>
      </c>
      <c r="M21" s="89" t="str">
        <f>[17]Julho!$I$16</f>
        <v>SO</v>
      </c>
      <c r="N21" s="89" t="str">
        <f>[17]Julho!$I$17</f>
        <v>SO</v>
      </c>
      <c r="O21" s="89" t="str">
        <f>[17]Julho!$I$18</f>
        <v>SO</v>
      </c>
      <c r="P21" s="89" t="str">
        <f>[17]Julho!$I$19</f>
        <v>NE</v>
      </c>
      <c r="Q21" s="89" t="str">
        <f>[17]Julho!$I$20</f>
        <v>NE</v>
      </c>
      <c r="R21" s="89" t="str">
        <f>[17]Julho!$I$21</f>
        <v>NE</v>
      </c>
      <c r="S21" s="89" t="str">
        <f>[17]Julho!$I$22</f>
        <v>O</v>
      </c>
      <c r="T21" s="88" t="str">
        <f>[17]Julho!$I$23</f>
        <v>SO</v>
      </c>
      <c r="U21" s="88" t="str">
        <f>[17]Julho!$I$24</f>
        <v>NE</v>
      </c>
      <c r="V21" s="88" t="str">
        <f>[17]Julho!$I$25</f>
        <v>SO</v>
      </c>
      <c r="W21" s="88" t="str">
        <f>[17]Julho!$I$26</f>
        <v>NE</v>
      </c>
      <c r="X21" s="88" t="str">
        <f>[17]Julho!$I$27</f>
        <v>SE</v>
      </c>
      <c r="Y21" s="88" t="str">
        <f>[17]Julho!$I$28</f>
        <v>N</v>
      </c>
      <c r="Z21" s="88" t="str">
        <f>[17]Julho!$I$29</f>
        <v>N</v>
      </c>
      <c r="AA21" s="88" t="str">
        <f>[17]Julho!$I$30</f>
        <v>SO</v>
      </c>
      <c r="AB21" s="88" t="str">
        <f>[17]Julho!$I$31</f>
        <v>O</v>
      </c>
      <c r="AC21" s="88" t="str">
        <f>[17]Julho!$I$32</f>
        <v>SO</v>
      </c>
      <c r="AD21" s="88" t="str">
        <f>[17]Julho!$I$33</f>
        <v>SO</v>
      </c>
      <c r="AE21" s="88" t="str">
        <f>[17]Julho!$I$34</f>
        <v>SO</v>
      </c>
      <c r="AF21" s="88" t="str">
        <f>[17]Julho!$I$35</f>
        <v>S</v>
      </c>
      <c r="AG21" s="81" t="str">
        <f>[17]Julho!$I$36</f>
        <v>SO</v>
      </c>
      <c r="AH21" s="2"/>
    </row>
    <row r="22" spans="1:35" ht="13.5" customHeight="1" x14ac:dyDescent="0.2">
      <c r="A22" s="15" t="s">
        <v>12</v>
      </c>
      <c r="B22" s="89" t="str">
        <f>[18]Julho!$I$5</f>
        <v>S</v>
      </c>
      <c r="C22" s="89" t="str">
        <f>[18]Julho!$I$6</f>
        <v>O</v>
      </c>
      <c r="D22" s="89" t="str">
        <f>[18]Julho!$I$7</f>
        <v>N</v>
      </c>
      <c r="E22" s="89" t="str">
        <f>[18]Julho!$I$8</f>
        <v>O</v>
      </c>
      <c r="F22" s="89" t="str">
        <f>[18]Julho!$I$9</f>
        <v>O</v>
      </c>
      <c r="G22" s="89" t="str">
        <f>[18]Julho!$I$10</f>
        <v>O</v>
      </c>
      <c r="H22" s="89" t="str">
        <f>[18]Julho!$I$11</f>
        <v>S</v>
      </c>
      <c r="I22" s="89" t="str">
        <f>[18]Julho!$I$12</f>
        <v>S</v>
      </c>
      <c r="J22" s="89" t="str">
        <f>[18]Julho!$I$13</f>
        <v>S</v>
      </c>
      <c r="K22" s="89" t="str">
        <f>[18]Julho!$I$14</f>
        <v>S</v>
      </c>
      <c r="L22" s="89" t="str">
        <f>[18]Julho!$I$15</f>
        <v>S</v>
      </c>
      <c r="M22" s="89" t="str">
        <f>[18]Julho!$I$16</f>
        <v>S</v>
      </c>
      <c r="N22" s="89" t="str">
        <f>[18]Julho!$I$17</f>
        <v>S</v>
      </c>
      <c r="O22" s="89" t="str">
        <f>[18]Julho!$I$18</f>
        <v>S</v>
      </c>
      <c r="P22" s="89" t="str">
        <f>[18]Julho!$I$19</f>
        <v>O</v>
      </c>
      <c r="Q22" s="89" t="str">
        <f>[18]Julho!$I$20</f>
        <v>O</v>
      </c>
      <c r="R22" s="89" t="str">
        <f>[18]Julho!$I$21</f>
        <v>O</v>
      </c>
      <c r="S22" s="89" t="str">
        <f>[18]Julho!$I$22</f>
        <v>S</v>
      </c>
      <c r="T22" s="89" t="str">
        <f>[18]Julho!$I$23</f>
        <v>S</v>
      </c>
      <c r="U22" s="89" t="str">
        <f>[18]Julho!$I$24</f>
        <v>S</v>
      </c>
      <c r="V22" s="89" t="str">
        <f>[18]Julho!$I$25</f>
        <v>S</v>
      </c>
      <c r="W22" s="89" t="str">
        <f>[18]Julho!$I$26</f>
        <v>O</v>
      </c>
      <c r="X22" s="89" t="str">
        <f>[18]Julho!$I$27</f>
        <v>N</v>
      </c>
      <c r="Y22" s="89" t="str">
        <f>[18]Julho!$I$28</f>
        <v>SO</v>
      </c>
      <c r="Z22" s="89" t="str">
        <f>[18]Julho!$I$29</f>
        <v>S</v>
      </c>
      <c r="AA22" s="89" t="str">
        <f>[18]Julho!$I$30</f>
        <v>S</v>
      </c>
      <c r="AB22" s="89" t="str">
        <f>[18]Julho!$I$31</f>
        <v>S</v>
      </c>
      <c r="AC22" s="89" t="str">
        <f>[18]Julho!$I$32</f>
        <v>S</v>
      </c>
      <c r="AD22" s="89" t="str">
        <f>[18]Julho!$I$33</f>
        <v>S</v>
      </c>
      <c r="AE22" s="89" t="str">
        <f>[18]Julho!$I$34</f>
        <v>S</v>
      </c>
      <c r="AF22" s="89" t="str">
        <f>[18]Julho!$I$35</f>
        <v>NE</v>
      </c>
      <c r="AG22" s="45" t="str">
        <f>[18]Julho!$I$36</f>
        <v>S</v>
      </c>
      <c r="AH22" s="2"/>
    </row>
    <row r="23" spans="1:35" ht="13.5" customHeight="1" x14ac:dyDescent="0.2">
      <c r="A23" s="15" t="s">
        <v>13</v>
      </c>
      <c r="B23" s="90" t="str">
        <f>[19]Julho!$I$5</f>
        <v>*</v>
      </c>
      <c r="C23" s="90" t="str">
        <f>[19]Julho!$I$6</f>
        <v>*</v>
      </c>
      <c r="D23" s="90" t="str">
        <f>[19]Julho!$I$7</f>
        <v>*</v>
      </c>
      <c r="E23" s="90" t="str">
        <f>[19]Julho!$I$8</f>
        <v>*</v>
      </c>
      <c r="F23" s="90" t="str">
        <f>[19]Julho!$I$9</f>
        <v>*</v>
      </c>
      <c r="G23" s="90" t="str">
        <f>[19]Julho!$I$10</f>
        <v>*</v>
      </c>
      <c r="H23" s="90" t="str">
        <f>[19]Julho!$I$11</f>
        <v>*</v>
      </c>
      <c r="I23" s="90" t="str">
        <f>[19]Julho!$I$11</f>
        <v>*</v>
      </c>
      <c r="J23" s="90" t="str">
        <f>[19]Julho!$I$11</f>
        <v>*</v>
      </c>
      <c r="K23" s="90" t="str">
        <f>[19]Julho!$I$14</f>
        <v>*</v>
      </c>
      <c r="L23" s="90" t="str">
        <f>[19]Julho!$I$15</f>
        <v>*</v>
      </c>
      <c r="M23" s="90" t="str">
        <f>[19]Julho!$I$16</f>
        <v>*</v>
      </c>
      <c r="N23" s="90" t="str">
        <f>[19]Julho!$I$17</f>
        <v>*</v>
      </c>
      <c r="O23" s="90" t="str">
        <f>[19]Julho!$I$18</f>
        <v>*</v>
      </c>
      <c r="P23" s="90" t="str">
        <f>[19]Julho!$I$19</f>
        <v>*</v>
      </c>
      <c r="Q23" s="90" t="str">
        <f>[19]Julho!$I$20</f>
        <v>*</v>
      </c>
      <c r="R23" s="90" t="str">
        <f>[19]Julho!$I$21</f>
        <v>*</v>
      </c>
      <c r="S23" s="90" t="str">
        <f>[19]Julho!$I$22</f>
        <v>*</v>
      </c>
      <c r="T23" s="90" t="str">
        <f>[19]Julho!$I$23</f>
        <v>*</v>
      </c>
      <c r="U23" s="90" t="str">
        <f>[19]Julho!$I$24</f>
        <v>*</v>
      </c>
      <c r="V23" s="90" t="str">
        <f>[19]Julho!$I$25</f>
        <v>*</v>
      </c>
      <c r="W23" s="88" t="str">
        <f>[19]Julho!$I$26</f>
        <v>*</v>
      </c>
      <c r="X23" s="88" t="str">
        <f>[19]Julho!$I$27</f>
        <v>*</v>
      </c>
      <c r="Y23" s="90" t="str">
        <f>[19]Julho!$I$28</f>
        <v>*</v>
      </c>
      <c r="Z23" s="90" t="str">
        <f>[19]Julho!$I$29</f>
        <v>*</v>
      </c>
      <c r="AA23" s="90" t="str">
        <f>[19]Julho!$I$30</f>
        <v>*</v>
      </c>
      <c r="AB23" s="90" t="str">
        <f>[19]Julho!$I$31</f>
        <v>*</v>
      </c>
      <c r="AC23" s="88" t="str">
        <f>[19]Julho!$I$32</f>
        <v>*</v>
      </c>
      <c r="AD23" s="88" t="str">
        <f>[19]Julho!$I$33</f>
        <v>*</v>
      </c>
      <c r="AE23" s="88" t="str">
        <f>[19]Julho!$I$34</f>
        <v>*</v>
      </c>
      <c r="AF23" s="88" t="str">
        <f>[19]Julho!$I$35</f>
        <v>*</v>
      </c>
      <c r="AG23" s="81" t="s">
        <v>142</v>
      </c>
      <c r="AH23" s="2"/>
    </row>
    <row r="24" spans="1:35" ht="13.5" customHeight="1" x14ac:dyDescent="0.2">
      <c r="A24" s="15" t="s">
        <v>14</v>
      </c>
      <c r="B24" s="89" t="str">
        <f>[20]Julho!$I$5</f>
        <v>SE</v>
      </c>
      <c r="C24" s="89" t="str">
        <f>[20]Julho!$I$6</f>
        <v>S</v>
      </c>
      <c r="D24" s="89" t="str">
        <f>[20]Julho!$I$7</f>
        <v>O</v>
      </c>
      <c r="E24" s="89" t="str">
        <f>[20]Julho!$I$8</f>
        <v>NE</v>
      </c>
      <c r="F24" s="89" t="str">
        <f>[20]Julho!$I$9</f>
        <v>NE</v>
      </c>
      <c r="G24" s="89" t="str">
        <f>[20]Julho!$I$10</f>
        <v>L</v>
      </c>
      <c r="H24" s="89" t="str">
        <f>[20]Julho!$I$11</f>
        <v>SO</v>
      </c>
      <c r="I24" s="89" t="str">
        <f>[20]Julho!$I$12</f>
        <v>S</v>
      </c>
      <c r="J24" s="89" t="str">
        <f>[20]Julho!$I$13</f>
        <v>S</v>
      </c>
      <c r="K24" s="89" t="str">
        <f>[20]Julho!$I$14</f>
        <v>SO</v>
      </c>
      <c r="L24" s="89" t="str">
        <f>[20]Julho!$I$15</f>
        <v>SE</v>
      </c>
      <c r="M24" s="89" t="str">
        <f>[20]Julho!$I$16</f>
        <v>SE</v>
      </c>
      <c r="N24" s="89" t="str">
        <f>[20]Julho!$I$17</f>
        <v>SE</v>
      </c>
      <c r="O24" s="89" t="str">
        <f>[20]Julho!$I$18</f>
        <v>NE</v>
      </c>
      <c r="P24" s="89" t="str">
        <f>[20]Julho!$I$19</f>
        <v>NE</v>
      </c>
      <c r="Q24" s="89" t="str">
        <f>[20]Julho!$I$20</f>
        <v>L</v>
      </c>
      <c r="R24" s="89" t="str">
        <f>[20]Julho!$I$21</f>
        <v>NE</v>
      </c>
      <c r="S24" s="89" t="str">
        <f>[20]Julho!$I$22</f>
        <v>S</v>
      </c>
      <c r="T24" s="89" t="str">
        <f>[20]Julho!$I$23</f>
        <v>S</v>
      </c>
      <c r="U24" s="89" t="str">
        <f>[20]Julho!$I$24</f>
        <v>SO</v>
      </c>
      <c r="V24" s="89" t="str">
        <f>[20]Julho!$I$25</f>
        <v>SE</v>
      </c>
      <c r="W24" s="89" t="str">
        <f>[20]Julho!$I$26</f>
        <v>NE</v>
      </c>
      <c r="X24" s="89" t="str">
        <f>[20]Julho!$I$27</f>
        <v>NE</v>
      </c>
      <c r="Y24" s="89" t="str">
        <f>[20]Julho!$I$28</f>
        <v>O</v>
      </c>
      <c r="Z24" s="89" t="str">
        <f>[20]Julho!$I$29</f>
        <v>SO</v>
      </c>
      <c r="AA24" s="89" t="str">
        <f>[20]Julho!$I$30</f>
        <v>NE</v>
      </c>
      <c r="AB24" s="89" t="str">
        <f>[20]Julho!$I$31</f>
        <v>NE</v>
      </c>
      <c r="AC24" s="89" t="str">
        <f>[20]Julho!$I$32</f>
        <v>L</v>
      </c>
      <c r="AD24" s="89" t="str">
        <f>[20]Julho!$I$33</f>
        <v>SE</v>
      </c>
      <c r="AE24" s="89" t="str">
        <f>[20]Julho!$I$34</f>
        <v>SE</v>
      </c>
      <c r="AF24" s="89" t="str">
        <f>[20]Julho!$I$35</f>
        <v>L</v>
      </c>
      <c r="AG24" s="45" t="str">
        <f>[20]Julho!$I$36</f>
        <v>NE</v>
      </c>
      <c r="AH24" s="2"/>
    </row>
    <row r="25" spans="1:35" ht="12.75" customHeight="1" x14ac:dyDescent="0.2">
      <c r="A25" s="15" t="s">
        <v>15</v>
      </c>
      <c r="B25" s="89" t="str">
        <f>[21]Julho!$I$5</f>
        <v>NE</v>
      </c>
      <c r="C25" s="89" t="str">
        <f>[21]Julho!$I$6</f>
        <v>NE</v>
      </c>
      <c r="D25" s="89" t="str">
        <f>[21]Julho!$I$7</f>
        <v>N</v>
      </c>
      <c r="E25" s="89" t="str">
        <f>[21]Julho!$I$8</f>
        <v>N</v>
      </c>
      <c r="F25" s="89" t="str">
        <f>[21]Julho!$I$9</f>
        <v>N</v>
      </c>
      <c r="G25" s="89" t="str">
        <f>[21]Julho!$I$10</f>
        <v>N</v>
      </c>
      <c r="H25" s="89" t="str">
        <f>[21]Julho!$I$11</f>
        <v>S</v>
      </c>
      <c r="I25" s="89" t="str">
        <f>[21]Julho!$I$12</f>
        <v>NE</v>
      </c>
      <c r="J25" s="89" t="str">
        <f>[21]Julho!$I$13</f>
        <v>NE</v>
      </c>
      <c r="K25" s="89" t="str">
        <f>[21]Julho!$I$14</f>
        <v>NE</v>
      </c>
      <c r="L25" s="89" t="str">
        <f>[21]Julho!$I$15</f>
        <v>NE</v>
      </c>
      <c r="M25" s="89" t="str">
        <f>[21]Julho!$I$16</f>
        <v>NE</v>
      </c>
      <c r="N25" s="89" t="str">
        <f>[21]Julho!$I$17</f>
        <v>NE</v>
      </c>
      <c r="O25" s="89" t="str">
        <f>[21]Julho!$I$18</f>
        <v>NE</v>
      </c>
      <c r="P25" s="89" t="str">
        <f>[21]Julho!$I$19</f>
        <v>NE</v>
      </c>
      <c r="Q25" s="89" t="str">
        <f>[21]Julho!$I$20</f>
        <v>L</v>
      </c>
      <c r="R25" s="89" t="str">
        <f>[21]Julho!$I$21</f>
        <v>NE</v>
      </c>
      <c r="S25" s="89" t="str">
        <f>[21]Julho!$I$22</f>
        <v>S</v>
      </c>
      <c r="T25" s="89" t="str">
        <f>[21]Julho!$I$23</f>
        <v>S</v>
      </c>
      <c r="U25" s="89" t="str">
        <f>[21]Julho!$I$24</f>
        <v>SO</v>
      </c>
      <c r="V25" s="89" t="str">
        <f>[21]Julho!$I$25</f>
        <v>NE</v>
      </c>
      <c r="W25" s="89" t="str">
        <f>[21]Julho!$I$26</f>
        <v>NE</v>
      </c>
      <c r="X25" s="89" t="str">
        <f>[21]Julho!$I$27</f>
        <v>N</v>
      </c>
      <c r="Y25" s="89" t="str">
        <f>[21]Julho!$I$28</f>
        <v>SO</v>
      </c>
      <c r="Z25" s="89" t="str">
        <f>[21]Julho!$I$29</f>
        <v>S</v>
      </c>
      <c r="AA25" s="89" t="str">
        <f>[21]Julho!$I$30</f>
        <v>NE</v>
      </c>
      <c r="AB25" s="89" t="str">
        <f>[21]Julho!$I$31</f>
        <v>NE</v>
      </c>
      <c r="AC25" s="89" t="str">
        <f>[21]Julho!$I$32</f>
        <v>NE</v>
      </c>
      <c r="AD25" s="89" t="str">
        <f>[21]Julho!$I$33</f>
        <v>NE</v>
      </c>
      <c r="AE25" s="89" t="str">
        <f>[21]Julho!$I$34</f>
        <v>NE</v>
      </c>
      <c r="AF25" s="89" t="str">
        <f>[21]Julho!$I$35</f>
        <v>NE</v>
      </c>
      <c r="AG25" s="45" t="str">
        <f>[21]Julho!$I$36</f>
        <v>NE</v>
      </c>
      <c r="AH25" s="2"/>
    </row>
    <row r="26" spans="1:35" ht="12.75" customHeight="1" x14ac:dyDescent="0.2">
      <c r="A26" s="15" t="s">
        <v>16</v>
      </c>
      <c r="B26" s="19" t="str">
        <f>[22]Julho!$I$5</f>
        <v>SO</v>
      </c>
      <c r="C26" s="19" t="str">
        <f>[22]Julho!$I$6</f>
        <v>SO</v>
      </c>
      <c r="D26" s="19" t="str">
        <f>[22]Julho!$I$7</f>
        <v>SO</v>
      </c>
      <c r="E26" s="19" t="str">
        <f>[22]Julho!$I$8</f>
        <v>SO</v>
      </c>
      <c r="F26" s="19" t="str">
        <f>[22]Julho!$I$9</f>
        <v>SO</v>
      </c>
      <c r="G26" s="19" t="str">
        <f>[22]Julho!$I$10</f>
        <v>SO</v>
      </c>
      <c r="H26" s="19" t="str">
        <f>[22]Julho!$I$11</f>
        <v>SO</v>
      </c>
      <c r="I26" s="19" t="str">
        <f>[22]Julho!$I$12</f>
        <v>SO</v>
      </c>
      <c r="J26" s="19" t="str">
        <f>[22]Julho!$I$13</f>
        <v>SO</v>
      </c>
      <c r="K26" s="19" t="str">
        <f>[22]Julho!$I$14</f>
        <v>SO</v>
      </c>
      <c r="L26" s="19" t="str">
        <f>[22]Julho!$I$15</f>
        <v>SO</v>
      </c>
      <c r="M26" s="19" t="str">
        <f>[22]Julho!$I$16</f>
        <v>SO</v>
      </c>
      <c r="N26" s="19" t="str">
        <f>[22]Julho!$I$17</f>
        <v>SO</v>
      </c>
      <c r="O26" s="19" t="str">
        <f>[22]Julho!$I$18</f>
        <v>SO</v>
      </c>
      <c r="P26" s="19" t="str">
        <f>[22]Julho!$I$19</f>
        <v>SO</v>
      </c>
      <c r="Q26" s="19" t="str">
        <f>[22]Julho!$I$20</f>
        <v>SO</v>
      </c>
      <c r="R26" s="19" t="str">
        <f>[22]Julho!$I$21</f>
        <v>SO</v>
      </c>
      <c r="S26" s="19" t="str">
        <f>[22]Julho!$I$22</f>
        <v>SO</v>
      </c>
      <c r="T26" s="19" t="str">
        <f>[22]Julho!$I$23</f>
        <v>SO</v>
      </c>
      <c r="U26" s="19" t="str">
        <f>[22]Julho!$I$24</f>
        <v>SO</v>
      </c>
      <c r="V26" s="19" t="str">
        <f>[22]Julho!$I$25</f>
        <v>SO</v>
      </c>
      <c r="W26" s="19" t="str">
        <f>[22]Julho!$I$26</f>
        <v>SO</v>
      </c>
      <c r="X26" s="19" t="str">
        <f>[22]Julho!$I$27</f>
        <v>SO</v>
      </c>
      <c r="Y26" s="19" t="str">
        <f>[22]Julho!$I$28</f>
        <v>SO</v>
      </c>
      <c r="Z26" s="19" t="str">
        <f>[22]Julho!$I$29</f>
        <v>SO</v>
      </c>
      <c r="AA26" s="19" t="str">
        <f>[22]Julho!$I$30</f>
        <v>SO</v>
      </c>
      <c r="AB26" s="19" t="str">
        <f>[22]Julho!$I$31</f>
        <v>SO</v>
      </c>
      <c r="AC26" s="19" t="str">
        <f>[22]Julho!$I$32</f>
        <v>SO</v>
      </c>
      <c r="AD26" s="19" t="str">
        <f>[22]Julho!$I$33</f>
        <v>SO</v>
      </c>
      <c r="AE26" s="19" t="str">
        <f>[22]Julho!$I$34</f>
        <v>SO</v>
      </c>
      <c r="AF26" s="19" t="str">
        <f>[22]Julho!$I$35</f>
        <v>SO</v>
      </c>
      <c r="AG26" s="82" t="str">
        <f>[22]Julho!$I$36</f>
        <v>SO</v>
      </c>
      <c r="AH26" s="2"/>
    </row>
    <row r="27" spans="1:35" ht="12" customHeight="1" x14ac:dyDescent="0.2">
      <c r="A27" s="15" t="s">
        <v>17</v>
      </c>
      <c r="B27" s="89" t="str">
        <f>[23]Julho!$I$5</f>
        <v>L</v>
      </c>
      <c r="C27" s="89" t="str">
        <f>[23]Julho!$I$6</f>
        <v>N</v>
      </c>
      <c r="D27" s="89" t="str">
        <f>[23]Julho!$I$7</f>
        <v>NO</v>
      </c>
      <c r="E27" s="89" t="str">
        <f>[23]Julho!$I$8</f>
        <v>NO</v>
      </c>
      <c r="F27" s="89" t="str">
        <f>[23]Julho!$I$9</f>
        <v>NO</v>
      </c>
      <c r="G27" s="89" t="str">
        <f>[23]Julho!$I$10</f>
        <v>N</v>
      </c>
      <c r="H27" s="89" t="str">
        <f>[23]Julho!$I$11</f>
        <v>SE</v>
      </c>
      <c r="I27" s="89" t="str">
        <f>[23]Julho!$I$12</f>
        <v>L</v>
      </c>
      <c r="J27" s="89" t="str">
        <f>[23]Julho!$I$13</f>
        <v>NE</v>
      </c>
      <c r="K27" s="89" t="str">
        <f>[23]Julho!$I$14</f>
        <v>L</v>
      </c>
      <c r="L27" s="89" t="str">
        <f>[23]Julho!$I$15</f>
        <v>L</v>
      </c>
      <c r="M27" s="89" t="str">
        <f>[23]Julho!$I$16</f>
        <v>NE</v>
      </c>
      <c r="N27" s="89" t="str">
        <f>[23]Julho!$I$17</f>
        <v>L</v>
      </c>
      <c r="O27" s="89" t="str">
        <f>[23]Julho!$I$18</f>
        <v>NE</v>
      </c>
      <c r="P27" s="89" t="str">
        <f>[23]Julho!$I$19</f>
        <v>NE</v>
      </c>
      <c r="Q27" s="89" t="str">
        <f>[23]Julho!$I$20</f>
        <v>N</v>
      </c>
      <c r="R27" s="89" t="str">
        <f>[23]Julho!$I$21</f>
        <v>NO</v>
      </c>
      <c r="S27" s="89" t="str">
        <f>[23]Julho!$I$22</f>
        <v>SE</v>
      </c>
      <c r="T27" s="89" t="str">
        <f>[23]Julho!$I$23</f>
        <v>L</v>
      </c>
      <c r="U27" s="89" t="str">
        <f>[23]Julho!$I$24</f>
        <v>N</v>
      </c>
      <c r="V27" s="89" t="str">
        <f>[23]Julho!$I$25</f>
        <v>N</v>
      </c>
      <c r="W27" s="89" t="str">
        <f>[23]Julho!$I$26</f>
        <v>N</v>
      </c>
      <c r="X27" s="89" t="str">
        <f>[23]Julho!$I$27</f>
        <v>N</v>
      </c>
      <c r="Y27" s="89" t="str">
        <f>[23]Julho!$I$28</f>
        <v>S</v>
      </c>
      <c r="Z27" s="89" t="str">
        <f>[23]Julho!$I$29</f>
        <v>S</v>
      </c>
      <c r="AA27" s="89" t="str">
        <f>[23]Julho!$I$30</f>
        <v>L</v>
      </c>
      <c r="AB27" s="89" t="str">
        <f>[23]Julho!$I$31</f>
        <v>L</v>
      </c>
      <c r="AC27" s="89" t="str">
        <f>[23]Julho!$I$32</f>
        <v>NE</v>
      </c>
      <c r="AD27" s="89" t="str">
        <f>[23]Julho!$I$33</f>
        <v>NE</v>
      </c>
      <c r="AE27" s="89" t="str">
        <f>[23]Julho!$I$34</f>
        <v>NE</v>
      </c>
      <c r="AF27" s="89" t="str">
        <f>[23]Julho!$I$35</f>
        <v>N</v>
      </c>
      <c r="AG27" s="45" t="str">
        <f>[23]Julho!$I$36</f>
        <v>L</v>
      </c>
      <c r="AH27" s="2"/>
    </row>
    <row r="28" spans="1:35" ht="12.75" customHeight="1" x14ac:dyDescent="0.2">
      <c r="A28" s="15" t="s">
        <v>18</v>
      </c>
      <c r="B28" s="89" t="str">
        <f>[24]Julho!$I$5</f>
        <v>L</v>
      </c>
      <c r="C28" s="89" t="str">
        <f>[24]Julho!$I$6</f>
        <v>N</v>
      </c>
      <c r="D28" s="89" t="str">
        <f>[24]Julho!$I$7</f>
        <v>NO</v>
      </c>
      <c r="E28" s="89" t="str">
        <f>[24]Julho!$I$8</f>
        <v>SE</v>
      </c>
      <c r="F28" s="89" t="str">
        <f>[24]Julho!$I$9</f>
        <v>N</v>
      </c>
      <c r="G28" s="89" t="str">
        <f>[24]Julho!$I$10</f>
        <v>NO</v>
      </c>
      <c r="H28" s="89" t="str">
        <f>[24]Julho!$I$11</f>
        <v>L</v>
      </c>
      <c r="I28" s="89" t="str">
        <f>[24]Julho!$I$12</f>
        <v>L</v>
      </c>
      <c r="J28" s="89" t="str">
        <f>[24]Julho!$I$13</f>
        <v>L</v>
      </c>
      <c r="K28" s="89" t="str">
        <f>[24]Julho!$I$14</f>
        <v>L</v>
      </c>
      <c r="L28" s="89" t="str">
        <f>[24]Julho!$I$15</f>
        <v>L</v>
      </c>
      <c r="M28" s="89" t="str">
        <f>[24]Julho!$I$16</f>
        <v>L</v>
      </c>
      <c r="N28" s="89" t="str">
        <f>[24]Julho!$I$17</f>
        <v>L</v>
      </c>
      <c r="O28" s="89" t="str">
        <f>[24]Julho!$I$18</f>
        <v>L</v>
      </c>
      <c r="P28" s="89" t="str">
        <f>[24]Julho!$I$19</f>
        <v>L</v>
      </c>
      <c r="Q28" s="89" t="str">
        <f>[24]Julho!$I$20</f>
        <v>N</v>
      </c>
      <c r="R28" s="89" t="str">
        <f>[24]Julho!$I$21</f>
        <v>N</v>
      </c>
      <c r="S28" s="89" t="str">
        <f>[24]Julho!$I$22</f>
        <v>O</v>
      </c>
      <c r="T28" s="89" t="str">
        <f>[24]Julho!$I$23</f>
        <v>SE</v>
      </c>
      <c r="U28" s="89" t="str">
        <f>[24]Julho!$I$24</f>
        <v>L</v>
      </c>
      <c r="V28" s="89" t="str">
        <f>[24]Julho!$I$25</f>
        <v>L</v>
      </c>
      <c r="W28" s="89" t="str">
        <f>[24]Julho!$I$26</f>
        <v>N</v>
      </c>
      <c r="X28" s="89" t="str">
        <f>[24]Julho!$I$27</f>
        <v>NO</v>
      </c>
      <c r="Y28" s="89" t="str">
        <f>[24]Julho!$I$28</f>
        <v>SO</v>
      </c>
      <c r="Z28" s="89" t="str">
        <f>[24]Julho!$I$29</f>
        <v>L</v>
      </c>
      <c r="AA28" s="89" t="str">
        <f>[24]Julho!$I$30</f>
        <v>L</v>
      </c>
      <c r="AB28" s="89" t="str">
        <f>[24]Julho!$I$31</f>
        <v>L</v>
      </c>
      <c r="AC28" s="89" t="str">
        <f>[24]Julho!$I$32</f>
        <v>L</v>
      </c>
      <c r="AD28" s="89" t="str">
        <f>[24]Julho!$I$33</f>
        <v>L</v>
      </c>
      <c r="AE28" s="89" t="str">
        <f>[24]Julho!$I$34</f>
        <v>L</v>
      </c>
      <c r="AF28" s="89" t="str">
        <f>[24]Julho!$I$35</f>
        <v>L</v>
      </c>
      <c r="AG28" s="45" t="str">
        <f>[24]Julho!$I$36</f>
        <v>L</v>
      </c>
      <c r="AH28" s="2"/>
    </row>
    <row r="29" spans="1:35" ht="13.5" customHeight="1" x14ac:dyDescent="0.2">
      <c r="A29" s="15" t="s">
        <v>19</v>
      </c>
      <c r="B29" s="89" t="str">
        <f>[25]Julho!$I$5</f>
        <v>L</v>
      </c>
      <c r="C29" s="89" t="str">
        <f>[25]Julho!$I$6</f>
        <v>NE</v>
      </c>
      <c r="D29" s="89" t="str">
        <f>[25]Julho!$I$7</f>
        <v>N</v>
      </c>
      <c r="E29" s="89" t="str">
        <f>[25]Julho!$I$8</f>
        <v>NE</v>
      </c>
      <c r="F29" s="89" t="str">
        <f>[25]Julho!$I$9</f>
        <v>N</v>
      </c>
      <c r="G29" s="89" t="str">
        <f>[25]Julho!$I$10</f>
        <v>NE</v>
      </c>
      <c r="H29" s="89" t="str">
        <f>[25]Julho!$I$11</f>
        <v>S</v>
      </c>
      <c r="I29" s="89" t="str">
        <f>[25]Julho!$I$12</f>
        <v>S</v>
      </c>
      <c r="J29" s="89" t="str">
        <f>[25]Julho!$I$13</f>
        <v>NE</v>
      </c>
      <c r="K29" s="89" t="str">
        <f>[25]Julho!$I$14</f>
        <v>NE</v>
      </c>
      <c r="L29" s="89" t="str">
        <f>[25]Julho!$I$15</f>
        <v>NE</v>
      </c>
      <c r="M29" s="89" t="str">
        <f>[25]Julho!$I$16</f>
        <v>L</v>
      </c>
      <c r="N29" s="89" t="str">
        <f>[25]Julho!$I$17</f>
        <v>NE</v>
      </c>
      <c r="O29" s="89" t="str">
        <f>[25]Julho!$I$18</f>
        <v>NE</v>
      </c>
      <c r="P29" s="89" t="str">
        <f>[25]Julho!$I$19</f>
        <v>L</v>
      </c>
      <c r="Q29" s="89" t="str">
        <f>[25]Julho!$I$20</f>
        <v>L</v>
      </c>
      <c r="R29" s="89" t="str">
        <f>[25]Julho!$I$21</f>
        <v>NE</v>
      </c>
      <c r="S29" s="89" t="str">
        <f>[25]Julho!$I$22</f>
        <v>S</v>
      </c>
      <c r="T29" s="89" t="str">
        <f>[25]Julho!$I$23</f>
        <v>S</v>
      </c>
      <c r="U29" s="89" t="str">
        <f>[25]Julho!$I$24</f>
        <v>NE</v>
      </c>
      <c r="V29" s="89" t="str">
        <f>[25]Julho!$I$25</f>
        <v>NE</v>
      </c>
      <c r="W29" s="89" t="str">
        <f>[25]Julho!$I$26</f>
        <v>NE</v>
      </c>
      <c r="X29" s="89" t="str">
        <f>[25]Julho!$I$27</f>
        <v>N</v>
      </c>
      <c r="Y29" s="89" t="str">
        <f>[25]Julho!$I$28</f>
        <v>SO</v>
      </c>
      <c r="Z29" s="89" t="str">
        <f>[25]Julho!$I$29</f>
        <v>L</v>
      </c>
      <c r="AA29" s="89" t="str">
        <f>[25]Julho!$I$30</f>
        <v>SE</v>
      </c>
      <c r="AB29" s="89" t="str">
        <f>[25]Julho!$I$31</f>
        <v>L</v>
      </c>
      <c r="AC29" s="89" t="str">
        <f>[25]Julho!$I$32</f>
        <v>L</v>
      </c>
      <c r="AD29" s="89" t="str">
        <f>[25]Julho!$I$33</f>
        <v>NE</v>
      </c>
      <c r="AE29" s="89" t="str">
        <f>[25]Julho!$I$34</f>
        <v>NE</v>
      </c>
      <c r="AF29" s="89" t="str">
        <f>[25]Julho!$I$35</f>
        <v>NE</v>
      </c>
      <c r="AG29" s="45" t="str">
        <f>[25]Julho!$I$36</f>
        <v>NE</v>
      </c>
      <c r="AH29" s="2"/>
      <c r="AI29" s="23" t="s">
        <v>51</v>
      </c>
    </row>
    <row r="30" spans="1:35" ht="12.75" customHeight="1" x14ac:dyDescent="0.2">
      <c r="A30" s="15" t="s">
        <v>31</v>
      </c>
      <c r="B30" s="89" t="str">
        <f>[26]Julho!$I$5</f>
        <v>SE</v>
      </c>
      <c r="C30" s="89" t="str">
        <f>[26]Julho!$I$6</f>
        <v>NO</v>
      </c>
      <c r="D30" s="89" t="str">
        <f>[26]Julho!$I$7</f>
        <v>N</v>
      </c>
      <c r="E30" s="89" t="str">
        <f>[26]Julho!$I$8</f>
        <v>N</v>
      </c>
      <c r="F30" s="89" t="str">
        <f>[26]Julho!$I$9</f>
        <v>N</v>
      </c>
      <c r="G30" s="89" t="str">
        <f>[26]Julho!$I$10</f>
        <v>SE</v>
      </c>
      <c r="H30" s="89" t="str">
        <f>[26]Julho!$I$11</f>
        <v>S</v>
      </c>
      <c r="I30" s="89" t="str">
        <f>[26]Julho!$I$12</f>
        <v>SE</v>
      </c>
      <c r="J30" s="89" t="str">
        <f>[26]Julho!$I$13</f>
        <v>SE</v>
      </c>
      <c r="K30" s="89" t="str">
        <f>[26]Julho!$I$14</f>
        <v>SE</v>
      </c>
      <c r="L30" s="89" t="str">
        <f>[26]Julho!$I$15</f>
        <v>SE</v>
      </c>
      <c r="M30" s="89" t="str">
        <f>[26]Julho!$I$16</f>
        <v>SE</v>
      </c>
      <c r="N30" s="89" t="str">
        <f>[26]Julho!$I$17</f>
        <v>L</v>
      </c>
      <c r="O30" s="89" t="str">
        <f>[26]Julho!$I$18</f>
        <v>L</v>
      </c>
      <c r="P30" s="89" t="str">
        <f>[26]Julho!$I$19</f>
        <v>NE</v>
      </c>
      <c r="Q30" s="89" t="str">
        <f>[26]Julho!$I$20</f>
        <v>NO</v>
      </c>
      <c r="R30" s="89" t="str">
        <f>[26]Julho!$I$21</f>
        <v>NE</v>
      </c>
      <c r="S30" s="89" t="str">
        <f>[26]Julho!$I$22</f>
        <v>S</v>
      </c>
      <c r="T30" s="89" t="str">
        <f>[26]Julho!$I$23</f>
        <v>SE</v>
      </c>
      <c r="U30" s="89" t="str">
        <f>[26]Julho!$I$24</f>
        <v>SE</v>
      </c>
      <c r="V30" s="89" t="str">
        <f>[26]Julho!$I$25</f>
        <v>NE</v>
      </c>
      <c r="W30" s="89" t="str">
        <f>[26]Julho!$I$26</f>
        <v>NE</v>
      </c>
      <c r="X30" s="89" t="str">
        <f>[26]Julho!$I$27</f>
        <v>NE</v>
      </c>
      <c r="Y30" s="89" t="str">
        <f>[26]Julho!$I$28</f>
        <v>SO</v>
      </c>
      <c r="Z30" s="89" t="str">
        <f>[26]Julho!$I$29</f>
        <v>SE</v>
      </c>
      <c r="AA30" s="89" t="str">
        <f>[26]Julho!$I$30</f>
        <v>SE</v>
      </c>
      <c r="AB30" s="89" t="str">
        <f>[26]Julho!$I$31</f>
        <v>SE</v>
      </c>
      <c r="AC30" s="89" t="str">
        <f>[26]Julho!$I$32</f>
        <v>L</v>
      </c>
      <c r="AD30" s="89" t="str">
        <f>[26]Julho!$I$33</f>
        <v>L</v>
      </c>
      <c r="AE30" s="89" t="str">
        <f>[26]Julho!$I$34</f>
        <v>L</v>
      </c>
      <c r="AF30" s="89" t="str">
        <f>[26]Julho!$I$35</f>
        <v>NE</v>
      </c>
      <c r="AG30" s="45" t="str">
        <f>[26]Julho!$I$36</f>
        <v>SE</v>
      </c>
      <c r="AH30" s="2"/>
    </row>
    <row r="31" spans="1:35" ht="12.75" customHeight="1" x14ac:dyDescent="0.2">
      <c r="A31" s="15" t="s">
        <v>48</v>
      </c>
      <c r="B31" s="89" t="str">
        <f>[27]Julho!$I$5</f>
        <v>L</v>
      </c>
      <c r="C31" s="89" t="str">
        <f>[27]Julho!$I$6</f>
        <v>L</v>
      </c>
      <c r="D31" s="89" t="str">
        <f>[27]Julho!$I$7</f>
        <v>L</v>
      </c>
      <c r="E31" s="89" t="str">
        <f>[27]Julho!$I$8</f>
        <v>L</v>
      </c>
      <c r="F31" s="89" t="str">
        <f>[27]Julho!$I$9</f>
        <v>L</v>
      </c>
      <c r="G31" s="89" t="str">
        <f>[27]Julho!$I$10</f>
        <v>L</v>
      </c>
      <c r="H31" s="89" t="str">
        <f>[27]Julho!$I$11</f>
        <v>SO</v>
      </c>
      <c r="I31" s="89" t="str">
        <f>[27]Julho!$I$12</f>
        <v>SE</v>
      </c>
      <c r="J31" s="89" t="str">
        <f>[27]Julho!$I$13</f>
        <v>SO</v>
      </c>
      <c r="K31" s="89" t="str">
        <f>[27]Julho!$I$14</f>
        <v>S</v>
      </c>
      <c r="L31" s="89" t="str">
        <f>[27]Julho!$I$15</f>
        <v>SE</v>
      </c>
      <c r="M31" s="89" t="str">
        <f>[27]Julho!$I$16</f>
        <v>SE</v>
      </c>
      <c r="N31" s="89" t="str">
        <f>[27]Julho!$I$17</f>
        <v>SE</v>
      </c>
      <c r="O31" s="89" t="str">
        <f>[27]Julho!$I$18</f>
        <v>L</v>
      </c>
      <c r="P31" s="89" t="str">
        <f>[27]Julho!$I$19</f>
        <v>L</v>
      </c>
      <c r="Q31" s="89" t="str">
        <f>[27]Julho!$I$20</f>
        <v>L</v>
      </c>
      <c r="R31" s="89" t="str">
        <f>[27]Julho!$I$21</f>
        <v>L</v>
      </c>
      <c r="S31" s="89" t="str">
        <f>[27]Julho!$I$22</f>
        <v>SO</v>
      </c>
      <c r="T31" s="89" t="str">
        <f>[27]Julho!$I$23</f>
        <v>S</v>
      </c>
      <c r="U31" s="89" t="str">
        <f>[27]Julho!$I$24</f>
        <v>S</v>
      </c>
      <c r="V31" s="89" t="str">
        <f>[27]Julho!$I$25</f>
        <v>SE</v>
      </c>
      <c r="W31" s="89" t="str">
        <f>[27]Julho!$I$26</f>
        <v>L</v>
      </c>
      <c r="X31" s="89" t="str">
        <f>[27]Julho!$I$27</f>
        <v>NE</v>
      </c>
      <c r="Y31" s="89" t="str">
        <f>[27]Julho!$I$28</f>
        <v>SO</v>
      </c>
      <c r="Z31" s="89" t="str">
        <f>[27]Julho!$I$29</f>
        <v>SO</v>
      </c>
      <c r="AA31" s="89" t="str">
        <f>[27]Julho!$I$30</f>
        <v>SE</v>
      </c>
      <c r="AB31" s="89" t="str">
        <f>[27]Julho!$I$31</f>
        <v>L</v>
      </c>
      <c r="AC31" s="89" t="str">
        <f>[27]Julho!$I$32</f>
        <v>SE</v>
      </c>
      <c r="AD31" s="89" t="str">
        <f>[27]Julho!$I$33</f>
        <v>SE</v>
      </c>
      <c r="AE31" s="101" t="str">
        <f>[27]Julho!$I$34</f>
        <v>SE</v>
      </c>
      <c r="AF31" s="101" t="str">
        <f>[27]Julho!$I$35</f>
        <v>L</v>
      </c>
      <c r="AG31" s="45" t="str">
        <f>[27]Julho!$I$36</f>
        <v>L</v>
      </c>
      <c r="AH31" s="2"/>
    </row>
    <row r="32" spans="1:35" ht="12.75" customHeight="1" x14ac:dyDescent="0.2">
      <c r="A32" s="15" t="s">
        <v>20</v>
      </c>
      <c r="B32" s="88" t="str">
        <f>[28]Julho!$I$5</f>
        <v>S</v>
      </c>
      <c r="C32" s="88" t="str">
        <f>[28]Julho!$I$6</f>
        <v>NE</v>
      </c>
      <c r="D32" s="88" t="str">
        <f>[28]Julho!$I$7</f>
        <v>NO</v>
      </c>
      <c r="E32" s="88" t="str">
        <f>[28]Julho!$I$8</f>
        <v>NE</v>
      </c>
      <c r="F32" s="88" t="str">
        <f>[28]Julho!$I$9</f>
        <v>N</v>
      </c>
      <c r="G32" s="88" t="str">
        <f>[28]Julho!$I$10</f>
        <v>N</v>
      </c>
      <c r="H32" s="88" t="str">
        <f>[28]Julho!$I$11</f>
        <v>S</v>
      </c>
      <c r="I32" s="88" t="str">
        <f>[28]Julho!$I$12</f>
        <v>S</v>
      </c>
      <c r="J32" s="88" t="str">
        <f>[28]Julho!$I$13</f>
        <v>S</v>
      </c>
      <c r="K32" s="88" t="str">
        <f>[28]Julho!$I$14</f>
        <v>S</v>
      </c>
      <c r="L32" s="88" t="str">
        <f>[28]Julho!$I$15</f>
        <v>SE</v>
      </c>
      <c r="M32" s="88" t="str">
        <f>[28]Julho!$I$16</f>
        <v>S</v>
      </c>
      <c r="N32" s="88" t="str">
        <f>[28]Julho!$I$17</f>
        <v>S</v>
      </c>
      <c r="O32" s="88" t="str">
        <f>[28]Julho!$I$18</f>
        <v>NE</v>
      </c>
      <c r="P32" s="88" t="str">
        <f>[28]Julho!$I$19</f>
        <v>NE</v>
      </c>
      <c r="Q32" s="88" t="str">
        <f>[28]Julho!$I$20</f>
        <v>NE</v>
      </c>
      <c r="R32" s="88" t="str">
        <f>[28]Julho!$I$21</f>
        <v>N</v>
      </c>
      <c r="S32" s="88" t="str">
        <f>[28]Julho!$I$22</f>
        <v>S</v>
      </c>
      <c r="T32" s="88" t="str">
        <f>[28]Julho!$I$23</f>
        <v>S</v>
      </c>
      <c r="U32" s="88" t="str">
        <f>[28]Julho!$I$24</f>
        <v>SO</v>
      </c>
      <c r="V32" s="88" t="str">
        <f>[28]Julho!$I$25</f>
        <v>L</v>
      </c>
      <c r="W32" s="88" t="str">
        <f>[28]Julho!$I$26</f>
        <v>NE</v>
      </c>
      <c r="X32" s="88" t="str">
        <f>[28]Julho!$I$27</f>
        <v>NE</v>
      </c>
      <c r="Y32" s="88" t="str">
        <f>[28]Julho!$I$28</f>
        <v>NO</v>
      </c>
      <c r="Z32" s="88" t="str">
        <f>[28]Julho!$I$29</f>
        <v>SO</v>
      </c>
      <c r="AA32" s="88" t="str">
        <f>[28]Julho!$I$30</f>
        <v>SE</v>
      </c>
      <c r="AB32" s="88" t="str">
        <f>[28]Julho!$I$31</f>
        <v>NE</v>
      </c>
      <c r="AC32" s="88" t="str">
        <f>[28]Julho!$I$32</f>
        <v>SE</v>
      </c>
      <c r="AD32" s="88" t="str">
        <f>[28]Julho!$I$33</f>
        <v>SE</v>
      </c>
      <c r="AE32" s="88" t="str">
        <f>[28]Julho!$I$34</f>
        <v>S</v>
      </c>
      <c r="AF32" s="88" t="str">
        <f>[28]Julho!$I$35</f>
        <v>NE</v>
      </c>
      <c r="AG32" s="81" t="str">
        <f>[28]Julho!$I$36</f>
        <v>S</v>
      </c>
      <c r="AH32" s="2"/>
    </row>
    <row r="33" spans="1:35" s="5" customFormat="1" ht="17.100000000000001" customHeight="1" x14ac:dyDescent="0.2">
      <c r="A33" s="24" t="s">
        <v>139</v>
      </c>
      <c r="B33" s="25" t="s">
        <v>52</v>
      </c>
      <c r="C33" s="25" t="s">
        <v>54</v>
      </c>
      <c r="D33" s="25" t="s">
        <v>53</v>
      </c>
      <c r="E33" s="25" t="s">
        <v>54</v>
      </c>
      <c r="F33" s="25" t="s">
        <v>53</v>
      </c>
      <c r="G33" s="25" t="s">
        <v>54</v>
      </c>
      <c r="H33" s="25" t="s">
        <v>56</v>
      </c>
      <c r="I33" s="25" t="s">
        <v>55</v>
      </c>
      <c r="J33" s="97" t="s">
        <v>52</v>
      </c>
      <c r="K33" s="97" t="s">
        <v>143</v>
      </c>
      <c r="L33" s="97" t="s">
        <v>52</v>
      </c>
      <c r="M33" s="97" t="s">
        <v>52</v>
      </c>
      <c r="N33" s="97" t="s">
        <v>52</v>
      </c>
      <c r="O33" s="97" t="s">
        <v>52</v>
      </c>
      <c r="P33" s="97" t="str">
        <f>[28]Julho!$I$19</f>
        <v>NE</v>
      </c>
      <c r="Q33" s="97" t="s">
        <v>52</v>
      </c>
      <c r="R33" s="97" t="s">
        <v>54</v>
      </c>
      <c r="S33" s="97" t="str">
        <f>[28]Julho!$I$22</f>
        <v>S</v>
      </c>
      <c r="T33" s="97" t="str">
        <f>[28]Julho!$I$23</f>
        <v>S</v>
      </c>
      <c r="U33" s="97" t="s">
        <v>52</v>
      </c>
      <c r="V33" s="97" t="str">
        <f>[28]Julho!$I$25</f>
        <v>L</v>
      </c>
      <c r="W33" s="97" t="str">
        <f>[28]Julho!$I$26</f>
        <v>NE</v>
      </c>
      <c r="X33" s="97" t="str">
        <f>[28]Julho!$I$27</f>
        <v>NE</v>
      </c>
      <c r="Y33" s="97" t="str">
        <f>[28]Julho!$I$28</f>
        <v>NO</v>
      </c>
      <c r="Z33" s="97" t="str">
        <f>[28]Julho!$I$29</f>
        <v>SO</v>
      </c>
      <c r="AA33" s="97" t="s">
        <v>54</v>
      </c>
      <c r="AB33" s="97" t="s">
        <v>52</v>
      </c>
      <c r="AC33" s="97" t="s">
        <v>52</v>
      </c>
      <c r="AD33" s="97" t="s">
        <v>52</v>
      </c>
      <c r="AE33" s="97" t="s">
        <v>52</v>
      </c>
      <c r="AF33" s="97" t="s">
        <v>52</v>
      </c>
      <c r="AG33" s="46"/>
      <c r="AH33" s="10"/>
    </row>
    <row r="34" spans="1:35" x14ac:dyDescent="0.2">
      <c r="A34" s="113" t="s">
        <v>140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37"/>
      <c r="AG34" s="38" t="s">
        <v>52</v>
      </c>
      <c r="AH34" s="2"/>
    </row>
    <row r="35" spans="1:35" x14ac:dyDescent="0.2">
      <c r="AD35" s="9"/>
      <c r="AE35" s="1"/>
      <c r="AF35"/>
      <c r="AG35"/>
      <c r="AH35"/>
    </row>
    <row r="36" spans="1:35" x14ac:dyDescent="0.2">
      <c r="A36" s="48"/>
      <c r="B36" s="48"/>
      <c r="C36" s="49"/>
      <c r="D36" s="49" t="s">
        <v>59</v>
      </c>
      <c r="E36" s="49"/>
      <c r="F36" s="49"/>
      <c r="G36" s="49"/>
      <c r="R36" s="2" t="s">
        <v>49</v>
      </c>
      <c r="AC36" s="2" t="s">
        <v>57</v>
      </c>
      <c r="AG36" s="9"/>
      <c r="AH36" s="2"/>
    </row>
    <row r="37" spans="1:35" x14ac:dyDescent="0.2">
      <c r="O37" s="41"/>
      <c r="P37" s="41"/>
      <c r="Q37" s="41"/>
      <c r="R37" s="41" t="s">
        <v>50</v>
      </c>
      <c r="S37" s="41"/>
      <c r="T37" s="41"/>
      <c r="U37" s="41"/>
      <c r="AC37" s="41" t="s">
        <v>58</v>
      </c>
      <c r="AD37" s="41"/>
      <c r="AG37" s="2"/>
      <c r="AH37" s="2"/>
      <c r="AI37" s="2"/>
    </row>
    <row r="38" spans="1:35" x14ac:dyDescent="0.2">
      <c r="A38" s="47"/>
      <c r="AD38" s="9"/>
      <c r="AE38" s="1"/>
      <c r="AF38"/>
      <c r="AG38"/>
      <c r="AH38"/>
    </row>
    <row r="39" spans="1:35" x14ac:dyDescent="0.2">
      <c r="C39" s="2" t="s">
        <v>51</v>
      </c>
    </row>
    <row r="43" spans="1:35" x14ac:dyDescent="0.2">
      <c r="J43" s="2" t="s">
        <v>51</v>
      </c>
    </row>
  </sheetData>
  <mergeCells count="35"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zoomScale="90" zoomScaleNormal="90" workbookViewId="0">
      <selection activeCell="Q44" sqref="Q44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04" t="s">
        <v>32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</row>
    <row r="2" spans="1:34" s="4" customFormat="1" ht="20.100000000000001" customHeight="1" x14ac:dyDescent="0.2">
      <c r="A2" s="105" t="s">
        <v>21</v>
      </c>
      <c r="B2" s="103" t="s">
        <v>141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7"/>
    </row>
    <row r="3" spans="1:34" s="5" customFormat="1" ht="20.100000000000001" customHeight="1" x14ac:dyDescent="0.2">
      <c r="A3" s="105"/>
      <c r="B3" s="102">
        <v>1</v>
      </c>
      <c r="C3" s="102">
        <f>SUM(B3+1)</f>
        <v>2</v>
      </c>
      <c r="D3" s="102">
        <f t="shared" ref="D3:AD3" si="0">SUM(C3+1)</f>
        <v>3</v>
      </c>
      <c r="E3" s="102">
        <f t="shared" si="0"/>
        <v>4</v>
      </c>
      <c r="F3" s="102">
        <f t="shared" si="0"/>
        <v>5</v>
      </c>
      <c r="G3" s="102">
        <f t="shared" si="0"/>
        <v>6</v>
      </c>
      <c r="H3" s="102">
        <f t="shared" si="0"/>
        <v>7</v>
      </c>
      <c r="I3" s="102">
        <f t="shared" si="0"/>
        <v>8</v>
      </c>
      <c r="J3" s="102">
        <f t="shared" si="0"/>
        <v>9</v>
      </c>
      <c r="K3" s="102">
        <f t="shared" si="0"/>
        <v>10</v>
      </c>
      <c r="L3" s="102">
        <f t="shared" si="0"/>
        <v>11</v>
      </c>
      <c r="M3" s="102">
        <f t="shared" si="0"/>
        <v>12</v>
      </c>
      <c r="N3" s="102">
        <f t="shared" si="0"/>
        <v>13</v>
      </c>
      <c r="O3" s="102">
        <f t="shared" si="0"/>
        <v>14</v>
      </c>
      <c r="P3" s="102">
        <f t="shared" si="0"/>
        <v>15</v>
      </c>
      <c r="Q3" s="102">
        <f t="shared" si="0"/>
        <v>16</v>
      </c>
      <c r="R3" s="102">
        <f t="shared" si="0"/>
        <v>17</v>
      </c>
      <c r="S3" s="102">
        <f t="shared" si="0"/>
        <v>18</v>
      </c>
      <c r="T3" s="102">
        <f t="shared" si="0"/>
        <v>19</v>
      </c>
      <c r="U3" s="102">
        <f t="shared" si="0"/>
        <v>20</v>
      </c>
      <c r="V3" s="102">
        <f t="shared" si="0"/>
        <v>21</v>
      </c>
      <c r="W3" s="102">
        <f t="shared" si="0"/>
        <v>22</v>
      </c>
      <c r="X3" s="102">
        <f t="shared" si="0"/>
        <v>23</v>
      </c>
      <c r="Y3" s="102">
        <f t="shared" si="0"/>
        <v>24</v>
      </c>
      <c r="Z3" s="102">
        <f t="shared" si="0"/>
        <v>25</v>
      </c>
      <c r="AA3" s="102">
        <f t="shared" si="0"/>
        <v>26</v>
      </c>
      <c r="AB3" s="102">
        <f t="shared" si="0"/>
        <v>27</v>
      </c>
      <c r="AC3" s="102">
        <f t="shared" si="0"/>
        <v>28</v>
      </c>
      <c r="AD3" s="102">
        <f t="shared" si="0"/>
        <v>29</v>
      </c>
      <c r="AE3" s="102">
        <v>30</v>
      </c>
      <c r="AF3" s="102">
        <v>31</v>
      </c>
      <c r="AG3" s="26" t="s">
        <v>39</v>
      </c>
      <c r="AH3" s="10"/>
    </row>
    <row r="4" spans="1:34" s="5" customFormat="1" ht="20.100000000000001" customHeight="1" x14ac:dyDescent="0.2">
      <c r="A4" s="105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26" t="s">
        <v>37</v>
      </c>
      <c r="AH4" s="10"/>
    </row>
    <row r="5" spans="1:34" s="5" customFormat="1" ht="20.100000000000001" customHeight="1" x14ac:dyDescent="0.2">
      <c r="A5" s="15" t="s">
        <v>44</v>
      </c>
      <c r="B5" s="17">
        <f>[1]Julho!$J$5</f>
        <v>20.52</v>
      </c>
      <c r="C5" s="17">
        <f>[1]Julho!$J$6</f>
        <v>22.32</v>
      </c>
      <c r="D5" s="17">
        <f>[1]Julho!$J$7</f>
        <v>26.64</v>
      </c>
      <c r="E5" s="17">
        <f>[1]Julho!$J$8</f>
        <v>36</v>
      </c>
      <c r="F5" s="17">
        <f>[1]Julho!$J$9</f>
        <v>41.76</v>
      </c>
      <c r="G5" s="17">
        <f>[1]Julho!$J$10</f>
        <v>40.32</v>
      </c>
      <c r="H5" s="17">
        <f>[1]Julho!$J$11</f>
        <v>20.16</v>
      </c>
      <c r="I5" s="17">
        <f>[1]Julho!$J$12</f>
        <v>19.079999999999998</v>
      </c>
      <c r="J5" s="17">
        <f>[1]Julho!$J$13</f>
        <v>38.159999999999997</v>
      </c>
      <c r="K5" s="17">
        <f>[1]Julho!$J$14</f>
        <v>16.559999999999999</v>
      </c>
      <c r="L5" s="17">
        <f>[1]Julho!$J$15</f>
        <v>21.240000000000002</v>
      </c>
      <c r="M5" s="17">
        <f>[1]Julho!$J$16</f>
        <v>23.400000000000002</v>
      </c>
      <c r="N5" s="17">
        <f>[1]Julho!$J$17</f>
        <v>23.040000000000003</v>
      </c>
      <c r="O5" s="17">
        <f>[1]Julho!$J$18</f>
        <v>21.96</v>
      </c>
      <c r="P5" s="17">
        <f>[1]Julho!$J$19</f>
        <v>29.16</v>
      </c>
      <c r="Q5" s="17">
        <f>[1]Julho!$J$20</f>
        <v>25.56</v>
      </c>
      <c r="R5" s="17">
        <f>[1]Julho!$J$21</f>
        <v>29.16</v>
      </c>
      <c r="S5" s="17">
        <f>[1]Julho!$J$22</f>
        <v>40.32</v>
      </c>
      <c r="T5" s="17">
        <f>[1]Julho!$J$23</f>
        <v>28.44</v>
      </c>
      <c r="U5" s="17">
        <f>[1]Julho!$J$24</f>
        <v>19.440000000000001</v>
      </c>
      <c r="V5" s="17">
        <f>[1]Julho!$J$25</f>
        <v>20.52</v>
      </c>
      <c r="W5" s="17">
        <f>[1]Julho!$J$26</f>
        <v>37.080000000000005</v>
      </c>
      <c r="X5" s="17">
        <f>[1]Julho!$J$27</f>
        <v>41.76</v>
      </c>
      <c r="Y5" s="17">
        <f>[1]Julho!$J$28</f>
        <v>46.440000000000005</v>
      </c>
      <c r="Z5" s="17">
        <f>[1]Julho!$J$29</f>
        <v>27.720000000000002</v>
      </c>
      <c r="AA5" s="17">
        <f>[1]Julho!$J$30</f>
        <v>14.4</v>
      </c>
      <c r="AB5" s="17">
        <f>[1]Julho!$J$31</f>
        <v>18.36</v>
      </c>
      <c r="AC5" s="17">
        <f>[1]Julho!$J$32</f>
        <v>24.48</v>
      </c>
      <c r="AD5" s="17">
        <f>[1]Julho!$J$33</f>
        <v>29.16</v>
      </c>
      <c r="AE5" s="17">
        <f>[1]Julho!$J$34</f>
        <v>25.92</v>
      </c>
      <c r="AF5" s="17">
        <f>[1]Julho!$J$35</f>
        <v>25.92</v>
      </c>
      <c r="AG5" s="27">
        <f>MAX(B5:AF5)</f>
        <v>46.440000000000005</v>
      </c>
      <c r="AH5" s="10"/>
    </row>
    <row r="6" spans="1:34" s="1" customFormat="1" ht="17.100000000000001" customHeight="1" x14ac:dyDescent="0.2">
      <c r="A6" s="15" t="s">
        <v>0</v>
      </c>
      <c r="B6" s="17">
        <f>[2]Julho!$J$5</f>
        <v>20.88</v>
      </c>
      <c r="C6" s="17">
        <f>[2]Julho!$J$6</f>
        <v>29.16</v>
      </c>
      <c r="D6" s="17">
        <f>[2]Julho!$J$7</f>
        <v>32.4</v>
      </c>
      <c r="E6" s="17">
        <f>[2]Julho!$J$8</f>
        <v>28.44</v>
      </c>
      <c r="F6" s="17">
        <f>[2]Julho!$J$9</f>
        <v>54.72</v>
      </c>
      <c r="G6" s="17">
        <f>[2]Julho!$J$10</f>
        <v>32.4</v>
      </c>
      <c r="H6" s="17">
        <f>[2]Julho!$J$11</f>
        <v>25.56</v>
      </c>
      <c r="I6" s="17">
        <f>[2]Julho!$J$12</f>
        <v>16.920000000000002</v>
      </c>
      <c r="J6" s="17">
        <f>[2]Julho!$J$13</f>
        <v>26.28</v>
      </c>
      <c r="K6" s="17">
        <f>[2]Julho!$J$14</f>
        <v>20.16</v>
      </c>
      <c r="L6" s="17">
        <f>[2]Julho!$J$15</f>
        <v>28.44</v>
      </c>
      <c r="M6" s="17">
        <f>[2]Julho!$J$16</f>
        <v>36.36</v>
      </c>
      <c r="N6" s="17">
        <f>[2]Julho!$J$17</f>
        <v>29.16</v>
      </c>
      <c r="O6" s="17">
        <f>[2]Julho!$J$18</f>
        <v>36.36</v>
      </c>
      <c r="P6" s="17">
        <f>[2]Julho!$J$19</f>
        <v>33.840000000000003</v>
      </c>
      <c r="Q6" s="17">
        <f>[2]Julho!$J$20</f>
        <v>30.240000000000002</v>
      </c>
      <c r="R6" s="17">
        <f>[2]Julho!$J$21</f>
        <v>45</v>
      </c>
      <c r="S6" s="17">
        <f>[2]Julho!$J$22</f>
        <v>44.28</v>
      </c>
      <c r="T6" s="17">
        <f>[2]Julho!$J$23</f>
        <v>22.68</v>
      </c>
      <c r="U6" s="17">
        <f>[2]Julho!$J$24</f>
        <v>27</v>
      </c>
      <c r="V6" s="17">
        <f>[2]Julho!$J$25</f>
        <v>34.200000000000003</v>
      </c>
      <c r="W6" s="17">
        <f>[2]Julho!$J$26</f>
        <v>39.24</v>
      </c>
      <c r="X6" s="17">
        <f>[2]Julho!$J$27</f>
        <v>59.760000000000005</v>
      </c>
      <c r="Y6" s="17">
        <f>[2]Julho!$J$28</f>
        <v>38.159999999999997</v>
      </c>
      <c r="Z6" s="17">
        <f>[2]Julho!$J$29</f>
        <v>23.400000000000002</v>
      </c>
      <c r="AA6" s="17">
        <f>[2]Julho!$J$30</f>
        <v>20.16</v>
      </c>
      <c r="AB6" s="17">
        <f>[2]Julho!$J$31</f>
        <v>23.400000000000002</v>
      </c>
      <c r="AC6" s="17">
        <f>[2]Julho!$J$32</f>
        <v>38.519999999999996</v>
      </c>
      <c r="AD6" s="17">
        <f>[2]Julho!$J$33</f>
        <v>38.519999999999996</v>
      </c>
      <c r="AE6" s="17">
        <f>[2]Julho!$J$34</f>
        <v>35.64</v>
      </c>
      <c r="AF6" s="17">
        <f>[2]Julho!$J$35</f>
        <v>32.4</v>
      </c>
      <c r="AG6" s="28">
        <f>MAX(B6:AF6)</f>
        <v>59.760000000000005</v>
      </c>
      <c r="AH6" s="2"/>
    </row>
    <row r="7" spans="1:34" ht="17.100000000000001" customHeight="1" x14ac:dyDescent="0.2">
      <c r="A7" s="15" t="s">
        <v>1</v>
      </c>
      <c r="B7" s="17" t="str">
        <f>[3]Julho!$J$5</f>
        <v>*</v>
      </c>
      <c r="C7" s="17" t="str">
        <f>[3]Julho!$J$6</f>
        <v>*</v>
      </c>
      <c r="D7" s="17" t="str">
        <f>[3]Julho!$J$7</f>
        <v>*</v>
      </c>
      <c r="E7" s="17" t="str">
        <f>[3]Julho!$J$7</f>
        <v>*</v>
      </c>
      <c r="F7" s="17" t="str">
        <f>[3]Julho!$J$7</f>
        <v>*</v>
      </c>
      <c r="G7" s="17" t="str">
        <f>[3]Julho!$J$7</f>
        <v>*</v>
      </c>
      <c r="H7" s="17" t="str">
        <f>[3]Julho!$J$7</f>
        <v>*</v>
      </c>
      <c r="I7" s="17" t="str">
        <f>[3]Julho!$J$7</f>
        <v>*</v>
      </c>
      <c r="J7" s="17" t="str">
        <f>[3]Julho!$J$7</f>
        <v>*</v>
      </c>
      <c r="K7" s="83" t="str">
        <f>[3]Julho!$J$14</f>
        <v>*</v>
      </c>
      <c r="L7" s="83" t="str">
        <f>[3]Julho!$J$15</f>
        <v>*</v>
      </c>
      <c r="M7" s="83" t="str">
        <f>[3]Julho!$J$16</f>
        <v>*</v>
      </c>
      <c r="N7" s="83" t="str">
        <f>[3]Julho!$J$17</f>
        <v>*</v>
      </c>
      <c r="O7" s="83" t="str">
        <f>[3]Julho!$J$18</f>
        <v>*</v>
      </c>
      <c r="P7" s="83" t="str">
        <f>[3]Julho!$J$19</f>
        <v>*</v>
      </c>
      <c r="Q7" s="83" t="str">
        <f>[3]Julho!$J$20</f>
        <v>*</v>
      </c>
      <c r="R7" s="83" t="str">
        <f>[3]Julho!$J$21</f>
        <v>*</v>
      </c>
      <c r="S7" s="83" t="str">
        <f>[3]Julho!$J$22</f>
        <v>*</v>
      </c>
      <c r="T7" s="83" t="str">
        <f>[3]Julho!$J$23</f>
        <v>*</v>
      </c>
      <c r="U7" s="83" t="str">
        <f>[3]Julho!$J$24</f>
        <v>*</v>
      </c>
      <c r="V7" s="83" t="str">
        <f>[3]Julho!$J$25</f>
        <v>*</v>
      </c>
      <c r="W7" s="83" t="str">
        <f>[3]Julho!$J$26</f>
        <v>*</v>
      </c>
      <c r="X7" s="83" t="str">
        <f>[3]Julho!$J$27</f>
        <v>*</v>
      </c>
      <c r="Y7" s="17" t="str">
        <f>[3]Julho!$J$28</f>
        <v>*</v>
      </c>
      <c r="Z7" s="17" t="str">
        <f>[3]Julho!$J$29</f>
        <v>*</v>
      </c>
      <c r="AA7" s="17" t="str">
        <f>[3]Julho!$J$30</f>
        <v>*</v>
      </c>
      <c r="AB7" s="17" t="str">
        <f>[3]Julho!$J$31</f>
        <v>*</v>
      </c>
      <c r="AC7" s="17" t="str">
        <f>[3]Julho!$J$32</f>
        <v>*</v>
      </c>
      <c r="AD7" s="17" t="str">
        <f>[3]Julho!$J$33</f>
        <v>*</v>
      </c>
      <c r="AE7" s="17" t="str">
        <f>[3]Julho!$J$34</f>
        <v>*</v>
      </c>
      <c r="AF7" s="17" t="str">
        <f>[3]Julho!$J$35</f>
        <v>*</v>
      </c>
      <c r="AG7" s="93" t="s">
        <v>142</v>
      </c>
      <c r="AH7" s="2"/>
    </row>
    <row r="8" spans="1:34" ht="17.100000000000001" customHeight="1" x14ac:dyDescent="0.2">
      <c r="A8" s="15" t="s">
        <v>79</v>
      </c>
      <c r="B8" s="17">
        <f>[4]Julho!$J$5</f>
        <v>24.840000000000003</v>
      </c>
      <c r="C8" s="17">
        <f>[4]Julho!$J$6</f>
        <v>28.8</v>
      </c>
      <c r="D8" s="17">
        <f>[4]Julho!$J$7</f>
        <v>26.28</v>
      </c>
      <c r="E8" s="17">
        <f>[4]Julho!$J$8</f>
        <v>30.96</v>
      </c>
      <c r="F8" s="17">
        <f>[4]Julho!$J$9</f>
        <v>43.56</v>
      </c>
      <c r="G8" s="17">
        <f>[4]Julho!$J$10</f>
        <v>58.32</v>
      </c>
      <c r="H8" s="17">
        <f>[4]Julho!$J$11</f>
        <v>34.200000000000003</v>
      </c>
      <c r="I8" s="17">
        <f>[4]Julho!$J$12</f>
        <v>25.2</v>
      </c>
      <c r="J8" s="17">
        <f>[4]Julho!$J$13</f>
        <v>36</v>
      </c>
      <c r="K8" s="17">
        <f>[4]Julho!$J$14</f>
        <v>19.8</v>
      </c>
      <c r="L8" s="17">
        <f>[4]Julho!$J$15</f>
        <v>37.440000000000005</v>
      </c>
      <c r="M8" s="17">
        <f>[4]Julho!$J$16</f>
        <v>37.080000000000005</v>
      </c>
      <c r="N8" s="17">
        <f>[4]Julho!$J$17</f>
        <v>35.28</v>
      </c>
      <c r="O8" s="17">
        <f>[4]Julho!$J$18</f>
        <v>34.200000000000003</v>
      </c>
      <c r="P8" s="17">
        <f>[4]Julho!$J$19</f>
        <v>36.36</v>
      </c>
      <c r="Q8" s="17">
        <f>[4]Julho!$J$20</f>
        <v>30.96</v>
      </c>
      <c r="R8" s="17">
        <f>[4]Julho!$J$21</f>
        <v>32.76</v>
      </c>
      <c r="S8" s="17">
        <f>[4]Julho!$J$22</f>
        <v>72.360000000000014</v>
      </c>
      <c r="T8" s="17">
        <f>[4]Julho!$J$23</f>
        <v>29.880000000000003</v>
      </c>
      <c r="U8" s="17">
        <f>[4]Julho!$J$24</f>
        <v>29.880000000000003</v>
      </c>
      <c r="V8" s="17">
        <f>[4]Julho!$J$25</f>
        <v>33.480000000000004</v>
      </c>
      <c r="W8" s="17">
        <f>[4]Julho!$J$26</f>
        <v>34.200000000000003</v>
      </c>
      <c r="X8" s="17">
        <f>[4]Julho!$J$27</f>
        <v>42.480000000000004</v>
      </c>
      <c r="Y8" s="17">
        <f>[4]Julho!$J$28</f>
        <v>53.64</v>
      </c>
      <c r="Z8" s="17">
        <f>[4]Julho!$J$29</f>
        <v>38.880000000000003</v>
      </c>
      <c r="AA8" s="17">
        <f>[4]Julho!$J$30</f>
        <v>18</v>
      </c>
      <c r="AB8" s="17">
        <f>[4]Julho!$J$31</f>
        <v>28.44</v>
      </c>
      <c r="AC8" s="17">
        <f>[4]Julho!$J$32</f>
        <v>37.080000000000005</v>
      </c>
      <c r="AD8" s="17">
        <f>[4]Julho!$J$33</f>
        <v>45.72</v>
      </c>
      <c r="AE8" s="17">
        <f>[4]Julho!$J$34</f>
        <v>36</v>
      </c>
      <c r="AF8" s="17">
        <f>[4]Julho!$J$35</f>
        <v>31.680000000000003</v>
      </c>
      <c r="AG8" s="28">
        <f t="shared" ref="AG8:AG17" si="1">MAX(B8:AF8)</f>
        <v>72.360000000000014</v>
      </c>
      <c r="AH8" s="2"/>
    </row>
    <row r="9" spans="1:34" ht="17.100000000000001" customHeight="1" x14ac:dyDescent="0.2">
      <c r="A9" s="15" t="s">
        <v>45</v>
      </c>
      <c r="B9" s="17">
        <f>[5]Julho!$J$5</f>
        <v>19.440000000000001</v>
      </c>
      <c r="C9" s="17">
        <f>[5]Julho!$J$6</f>
        <v>34.92</v>
      </c>
      <c r="D9" s="17">
        <f>[5]Julho!$J$7</f>
        <v>41.4</v>
      </c>
      <c r="E9" s="17">
        <f>[5]Julho!$J$8</f>
        <v>28.8</v>
      </c>
      <c r="F9" s="17">
        <f>[5]Julho!$J$9</f>
        <v>43.56</v>
      </c>
      <c r="G9" s="17">
        <f>[5]Julho!$J$10</f>
        <v>38.519999999999996</v>
      </c>
      <c r="H9" s="17">
        <f>[5]Julho!$J$11</f>
        <v>26.28</v>
      </c>
      <c r="I9" s="17">
        <f>[5]Julho!$J$12</f>
        <v>14.04</v>
      </c>
      <c r="J9" s="17">
        <f>[5]Julho!$J$13</f>
        <v>16.559999999999999</v>
      </c>
      <c r="K9" s="17">
        <f>[5]Julho!$J$14</f>
        <v>18</v>
      </c>
      <c r="L9" s="17">
        <f>[5]Julho!$J$15</f>
        <v>19.079999999999998</v>
      </c>
      <c r="M9" s="17">
        <f>[5]Julho!$J$16</f>
        <v>25.2</v>
      </c>
      <c r="N9" s="17">
        <f>[5]Julho!$J$17</f>
        <v>24.12</v>
      </c>
      <c r="O9" s="17">
        <f>[5]Julho!$J$18</f>
        <v>29.880000000000003</v>
      </c>
      <c r="P9" s="17">
        <f>[5]Julho!$J$19</f>
        <v>30.6</v>
      </c>
      <c r="Q9" s="17">
        <f>[5]Julho!$J$20</f>
        <v>23.759999999999998</v>
      </c>
      <c r="R9" s="17">
        <f>[5]Julho!$J$21</f>
        <v>27.36</v>
      </c>
      <c r="S9" s="17">
        <f>[5]Julho!$J$22</f>
        <v>46.800000000000004</v>
      </c>
      <c r="T9" s="17">
        <f>[5]Julho!$J$23</f>
        <v>15.120000000000001</v>
      </c>
      <c r="U9" s="17">
        <f>[5]Julho!$J$24</f>
        <v>21.6</v>
      </c>
      <c r="V9" s="17">
        <f>[5]Julho!$J$25</f>
        <v>28.08</v>
      </c>
      <c r="W9" s="17">
        <f>[5]Julho!$J$26</f>
        <v>41.04</v>
      </c>
      <c r="X9" s="17">
        <f>[5]Julho!$J$27</f>
        <v>48.96</v>
      </c>
      <c r="Y9" s="17">
        <f>[5]Julho!$J$28</f>
        <v>40.32</v>
      </c>
      <c r="Z9" s="17">
        <f>[5]Julho!$J$29</f>
        <v>18.720000000000002</v>
      </c>
      <c r="AA9" s="17">
        <f>[5]Julho!$J$30</f>
        <v>15.120000000000001</v>
      </c>
      <c r="AB9" s="17">
        <f>[5]Julho!$J$31</f>
        <v>13.32</v>
      </c>
      <c r="AC9" s="17">
        <f>[5]Julho!$J$32</f>
        <v>24.48</v>
      </c>
      <c r="AD9" s="17">
        <f>[5]Julho!$J$33</f>
        <v>30.96</v>
      </c>
      <c r="AE9" s="17">
        <f>[5]Julho!$J$34</f>
        <v>30.6</v>
      </c>
      <c r="AF9" s="17">
        <f>[5]Julho!$J$35</f>
        <v>27.720000000000002</v>
      </c>
      <c r="AG9" s="28">
        <f t="shared" si="1"/>
        <v>48.96</v>
      </c>
      <c r="AH9" s="2"/>
    </row>
    <row r="10" spans="1:34" ht="17.100000000000001" customHeight="1" x14ac:dyDescent="0.2">
      <c r="A10" s="15" t="s">
        <v>2</v>
      </c>
      <c r="B10" s="17">
        <f>[6]Julho!$J$5</f>
        <v>30.96</v>
      </c>
      <c r="C10" s="17">
        <f>[6]Julho!$J$6</f>
        <v>41.04</v>
      </c>
      <c r="D10" s="17">
        <f>[6]Julho!$J$7</f>
        <v>38.519999999999996</v>
      </c>
      <c r="E10" s="17">
        <f>[6]Julho!$J$8</f>
        <v>34.200000000000003</v>
      </c>
      <c r="F10" s="17">
        <f>[6]Julho!$J$9</f>
        <v>39.6</v>
      </c>
      <c r="G10" s="17">
        <f>[6]Julho!$J$10</f>
        <v>39.96</v>
      </c>
      <c r="H10" s="17">
        <f>[6]Julho!$J$11</f>
        <v>24.48</v>
      </c>
      <c r="I10" s="17">
        <f>[6]Julho!$J$12</f>
        <v>35.28</v>
      </c>
      <c r="J10" s="17">
        <f>[6]Julho!$J$13</f>
        <v>32.4</v>
      </c>
      <c r="K10" s="17">
        <f>[6]Julho!$J$14</f>
        <v>35.64</v>
      </c>
      <c r="L10" s="17">
        <f>[6]Julho!$J$15</f>
        <v>38.519999999999996</v>
      </c>
      <c r="M10" s="17">
        <f>[6]Julho!$J$16</f>
        <v>53.64</v>
      </c>
      <c r="N10" s="17">
        <f>[6]Julho!$J$17</f>
        <v>49.32</v>
      </c>
      <c r="O10" s="17">
        <f>[6]Julho!$J$18</f>
        <v>37.440000000000005</v>
      </c>
      <c r="P10" s="17">
        <f>[6]Julho!$J$19</f>
        <v>38.519999999999996</v>
      </c>
      <c r="Q10" s="17">
        <f>[6]Julho!$J$20</f>
        <v>33.840000000000003</v>
      </c>
      <c r="R10" s="17">
        <f>[6]Julho!$J$21</f>
        <v>41.04</v>
      </c>
      <c r="S10" s="17">
        <f>[6]Julho!$J$22</f>
        <v>87.48</v>
      </c>
      <c r="T10" s="17">
        <f>[6]Julho!$J$23</f>
        <v>39.96</v>
      </c>
      <c r="U10" s="17">
        <f>[6]Julho!$J$24</f>
        <v>34.92</v>
      </c>
      <c r="V10" s="17">
        <f>[6]Julho!$J$25</f>
        <v>40.680000000000007</v>
      </c>
      <c r="W10" s="17">
        <f>[6]Julho!$J$26</f>
        <v>42.480000000000004</v>
      </c>
      <c r="X10" s="17">
        <f>[6]Julho!$J$27</f>
        <v>46.800000000000004</v>
      </c>
      <c r="Y10" s="17">
        <f>[6]Julho!$J$28</f>
        <v>35.64</v>
      </c>
      <c r="Z10" s="17">
        <f>[6]Julho!$J$29</f>
        <v>32.4</v>
      </c>
      <c r="AA10" s="17">
        <f>[6]Julho!$J$30</f>
        <v>23.759999999999998</v>
      </c>
      <c r="AB10" s="17">
        <f>[6]Julho!$J$31</f>
        <v>25.56</v>
      </c>
      <c r="AC10" s="17">
        <f>[6]Julho!$J$32</f>
        <v>36.72</v>
      </c>
      <c r="AD10" s="17">
        <f>[6]Julho!$J$33</f>
        <v>54</v>
      </c>
      <c r="AE10" s="17">
        <f>[6]Julho!$J$34</f>
        <v>47.519999999999996</v>
      </c>
      <c r="AF10" s="17">
        <f>[6]Julho!$J$35</f>
        <v>36.36</v>
      </c>
      <c r="AG10" s="28">
        <f t="shared" si="1"/>
        <v>87.48</v>
      </c>
      <c r="AH10" s="2"/>
    </row>
    <row r="11" spans="1:34" ht="17.100000000000001" customHeight="1" x14ac:dyDescent="0.2">
      <c r="A11" s="15" t="s">
        <v>3</v>
      </c>
      <c r="B11" s="17">
        <f>[7]Julho!$J$5</f>
        <v>16.559999999999999</v>
      </c>
      <c r="C11" s="17">
        <f>[7]Julho!$J$6</f>
        <v>20.52</v>
      </c>
      <c r="D11" s="17">
        <f>[7]Julho!$J$7</f>
        <v>25.56</v>
      </c>
      <c r="E11" s="17">
        <f>[7]Julho!$J$8</f>
        <v>33.119999999999997</v>
      </c>
      <c r="F11" s="17">
        <f>[7]Julho!$J$9</f>
        <v>41.04</v>
      </c>
      <c r="G11" s="17">
        <f>[7]Julho!$J$10</f>
        <v>25.56</v>
      </c>
      <c r="H11" s="17">
        <f>[7]Julho!$J$11</f>
        <v>10.8</v>
      </c>
      <c r="I11" s="17">
        <f>[7]Julho!$J$12</f>
        <v>25.56</v>
      </c>
      <c r="J11" s="17">
        <f>[7]Julho!$J$13</f>
        <v>29.16</v>
      </c>
      <c r="K11" s="17">
        <f>[7]Julho!$J$14</f>
        <v>23.400000000000002</v>
      </c>
      <c r="L11" s="17">
        <f>[7]Julho!$J$15</f>
        <v>25.2</v>
      </c>
      <c r="M11" s="17">
        <f>[7]Julho!$J$16</f>
        <v>27.36</v>
      </c>
      <c r="N11" s="17">
        <f>[7]Julho!$J$17</f>
        <v>21.96</v>
      </c>
      <c r="O11" s="17">
        <f>[7]Julho!$J$18</f>
        <v>40.680000000000007</v>
      </c>
      <c r="P11" s="17">
        <f>[7]Julho!$J$19</f>
        <v>27.36</v>
      </c>
      <c r="Q11" s="17">
        <f>[7]Julho!$J$20</f>
        <v>20.88</v>
      </c>
      <c r="R11" s="17">
        <f>[7]Julho!$J$21</f>
        <v>26.28</v>
      </c>
      <c r="S11" s="17">
        <f>[7]Julho!$J$22</f>
        <v>30.240000000000002</v>
      </c>
      <c r="T11" s="17">
        <f>[7]Julho!$J$23</f>
        <v>41.04</v>
      </c>
      <c r="U11" s="17">
        <f>[7]Julho!$J$24</f>
        <v>25.56</v>
      </c>
      <c r="V11" s="17">
        <f>[7]Julho!$J$25</f>
        <v>26.28</v>
      </c>
      <c r="W11" s="17">
        <f>[7]Julho!$J$26</f>
        <v>31.319999999999997</v>
      </c>
      <c r="X11" s="17">
        <f>[7]Julho!$J$27</f>
        <v>36</v>
      </c>
      <c r="Y11" s="17">
        <f>[7]Julho!$J$28</f>
        <v>57.24</v>
      </c>
      <c r="Z11" s="17">
        <f>[7]Julho!$J$29</f>
        <v>23.759999999999998</v>
      </c>
      <c r="AA11" s="17">
        <f>[7]Julho!$J$30</f>
        <v>17.28</v>
      </c>
      <c r="AB11" s="17">
        <f>[7]Julho!$J$31</f>
        <v>15.48</v>
      </c>
      <c r="AC11" s="17">
        <f>[7]Julho!$J$32</f>
        <v>28.08</v>
      </c>
      <c r="AD11" s="17">
        <f>[7]Julho!$J$33</f>
        <v>27.720000000000002</v>
      </c>
      <c r="AE11" s="17">
        <f>[7]Julho!$J$34</f>
        <v>27.720000000000002</v>
      </c>
      <c r="AF11" s="17">
        <f>[7]Julho!$J$35</f>
        <v>30.6</v>
      </c>
      <c r="AG11" s="28">
        <f>MAX(B11:AF11)</f>
        <v>57.24</v>
      </c>
      <c r="AH11" s="2"/>
    </row>
    <row r="12" spans="1:34" ht="17.100000000000001" customHeight="1" x14ac:dyDescent="0.2">
      <c r="A12" s="15" t="s">
        <v>4</v>
      </c>
      <c r="B12" s="17">
        <f>[8]Julho!$J$5</f>
        <v>37.080000000000005</v>
      </c>
      <c r="C12" s="17">
        <f>[8]Julho!$J$6</f>
        <v>27.720000000000002</v>
      </c>
      <c r="D12" s="17">
        <f>[8]Julho!$J$7</f>
        <v>31.680000000000003</v>
      </c>
      <c r="E12" s="17">
        <f>[8]Julho!$J$8</f>
        <v>41.4</v>
      </c>
      <c r="F12" s="17">
        <f>[8]Julho!$J$9</f>
        <v>48.6</v>
      </c>
      <c r="G12" s="17">
        <f>[8]Julho!$J$10</f>
        <v>32.4</v>
      </c>
      <c r="H12" s="17">
        <f>[8]Julho!$J$11</f>
        <v>21.240000000000002</v>
      </c>
      <c r="I12" s="17">
        <f>[8]Julho!$J$12</f>
        <v>30.6</v>
      </c>
      <c r="J12" s="17">
        <f>[8]Julho!$J$13</f>
        <v>33.480000000000004</v>
      </c>
      <c r="K12" s="17">
        <f>[8]Julho!$J$14</f>
        <v>34.200000000000003</v>
      </c>
      <c r="L12" s="17">
        <f>[8]Julho!$J$15</f>
        <v>32.76</v>
      </c>
      <c r="M12" s="17">
        <f>[8]Julho!$J$16</f>
        <v>35.64</v>
      </c>
      <c r="N12" s="17">
        <f>[8]Julho!$J$17</f>
        <v>32.4</v>
      </c>
      <c r="O12" s="17">
        <f>[8]Julho!$J$18</f>
        <v>29.880000000000003</v>
      </c>
      <c r="P12" s="17">
        <f>[8]Julho!$J$19</f>
        <v>27.36</v>
      </c>
      <c r="Q12" s="17">
        <f>[8]Julho!$J$20</f>
        <v>25.56</v>
      </c>
      <c r="R12" s="17">
        <f>[8]Julho!$J$21</f>
        <v>35.64</v>
      </c>
      <c r="S12" s="17">
        <f>[8]Julho!$J$22</f>
        <v>49.32</v>
      </c>
      <c r="T12" s="17">
        <f>[8]Julho!$J$23</f>
        <v>27</v>
      </c>
      <c r="U12" s="17">
        <f>[8]Julho!$J$24</f>
        <v>30.240000000000002</v>
      </c>
      <c r="V12" s="17">
        <f>[8]Julho!$J$25</f>
        <v>32.4</v>
      </c>
      <c r="W12" s="17">
        <f>[8]Julho!$J$26</f>
        <v>36.72</v>
      </c>
      <c r="X12" s="17">
        <f>[8]Julho!$J$27</f>
        <v>47.16</v>
      </c>
      <c r="Y12" s="17">
        <f>[8]Julho!$J$28</f>
        <v>48.24</v>
      </c>
      <c r="Z12" s="17">
        <f>[8]Julho!$J$29</f>
        <v>30.240000000000002</v>
      </c>
      <c r="AA12" s="17">
        <f>[8]Julho!$J$30</f>
        <v>30.240000000000002</v>
      </c>
      <c r="AB12" s="17">
        <f>[8]Julho!$J$31</f>
        <v>20.52</v>
      </c>
      <c r="AC12" s="17">
        <f>[8]Julho!$J$32</f>
        <v>32.76</v>
      </c>
      <c r="AD12" s="17">
        <f>[8]Julho!$J$33</f>
        <v>41.76</v>
      </c>
      <c r="AE12" s="17">
        <f>[8]Julho!$J$34</f>
        <v>28.8</v>
      </c>
      <c r="AF12" s="17">
        <f>[8]Julho!$J$35</f>
        <v>34.92</v>
      </c>
      <c r="AG12" s="28">
        <f t="shared" si="1"/>
        <v>49.32</v>
      </c>
      <c r="AH12" s="2"/>
    </row>
    <row r="13" spans="1:34" ht="17.100000000000001" customHeight="1" x14ac:dyDescent="0.2">
      <c r="A13" s="15" t="s">
        <v>5</v>
      </c>
      <c r="B13" s="17">
        <f>[9]Julho!$J$5</f>
        <v>22.32</v>
      </c>
      <c r="C13" s="17">
        <f>[9]Julho!$J$6</f>
        <v>18.36</v>
      </c>
      <c r="D13" s="17">
        <f>[9]Julho!$J$7</f>
        <v>18.36</v>
      </c>
      <c r="E13" s="17">
        <f>[9]Julho!$J$8</f>
        <v>20.52</v>
      </c>
      <c r="F13" s="17">
        <f>[9]Julho!$J$9</f>
        <v>25.56</v>
      </c>
      <c r="G13" s="17">
        <f>[9]Julho!$J$10</f>
        <v>41.04</v>
      </c>
      <c r="H13" s="17">
        <f>[9]Julho!$J$11</f>
        <v>37.800000000000004</v>
      </c>
      <c r="I13" s="17">
        <f>[9]Julho!$J$12</f>
        <v>32.04</v>
      </c>
      <c r="J13" s="17">
        <f>[9]Julho!$J$13</f>
        <v>24.840000000000003</v>
      </c>
      <c r="K13" s="17">
        <f>[9]Julho!$J$14</f>
        <v>30.240000000000002</v>
      </c>
      <c r="L13" s="17">
        <f>[9]Julho!$J$15</f>
        <v>21.240000000000002</v>
      </c>
      <c r="M13" s="17">
        <f>[9]Julho!$J$16</f>
        <v>30.240000000000002</v>
      </c>
      <c r="N13" s="17">
        <f>[9]Julho!$J$17</f>
        <v>32.04</v>
      </c>
      <c r="O13" s="17">
        <f>[9]Julho!$J$18</f>
        <v>33.840000000000003</v>
      </c>
      <c r="P13" s="17">
        <f>[9]Julho!$J$19</f>
        <v>20.52</v>
      </c>
      <c r="Q13" s="17">
        <f>[9]Julho!$J$20</f>
        <v>18.720000000000002</v>
      </c>
      <c r="R13" s="17">
        <f>[9]Julho!$J$21</f>
        <v>19.8</v>
      </c>
      <c r="S13" s="17">
        <f>[9]Julho!$J$22</f>
        <v>69.84</v>
      </c>
      <c r="T13" s="17">
        <f>[9]Julho!$J$23</f>
        <v>27.720000000000002</v>
      </c>
      <c r="U13" s="17">
        <f>[9]Julho!$J$24</f>
        <v>19.8</v>
      </c>
      <c r="V13" s="17">
        <f>[9]Julho!$J$25</f>
        <v>26.64</v>
      </c>
      <c r="W13" s="17">
        <f>[9]Julho!$J$26</f>
        <v>23.759999999999998</v>
      </c>
      <c r="X13" s="17">
        <f>[9]Julho!$J$27</f>
        <v>39.6</v>
      </c>
      <c r="Y13" s="17">
        <f>[9]Julho!$J$28</f>
        <v>57.6</v>
      </c>
      <c r="Z13" s="17">
        <f>[9]Julho!$J$29</f>
        <v>22.68</v>
      </c>
      <c r="AA13" s="17">
        <f>[9]Julho!$J$30</f>
        <v>27.36</v>
      </c>
      <c r="AB13" s="17">
        <f>[9]Julho!$J$31</f>
        <v>20.16</v>
      </c>
      <c r="AC13" s="17">
        <f>[9]Julho!$J$32</f>
        <v>18.720000000000002</v>
      </c>
      <c r="AD13" s="17">
        <f>[9]Julho!$J$33</f>
        <v>37.080000000000005</v>
      </c>
      <c r="AE13" s="17">
        <f>[9]Julho!$J$34</f>
        <v>32.76</v>
      </c>
      <c r="AF13" s="17">
        <f>[9]Julho!$J$35</f>
        <v>23.400000000000002</v>
      </c>
      <c r="AG13" s="28">
        <f t="shared" si="1"/>
        <v>69.84</v>
      </c>
      <c r="AH13" s="2"/>
    </row>
    <row r="14" spans="1:34" ht="17.100000000000001" customHeight="1" x14ac:dyDescent="0.2">
      <c r="A14" s="15" t="s">
        <v>47</v>
      </c>
      <c r="B14" s="17">
        <f>[10]Julho!$J$5</f>
        <v>32.4</v>
      </c>
      <c r="C14" s="17">
        <f>[10]Julho!$J$6</f>
        <v>33.119999999999997</v>
      </c>
      <c r="D14" s="17">
        <f>[10]Julho!$J$7</f>
        <v>36.36</v>
      </c>
      <c r="E14" s="17">
        <f>[10]Julho!$J$8</f>
        <v>33.840000000000003</v>
      </c>
      <c r="F14" s="17">
        <f>[10]Julho!$J$9</f>
        <v>51.12</v>
      </c>
      <c r="G14" s="17">
        <f>[10]Julho!$J$10</f>
        <v>41.76</v>
      </c>
      <c r="H14" s="17">
        <f>[10]Julho!$J$11</f>
        <v>24.12</v>
      </c>
      <c r="I14" s="17">
        <f>[10]Julho!$J$12</f>
        <v>32.76</v>
      </c>
      <c r="J14" s="17">
        <f>[10]Julho!$J$13</f>
        <v>35.64</v>
      </c>
      <c r="K14" s="17">
        <f>[10]Julho!$J$14</f>
        <v>36.36</v>
      </c>
      <c r="L14" s="17">
        <f>[10]Julho!$J$15</f>
        <v>33.119999999999997</v>
      </c>
      <c r="M14" s="17">
        <f>[10]Julho!$J$16</f>
        <v>37.440000000000005</v>
      </c>
      <c r="N14" s="17">
        <f>[10]Julho!$J$17</f>
        <v>34.56</v>
      </c>
      <c r="O14" s="17">
        <f>[10]Julho!$J$18</f>
        <v>34.200000000000003</v>
      </c>
      <c r="P14" s="17">
        <f>[10]Julho!$J$19</f>
        <v>39.96</v>
      </c>
      <c r="Q14" s="17">
        <f>[10]Julho!$J$20</f>
        <v>30.6</v>
      </c>
      <c r="R14" s="17">
        <f>[10]Julho!$J$21</f>
        <v>34.92</v>
      </c>
      <c r="S14" s="17">
        <f>[10]Julho!$J$22</f>
        <v>42.84</v>
      </c>
      <c r="T14" s="17">
        <f>[10]Julho!$J$23</f>
        <v>26.64</v>
      </c>
      <c r="U14" s="17">
        <f>[10]Julho!$J$24</f>
        <v>33.119999999999997</v>
      </c>
      <c r="V14" s="17">
        <f>[10]Julho!$J$25</f>
        <v>36</v>
      </c>
      <c r="W14" s="17">
        <f>[10]Julho!$J$26</f>
        <v>43.2</v>
      </c>
      <c r="X14" s="17">
        <f>[10]Julho!$J$27</f>
        <v>73.44</v>
      </c>
      <c r="Y14" s="17">
        <f>[10]Julho!$J$28</f>
        <v>41.04</v>
      </c>
      <c r="Z14" s="17">
        <f>[10]Julho!$J$29</f>
        <v>30.6</v>
      </c>
      <c r="AA14" s="17">
        <f>[10]Julho!$J$30</f>
        <v>30.96</v>
      </c>
      <c r="AB14" s="17">
        <f>[10]Julho!$J$31</f>
        <v>27.720000000000002</v>
      </c>
      <c r="AC14" s="17">
        <f>[10]Julho!$J$32</f>
        <v>31.680000000000003</v>
      </c>
      <c r="AD14" s="17">
        <f>[10]Julho!$J$33</f>
        <v>37.800000000000004</v>
      </c>
      <c r="AE14" s="17">
        <f>[10]Julho!$J$34</f>
        <v>32.4</v>
      </c>
      <c r="AF14" s="17">
        <f>[10]Julho!$J$35</f>
        <v>32.04</v>
      </c>
      <c r="AG14" s="28">
        <f>MAX(B14:AF14)</f>
        <v>73.44</v>
      </c>
      <c r="AH14" s="2"/>
    </row>
    <row r="15" spans="1:34" ht="17.100000000000001" customHeight="1" x14ac:dyDescent="0.2">
      <c r="A15" s="15" t="s">
        <v>6</v>
      </c>
      <c r="B15" s="17">
        <f>[11]Julho!$J$5</f>
        <v>21.240000000000002</v>
      </c>
      <c r="C15" s="17">
        <f>[11]Julho!$J$6</f>
        <v>23.400000000000002</v>
      </c>
      <c r="D15" s="17">
        <f>[11]Julho!$J$7</f>
        <v>10.44</v>
      </c>
      <c r="E15" s="17">
        <f>[11]Julho!$J$8</f>
        <v>19.8</v>
      </c>
      <c r="F15" s="17">
        <f>[11]Julho!$J$9</f>
        <v>29.52</v>
      </c>
      <c r="G15" s="17">
        <f>[11]Julho!$J$10</f>
        <v>35.64</v>
      </c>
      <c r="H15" s="17">
        <f>[11]Julho!$J$11</f>
        <v>24.48</v>
      </c>
      <c r="I15" s="17">
        <f>[11]Julho!$J$12</f>
        <v>25.56</v>
      </c>
      <c r="J15" s="17">
        <f>[11]Julho!$J$13</f>
        <v>26.28</v>
      </c>
      <c r="K15" s="17">
        <f>[11]Julho!$J$14</f>
        <v>11.520000000000001</v>
      </c>
      <c r="L15" s="17">
        <f>[11]Julho!$J$15</f>
        <v>21.240000000000002</v>
      </c>
      <c r="M15" s="17">
        <f>[11]Julho!$J$16</f>
        <v>18</v>
      </c>
      <c r="N15" s="17">
        <f>[11]Julho!$J$17</f>
        <v>19.079999999999998</v>
      </c>
      <c r="O15" s="17">
        <f>[11]Julho!$J$18</f>
        <v>17.28</v>
      </c>
      <c r="P15" s="17">
        <f>[11]Julho!$J$19</f>
        <v>24.840000000000003</v>
      </c>
      <c r="Q15" s="17">
        <f>[11]Julho!$J$20</f>
        <v>20.88</v>
      </c>
      <c r="R15" s="17">
        <f>[11]Julho!$J$21</f>
        <v>24.48</v>
      </c>
      <c r="S15" s="17">
        <f>[11]Julho!$J$22</f>
        <v>39.6</v>
      </c>
      <c r="T15" s="17">
        <f>[11]Julho!$J$23</f>
        <v>18.720000000000002</v>
      </c>
      <c r="U15" s="17">
        <f>[11]Julho!$J$24</f>
        <v>13.68</v>
      </c>
      <c r="V15" s="17">
        <f>[11]Julho!$J$25</f>
        <v>17.64</v>
      </c>
      <c r="W15" s="17">
        <f>[11]Julho!$J$26</f>
        <v>27.720000000000002</v>
      </c>
      <c r="X15" s="17">
        <f>[11]Julho!$J$27</f>
        <v>28.8</v>
      </c>
      <c r="Y15" s="17">
        <f>[11]Julho!$J$28</f>
        <v>38.159999999999997</v>
      </c>
      <c r="Z15" s="17">
        <f>[11]Julho!$J$29</f>
        <v>26.64</v>
      </c>
      <c r="AA15" s="17">
        <f>[11]Julho!$J$30</f>
        <v>17.28</v>
      </c>
      <c r="AB15" s="17">
        <f>[11]Julho!$J$31</f>
        <v>14.04</v>
      </c>
      <c r="AC15" s="17">
        <f>[11]Julho!$J$32</f>
        <v>21.6</v>
      </c>
      <c r="AD15" s="17">
        <f>[11]Julho!$J$33</f>
        <v>24.12</v>
      </c>
      <c r="AE15" s="17">
        <f>[11]Julho!$J$34</f>
        <v>18.720000000000002</v>
      </c>
      <c r="AF15" s="17">
        <f>[11]Julho!$J$35</f>
        <v>19.440000000000001</v>
      </c>
      <c r="AG15" s="28">
        <f t="shared" si="1"/>
        <v>39.6</v>
      </c>
      <c r="AH15" s="2"/>
    </row>
    <row r="16" spans="1:34" ht="17.100000000000001" customHeight="1" x14ac:dyDescent="0.2">
      <c r="A16" s="15" t="s">
        <v>7</v>
      </c>
      <c r="B16" s="17">
        <f>[12]Julho!$J$5</f>
        <v>26.28</v>
      </c>
      <c r="C16" s="17">
        <f>[12]Julho!$J$6</f>
        <v>30.6</v>
      </c>
      <c r="D16" s="17">
        <f>[12]Julho!$J$7</f>
        <v>36.72</v>
      </c>
      <c r="E16" s="17">
        <f>[12]Julho!$J$8</f>
        <v>41.4</v>
      </c>
      <c r="F16" s="17">
        <f>[12]Julho!$J$9</f>
        <v>57.960000000000008</v>
      </c>
      <c r="G16" s="17">
        <f>[12]Julho!$J$10</f>
        <v>29.52</v>
      </c>
      <c r="H16" s="17">
        <f>[12]Julho!$J$11</f>
        <v>25.2</v>
      </c>
      <c r="I16" s="17">
        <f>[12]Julho!$J$12</f>
        <v>23.759999999999998</v>
      </c>
      <c r="J16" s="17">
        <f>[12]Julho!$J$13</f>
        <v>29.16</v>
      </c>
      <c r="K16" s="17">
        <f>[12]Julho!$J$14</f>
        <v>12.96</v>
      </c>
      <c r="L16" s="17">
        <f>[12]Julho!$J$15</f>
        <v>33.840000000000003</v>
      </c>
      <c r="M16" s="17">
        <f>[12]Julho!$J$16</f>
        <v>36</v>
      </c>
      <c r="N16" s="17">
        <f>[12]Julho!$J$17</f>
        <v>27.720000000000002</v>
      </c>
      <c r="O16" s="17">
        <f>[12]Julho!$J$18</f>
        <v>33.119999999999997</v>
      </c>
      <c r="P16" s="17">
        <f>[12]Julho!$J$19</f>
        <v>41.76</v>
      </c>
      <c r="Q16" s="17">
        <f>[12]Julho!$J$20</f>
        <v>28.08</v>
      </c>
      <c r="R16" s="17">
        <f>[12]Julho!$J$21</f>
        <v>42.12</v>
      </c>
      <c r="S16" s="17">
        <f>[12]Julho!$J$22</f>
        <v>43.2</v>
      </c>
      <c r="T16" s="17">
        <f>[12]Julho!$J$23</f>
        <v>22.32</v>
      </c>
      <c r="U16" s="17">
        <f>[12]Julho!$J$24</f>
        <v>21.6</v>
      </c>
      <c r="V16" s="17">
        <f>[12]Julho!$J$25</f>
        <v>34.56</v>
      </c>
      <c r="W16" s="17">
        <f>[12]Julho!$J$26</f>
        <v>41.4</v>
      </c>
      <c r="X16" s="17">
        <f>[12]Julho!$J$27</f>
        <v>68.760000000000005</v>
      </c>
      <c r="Y16" s="17">
        <f>[12]Julho!$J$28</f>
        <v>58.32</v>
      </c>
      <c r="Z16" s="17">
        <f>[12]Julho!$J$29</f>
        <v>22.68</v>
      </c>
      <c r="AA16" s="17">
        <f>[12]Julho!$J$30</f>
        <v>20.52</v>
      </c>
      <c r="AB16" s="17">
        <f>[12]Julho!$J$31</f>
        <v>14.04</v>
      </c>
      <c r="AC16" s="17">
        <f>[12]Julho!$J$32</f>
        <v>37.080000000000005</v>
      </c>
      <c r="AD16" s="17">
        <f>[12]Julho!$J$33</f>
        <v>36.36</v>
      </c>
      <c r="AE16" s="17">
        <f>[12]Julho!$J$34</f>
        <v>32.04</v>
      </c>
      <c r="AF16" s="17">
        <f>[12]Julho!$J$35</f>
        <v>35.28</v>
      </c>
      <c r="AG16" s="28">
        <f t="shared" si="1"/>
        <v>68.760000000000005</v>
      </c>
      <c r="AH16" s="2" t="s">
        <v>51</v>
      </c>
    </row>
    <row r="17" spans="1:35" ht="17.100000000000001" customHeight="1" x14ac:dyDescent="0.2">
      <c r="A17" s="15" t="s">
        <v>8</v>
      </c>
      <c r="B17" s="83" t="str">
        <f>[13]Julho!$J$5</f>
        <v>*</v>
      </c>
      <c r="C17" s="83" t="str">
        <f>[13]Julho!$J$6</f>
        <v>*</v>
      </c>
      <c r="D17" s="83" t="str">
        <f>[13]Julho!$J$7</f>
        <v>*</v>
      </c>
      <c r="E17" s="83" t="str">
        <f>[13]Julho!$J$8</f>
        <v>*</v>
      </c>
      <c r="F17" s="83" t="str">
        <f>[13]Julho!$J$9</f>
        <v>*</v>
      </c>
      <c r="G17" s="83" t="str">
        <f>[13]Julho!$J$10</f>
        <v>*</v>
      </c>
      <c r="H17" s="83" t="str">
        <f>[13]Julho!$J$11</f>
        <v>*</v>
      </c>
      <c r="I17" s="83" t="str">
        <f>[13]Julho!$J$11</f>
        <v>*</v>
      </c>
      <c r="J17" s="83" t="str">
        <f>[13]Julho!$J$11</f>
        <v>*</v>
      </c>
      <c r="K17" s="83" t="str">
        <f>[13]Julho!$J$14</f>
        <v>*</v>
      </c>
      <c r="L17" s="83" t="str">
        <f>[13]Julho!$J$15</f>
        <v>*</v>
      </c>
      <c r="M17" s="83" t="str">
        <f>[13]Julho!$J$16</f>
        <v>*</v>
      </c>
      <c r="N17" s="83" t="str">
        <f>[13]Julho!$J$17</f>
        <v>*</v>
      </c>
      <c r="O17" s="17" t="str">
        <f>[13]Julho!$J$18</f>
        <v>*</v>
      </c>
      <c r="P17" s="17" t="str">
        <f>[13]Julho!$J$19</f>
        <v>*</v>
      </c>
      <c r="Q17" s="17" t="str">
        <f>[13]Julho!$J$20</f>
        <v>*</v>
      </c>
      <c r="R17" s="17" t="str">
        <f>[13]Julho!$J$21</f>
        <v>*</v>
      </c>
      <c r="S17" s="17" t="str">
        <f>[13]Julho!$J$22</f>
        <v>*</v>
      </c>
      <c r="T17" s="17" t="str">
        <f>[13]Julho!$J$23</f>
        <v>*</v>
      </c>
      <c r="U17" s="17">
        <f>[13]Julho!$J$24</f>
        <v>21.240000000000002</v>
      </c>
      <c r="V17" s="17">
        <f>[13]Julho!$J$25</f>
        <v>28.44</v>
      </c>
      <c r="W17" s="17">
        <f>[13]Julho!$J$26</f>
        <v>39.96</v>
      </c>
      <c r="X17" s="17" t="str">
        <f>[13]Julho!$J$27</f>
        <v>*</v>
      </c>
      <c r="Y17" s="17" t="str">
        <f>[13]Julho!$J$28</f>
        <v>*</v>
      </c>
      <c r="Z17" s="17">
        <f>[13]Julho!$J$29</f>
        <v>22.68</v>
      </c>
      <c r="AA17" s="17">
        <f>[13]Julho!$J$30</f>
        <v>21.240000000000002</v>
      </c>
      <c r="AB17" s="17" t="str">
        <f>[13]Julho!$J$31</f>
        <v>*</v>
      </c>
      <c r="AC17" s="17" t="str">
        <f>[13]Julho!$J$32</f>
        <v>*</v>
      </c>
      <c r="AD17" s="17" t="str">
        <f>[13]Julho!$J$33</f>
        <v>*</v>
      </c>
      <c r="AE17" s="17">
        <f>[13]Julho!$J$34</f>
        <v>33.119999999999997</v>
      </c>
      <c r="AF17" s="17" t="str">
        <f>[13]Julho!$J$35</f>
        <v>*</v>
      </c>
      <c r="AG17" s="28">
        <f t="shared" si="1"/>
        <v>39.96</v>
      </c>
      <c r="AH17" s="2"/>
    </row>
    <row r="18" spans="1:35" ht="17.100000000000001" customHeight="1" x14ac:dyDescent="0.2">
      <c r="A18" s="15" t="s">
        <v>9</v>
      </c>
      <c r="B18" s="17">
        <f>[14]Julho!$J$5</f>
        <v>22.68</v>
      </c>
      <c r="C18" s="17">
        <f>[14]Julho!$J$6</f>
        <v>28.8</v>
      </c>
      <c r="D18" s="17">
        <f>[14]Julho!$J$7</f>
        <v>22.68</v>
      </c>
      <c r="E18" s="17">
        <f>[14]Julho!$J$8</f>
        <v>27</v>
      </c>
      <c r="F18" s="17">
        <f>[14]Julho!$J$9</f>
        <v>43.92</v>
      </c>
      <c r="G18" s="17">
        <f>[14]Julho!$J$10</f>
        <v>38.519999999999996</v>
      </c>
      <c r="H18" s="17">
        <f>[14]Julho!$J$11</f>
        <v>24.48</v>
      </c>
      <c r="I18" s="17">
        <f>[14]Julho!$J$12</f>
        <v>26.64</v>
      </c>
      <c r="J18" s="17">
        <f>[14]Julho!$J$13</f>
        <v>25.92</v>
      </c>
      <c r="K18" s="17">
        <f>[14]Julho!$J$14</f>
        <v>21.240000000000002</v>
      </c>
      <c r="L18" s="17">
        <f>[14]Julho!$J$15</f>
        <v>34.200000000000003</v>
      </c>
      <c r="M18" s="17">
        <f>[14]Julho!$J$16</f>
        <v>32.76</v>
      </c>
      <c r="N18" s="17">
        <f>[14]Julho!$J$17</f>
        <v>27.720000000000002</v>
      </c>
      <c r="O18" s="17">
        <f>[14]Julho!$J$18</f>
        <v>33.480000000000004</v>
      </c>
      <c r="P18" s="17">
        <f>[14]Julho!$J$19</f>
        <v>34.200000000000003</v>
      </c>
      <c r="Q18" s="17">
        <f>[14]Julho!$J$20</f>
        <v>30.96</v>
      </c>
      <c r="R18" s="17">
        <f>[14]Julho!$J$21</f>
        <v>30.6</v>
      </c>
      <c r="S18" s="17">
        <f>[14]Julho!$J$22</f>
        <v>60.839999999999996</v>
      </c>
      <c r="T18" s="17">
        <f>[14]Julho!$J$23</f>
        <v>26.28</v>
      </c>
      <c r="U18" s="17">
        <f>[14]Julho!$J$24</f>
        <v>19.079999999999998</v>
      </c>
      <c r="V18" s="17">
        <f>[14]Julho!$J$25</f>
        <v>29.16</v>
      </c>
      <c r="W18" s="17">
        <f>[14]Julho!$J$26</f>
        <v>33.840000000000003</v>
      </c>
      <c r="X18" s="17">
        <f>[14]Julho!$J$27</f>
        <v>80.28</v>
      </c>
      <c r="Y18" s="17">
        <f>[14]Julho!$J$28</f>
        <v>82.08</v>
      </c>
      <c r="Z18" s="17">
        <f>[14]Julho!$J$29</f>
        <v>41.76</v>
      </c>
      <c r="AA18" s="17">
        <f>[14]Julho!$J$30</f>
        <v>18</v>
      </c>
      <c r="AB18" s="17">
        <f>[14]Julho!$J$31</f>
        <v>20.52</v>
      </c>
      <c r="AC18" s="17">
        <f>[14]Julho!$J$32</f>
        <v>34.200000000000003</v>
      </c>
      <c r="AD18" s="17">
        <f>[14]Julho!$J$33</f>
        <v>34.56</v>
      </c>
      <c r="AE18" s="17">
        <f>[14]Julho!$J$34</f>
        <v>34.200000000000003</v>
      </c>
      <c r="AF18" s="17">
        <f>[14]Julho!$J$35</f>
        <v>32.76</v>
      </c>
      <c r="AG18" s="28">
        <f t="shared" ref="AG18:AG25" si="2">MAX(B18:AF18)</f>
        <v>82.08</v>
      </c>
      <c r="AH18" s="2"/>
      <c r="AI18" s="96"/>
    </row>
    <row r="19" spans="1:35" ht="17.100000000000001" customHeight="1" x14ac:dyDescent="0.2">
      <c r="A19" s="15" t="s">
        <v>46</v>
      </c>
      <c r="B19" s="17">
        <f>[15]Julho!$J$5</f>
        <v>26.28</v>
      </c>
      <c r="C19" s="17">
        <f>[15]Julho!$J$6</f>
        <v>34.92</v>
      </c>
      <c r="D19" s="17">
        <f>[15]Julho!$J$7</f>
        <v>31.319999999999997</v>
      </c>
      <c r="E19" s="17">
        <f>[15]Julho!$J$8</f>
        <v>29.52</v>
      </c>
      <c r="F19" s="17">
        <f>[15]Julho!$J$9</f>
        <v>43.2</v>
      </c>
      <c r="G19" s="17">
        <f>[15]Julho!$J$10</f>
        <v>34.56</v>
      </c>
      <c r="H19" s="17">
        <f>[15]Julho!$J$11</f>
        <v>20.52</v>
      </c>
      <c r="I19" s="17">
        <f>[15]Julho!$J$12</f>
        <v>18.720000000000002</v>
      </c>
      <c r="J19" s="17">
        <f>[15]Julho!$J$13</f>
        <v>22.68</v>
      </c>
      <c r="K19" s="17">
        <f>[15]Julho!$J$14</f>
        <v>22.68</v>
      </c>
      <c r="L19" s="17">
        <f>[15]Julho!$J$15</f>
        <v>19.440000000000001</v>
      </c>
      <c r="M19" s="17">
        <f>[15]Julho!$J$16</f>
        <v>23.759999999999998</v>
      </c>
      <c r="N19" s="17">
        <f>[15]Julho!$J$17</f>
        <v>17.28</v>
      </c>
      <c r="O19" s="17">
        <f>[15]Julho!$J$18</f>
        <v>30.240000000000002</v>
      </c>
      <c r="P19" s="17">
        <f>[15]Julho!$J$19</f>
        <v>31.319999999999997</v>
      </c>
      <c r="Q19" s="17">
        <f>[15]Julho!$J$20</f>
        <v>34.92</v>
      </c>
      <c r="R19" s="17">
        <f>[15]Julho!$J$21</f>
        <v>29.880000000000003</v>
      </c>
      <c r="S19" s="17">
        <f>[15]Julho!$J$22</f>
        <v>74.52</v>
      </c>
      <c r="T19" s="17">
        <f>[15]Julho!$J$23</f>
        <v>21.96</v>
      </c>
      <c r="U19" s="17">
        <f>[15]Julho!$J$24</f>
        <v>18.36</v>
      </c>
      <c r="V19" s="17">
        <f>[15]Julho!$J$25</f>
        <v>32.76</v>
      </c>
      <c r="W19" s="17">
        <f>[15]Julho!$J$26</f>
        <v>39.24</v>
      </c>
      <c r="X19" s="17">
        <f>[15]Julho!$J$27</f>
        <v>59.760000000000005</v>
      </c>
      <c r="Y19" s="17">
        <f>[15]Julho!$J$28</f>
        <v>36.72</v>
      </c>
      <c r="Z19" s="17">
        <f>[15]Julho!$J$29</f>
        <v>25.2</v>
      </c>
      <c r="AA19" s="17">
        <f>[15]Julho!$J$30</f>
        <v>14.04</v>
      </c>
      <c r="AB19" s="17">
        <f>[15]Julho!$J$31</f>
        <v>14.04</v>
      </c>
      <c r="AC19" s="17">
        <f>[15]Julho!$J$32</f>
        <v>24.48</v>
      </c>
      <c r="AD19" s="17">
        <f>[15]Julho!$J$33</f>
        <v>28.08</v>
      </c>
      <c r="AE19" s="17">
        <f>[15]Julho!$J$34</f>
        <v>23.759999999999998</v>
      </c>
      <c r="AF19" s="17">
        <f>[15]Julho!$J$35</f>
        <v>25.2</v>
      </c>
      <c r="AG19" s="28">
        <f t="shared" si="2"/>
        <v>74.52</v>
      </c>
      <c r="AH19" s="2"/>
    </row>
    <row r="20" spans="1:35" ht="17.100000000000001" customHeight="1" x14ac:dyDescent="0.2">
      <c r="A20" s="15" t="s">
        <v>10</v>
      </c>
      <c r="B20" s="17">
        <f>[16]Julho!$J$5</f>
        <v>18</v>
      </c>
      <c r="C20" s="17">
        <f>[16]Julho!$J$6</f>
        <v>27</v>
      </c>
      <c r="D20" s="17">
        <f>[16]Julho!$J$7</f>
        <v>30.240000000000002</v>
      </c>
      <c r="E20" s="17">
        <f>[16]Julho!$J$8</f>
        <v>28.8</v>
      </c>
      <c r="F20" s="17">
        <f>[16]Julho!$J$9</f>
        <v>56.16</v>
      </c>
      <c r="G20" s="17">
        <f>[16]Julho!$J$10</f>
        <v>28.08</v>
      </c>
      <c r="H20" s="17">
        <f>[16]Julho!$J$11</f>
        <v>18.720000000000002</v>
      </c>
      <c r="I20" s="17">
        <f>[16]Julho!$J$12</f>
        <v>12.6</v>
      </c>
      <c r="J20" s="17">
        <f>[16]Julho!$J$13</f>
        <v>23.759999999999998</v>
      </c>
      <c r="K20" s="17">
        <f>[16]Julho!$J$14</f>
        <v>16.559999999999999</v>
      </c>
      <c r="L20" s="17">
        <f>[16]Julho!$J$15</f>
        <v>28.08</v>
      </c>
      <c r="M20" s="17">
        <f>[16]Julho!$J$16</f>
        <v>34.200000000000003</v>
      </c>
      <c r="N20" s="17">
        <f>[16]Julho!$J$17</f>
        <v>23.759999999999998</v>
      </c>
      <c r="O20" s="17">
        <f>[16]Julho!$J$18</f>
        <v>29.880000000000003</v>
      </c>
      <c r="P20" s="17">
        <f>[16]Julho!$J$19</f>
        <v>33.119999999999997</v>
      </c>
      <c r="Q20" s="17">
        <f>[16]Julho!$J$20</f>
        <v>27.36</v>
      </c>
      <c r="R20" s="17">
        <f>[16]Julho!$J$21</f>
        <v>33.119999999999997</v>
      </c>
      <c r="S20" s="17">
        <f>[16]Julho!$J$22</f>
        <v>48.96</v>
      </c>
      <c r="T20" s="17">
        <f>[16]Julho!$J$23</f>
        <v>16.2</v>
      </c>
      <c r="U20" s="17">
        <f>[16]Julho!$J$24</f>
        <v>23.040000000000003</v>
      </c>
      <c r="V20" s="17">
        <f>[16]Julho!$J$25</f>
        <v>32.4</v>
      </c>
      <c r="W20" s="17">
        <f>[16]Julho!$J$26</f>
        <v>39.96</v>
      </c>
      <c r="X20" s="17">
        <f>[16]Julho!$J$27</f>
        <v>55.800000000000004</v>
      </c>
      <c r="Y20" s="17">
        <f>[16]Julho!$J$28</f>
        <v>43.56</v>
      </c>
      <c r="Z20" s="17">
        <f>[16]Julho!$J$29</f>
        <v>24.840000000000003</v>
      </c>
      <c r="AA20" s="17">
        <f>[16]Julho!$J$30</f>
        <v>16.920000000000002</v>
      </c>
      <c r="AB20" s="17">
        <f>[16]Julho!$J$31</f>
        <v>19.8</v>
      </c>
      <c r="AC20" s="17">
        <f>[16]Julho!$J$32</f>
        <v>31.680000000000003</v>
      </c>
      <c r="AD20" s="17">
        <f>[16]Julho!$J$33</f>
        <v>35.28</v>
      </c>
      <c r="AE20" s="17">
        <f>[16]Julho!$J$34</f>
        <v>30.6</v>
      </c>
      <c r="AF20" s="17">
        <f>[16]Julho!$J$35</f>
        <v>33.840000000000003</v>
      </c>
      <c r="AG20" s="28">
        <f t="shared" si="2"/>
        <v>56.16</v>
      </c>
      <c r="AH20" s="2"/>
    </row>
    <row r="21" spans="1:35" ht="17.100000000000001" customHeight="1" x14ac:dyDescent="0.2">
      <c r="A21" s="15" t="s">
        <v>11</v>
      </c>
      <c r="B21" s="17">
        <f>[17]Julho!$J$5</f>
        <v>19.440000000000001</v>
      </c>
      <c r="C21" s="17">
        <f>[17]Julho!$J$6</f>
        <v>28.44</v>
      </c>
      <c r="D21" s="17">
        <f>[17]Julho!$J$7</f>
        <v>28.8</v>
      </c>
      <c r="E21" s="17">
        <f>[17]Julho!$J$8</f>
        <v>28.8</v>
      </c>
      <c r="F21" s="17">
        <f>[17]Julho!$J$9</f>
        <v>45.36</v>
      </c>
      <c r="G21" s="17">
        <f>[17]Julho!$J$10</f>
        <v>27</v>
      </c>
      <c r="H21" s="17">
        <f>[17]Julho!$J$11</f>
        <v>21.6</v>
      </c>
      <c r="I21" s="17">
        <f>[17]Julho!$J$12</f>
        <v>19.8</v>
      </c>
      <c r="J21" s="17">
        <f>[17]Julho!$J$13</f>
        <v>25.56</v>
      </c>
      <c r="K21" s="17">
        <f>[17]Julho!$J$14</f>
        <v>17.64</v>
      </c>
      <c r="L21" s="17">
        <f>[17]Julho!$J$15</f>
        <v>28.08</v>
      </c>
      <c r="M21" s="17">
        <f>[17]Julho!$J$16</f>
        <v>28.8</v>
      </c>
      <c r="N21" s="17">
        <f>[17]Julho!$J$17</f>
        <v>20.16</v>
      </c>
      <c r="O21" s="17">
        <f>[17]Julho!$J$18</f>
        <v>23.400000000000002</v>
      </c>
      <c r="P21" s="17">
        <f>[17]Julho!$J$19</f>
        <v>20.16</v>
      </c>
      <c r="Q21" s="17">
        <f>[17]Julho!$J$20</f>
        <v>27.720000000000002</v>
      </c>
      <c r="R21" s="17">
        <f>[17]Julho!$J$21</f>
        <v>29.52</v>
      </c>
      <c r="S21" s="17">
        <f>[17]Julho!$J$22</f>
        <v>52.56</v>
      </c>
      <c r="T21" s="17">
        <f>[17]Julho!$J$23</f>
        <v>21.240000000000002</v>
      </c>
      <c r="U21" s="17">
        <f>[17]Julho!$J$24</f>
        <v>19.440000000000001</v>
      </c>
      <c r="V21" s="17">
        <f>[17]Julho!$J$25</f>
        <v>23.040000000000003</v>
      </c>
      <c r="W21" s="17">
        <f>[17]Julho!$J$26</f>
        <v>33.840000000000003</v>
      </c>
      <c r="X21" s="17">
        <f>[17]Julho!$J$27</f>
        <v>48.24</v>
      </c>
      <c r="Y21" s="17">
        <f>[17]Julho!$J$28</f>
        <v>52.56</v>
      </c>
      <c r="Z21" s="17">
        <f>[17]Julho!$J$29</f>
        <v>22.32</v>
      </c>
      <c r="AA21" s="17">
        <f>[17]Julho!$J$30</f>
        <v>18.720000000000002</v>
      </c>
      <c r="AB21" s="17">
        <f>[17]Julho!$J$31</f>
        <v>14.4</v>
      </c>
      <c r="AC21" s="17">
        <f>[17]Julho!$J$32</f>
        <v>27.36</v>
      </c>
      <c r="AD21" s="17">
        <f>[17]Julho!$J$33</f>
        <v>33.480000000000004</v>
      </c>
      <c r="AE21" s="17">
        <f>[17]Julho!$J$34</f>
        <v>20.52</v>
      </c>
      <c r="AF21" s="17">
        <f>[17]Julho!$J$35</f>
        <v>23.400000000000002</v>
      </c>
      <c r="AG21" s="28">
        <f t="shared" si="2"/>
        <v>52.56</v>
      </c>
      <c r="AH21" s="2"/>
    </row>
    <row r="22" spans="1:35" ht="17.100000000000001" customHeight="1" x14ac:dyDescent="0.2">
      <c r="A22" s="15" t="s">
        <v>12</v>
      </c>
      <c r="B22" s="17">
        <f>[18]Julho!$J$5</f>
        <v>19.440000000000001</v>
      </c>
      <c r="C22" s="17">
        <f>[18]Julho!$J$6</f>
        <v>24.12</v>
      </c>
      <c r="D22" s="17">
        <f>[18]Julho!$J$7</f>
        <v>21.96</v>
      </c>
      <c r="E22" s="17">
        <f>[18]Julho!$J$8</f>
        <v>28.44</v>
      </c>
      <c r="F22" s="17">
        <f>[18]Julho!$J$9</f>
        <v>29.16</v>
      </c>
      <c r="G22" s="17">
        <f>[18]Julho!$J$10</f>
        <v>19.8</v>
      </c>
      <c r="H22" s="17">
        <f>[18]Julho!$J$11</f>
        <v>20.16</v>
      </c>
      <c r="I22" s="17">
        <f>[18]Julho!$J$12</f>
        <v>16.920000000000002</v>
      </c>
      <c r="J22" s="17">
        <f>[18]Julho!$J$13</f>
        <v>12.6</v>
      </c>
      <c r="K22" s="17">
        <f>[18]Julho!$J$14</f>
        <v>1.4400000000000002</v>
      </c>
      <c r="L22" s="17">
        <f>[18]Julho!$J$15</f>
        <v>16.2</v>
      </c>
      <c r="M22" s="17">
        <f>[18]Julho!$J$16</f>
        <v>18.720000000000002</v>
      </c>
      <c r="N22" s="17">
        <f>[18]Julho!$J$17</f>
        <v>17.28</v>
      </c>
      <c r="O22" s="17">
        <f>[18]Julho!$J$18</f>
        <v>16.2</v>
      </c>
      <c r="P22" s="17">
        <f>[18]Julho!$J$19</f>
        <v>23.400000000000002</v>
      </c>
      <c r="Q22" s="17">
        <f>[18]Julho!$J$20</f>
        <v>24.48</v>
      </c>
      <c r="R22" s="17">
        <f>[18]Julho!$J$21</f>
        <v>23.040000000000003</v>
      </c>
      <c r="S22" s="17">
        <f>[18]Julho!$J$22</f>
        <v>72.72</v>
      </c>
      <c r="T22" s="17">
        <f>[18]Julho!$J$23</f>
        <v>24.12</v>
      </c>
      <c r="U22" s="17">
        <f>[18]Julho!$J$24</f>
        <v>16.2</v>
      </c>
      <c r="V22" s="17">
        <f>[18]Julho!$J$25</f>
        <v>16.920000000000002</v>
      </c>
      <c r="W22" s="17">
        <f>[18]Julho!$J$26</f>
        <v>26.28</v>
      </c>
      <c r="X22" s="17">
        <f>[18]Julho!$J$27</f>
        <v>47.16</v>
      </c>
      <c r="Y22" s="17">
        <f>[18]Julho!$J$28</f>
        <v>42.480000000000004</v>
      </c>
      <c r="Z22" s="17">
        <f>[18]Julho!$J$29</f>
        <v>22.68</v>
      </c>
      <c r="AA22" s="17">
        <f>[18]Julho!$J$30</f>
        <v>13.32</v>
      </c>
      <c r="AB22" s="17">
        <f>[18]Julho!$J$31</f>
        <v>10.08</v>
      </c>
      <c r="AC22" s="17">
        <f>[18]Julho!$J$32</f>
        <v>17.64</v>
      </c>
      <c r="AD22" s="17">
        <f>[18]Julho!$J$33</f>
        <v>19.079999999999998</v>
      </c>
      <c r="AE22" s="17">
        <f>[18]Julho!$J$34</f>
        <v>15.48</v>
      </c>
      <c r="AF22" s="17">
        <f>[18]Julho!$J$35</f>
        <v>25.92</v>
      </c>
      <c r="AG22" s="28">
        <f t="shared" si="2"/>
        <v>72.72</v>
      </c>
      <c r="AH22" s="2"/>
    </row>
    <row r="23" spans="1:35" ht="17.100000000000001" customHeight="1" x14ac:dyDescent="0.2">
      <c r="A23" s="15" t="s">
        <v>13</v>
      </c>
      <c r="B23" s="83" t="str">
        <f>[19]Julho!$J$5</f>
        <v>*</v>
      </c>
      <c r="C23" s="83" t="str">
        <f>[19]Julho!$J$6</f>
        <v>*</v>
      </c>
      <c r="D23" s="83" t="str">
        <f>[19]Julho!$J$7</f>
        <v>*</v>
      </c>
      <c r="E23" s="83" t="str">
        <f>[19]Julho!$J$8</f>
        <v>*</v>
      </c>
      <c r="F23" s="83" t="str">
        <f>[19]Julho!$J$9</f>
        <v>*</v>
      </c>
      <c r="G23" s="83" t="str">
        <f>[19]Julho!$J$10</f>
        <v>*</v>
      </c>
      <c r="H23" s="83" t="str">
        <f>[19]Julho!$J$11</f>
        <v>*</v>
      </c>
      <c r="I23" s="83" t="str">
        <f>[19]Julho!$J$11</f>
        <v>*</v>
      </c>
      <c r="J23" s="83" t="str">
        <f>[19]Julho!$J$11</f>
        <v>*</v>
      </c>
      <c r="K23" s="83" t="str">
        <f>[19]Julho!$J$14</f>
        <v>*</v>
      </c>
      <c r="L23" s="83" t="str">
        <f>[19]Julho!$J$15</f>
        <v>*</v>
      </c>
      <c r="M23" s="83" t="str">
        <f>[19]Julho!$J$16</f>
        <v>*</v>
      </c>
      <c r="N23" s="83" t="str">
        <f>[19]Julho!$J$17</f>
        <v>*</v>
      </c>
      <c r="O23" s="83" t="str">
        <f>[19]Julho!$J$18</f>
        <v>*</v>
      </c>
      <c r="P23" s="83" t="str">
        <f>[19]Julho!$J$19</f>
        <v>*</v>
      </c>
      <c r="Q23" s="83" t="str">
        <f>[19]Julho!$J$20</f>
        <v>*</v>
      </c>
      <c r="R23" s="83" t="str">
        <f>[19]Julho!$J$21</f>
        <v>*</v>
      </c>
      <c r="S23" s="83" t="str">
        <f>[19]Julho!$J$22</f>
        <v>*</v>
      </c>
      <c r="T23" s="83" t="str">
        <f>[19]Julho!$J$23</f>
        <v>*</v>
      </c>
      <c r="U23" s="83" t="str">
        <f>[19]Julho!$J$24</f>
        <v>*</v>
      </c>
      <c r="V23" s="83" t="str">
        <f>[19]Julho!$J$25</f>
        <v>*</v>
      </c>
      <c r="W23" s="17" t="str">
        <f>[19]Julho!$J$26</f>
        <v>*</v>
      </c>
      <c r="X23" s="17" t="str">
        <f>[19]Julho!$J$27</f>
        <v>*</v>
      </c>
      <c r="Y23" s="83" t="str">
        <f>[19]Julho!$J$28</f>
        <v>*</v>
      </c>
      <c r="Z23" s="83" t="str">
        <f>[19]Julho!$J$29</f>
        <v>*</v>
      </c>
      <c r="AA23" s="83" t="str">
        <f>[19]Julho!$J$30</f>
        <v>*</v>
      </c>
      <c r="AB23" s="83" t="str">
        <f>[19]Julho!$J$31</f>
        <v>*</v>
      </c>
      <c r="AC23" s="17" t="str">
        <f>[19]Julho!$J$32</f>
        <v>*</v>
      </c>
      <c r="AD23" s="17" t="str">
        <f>[19]Julho!$J$33</f>
        <v>*</v>
      </c>
      <c r="AE23" s="17" t="str">
        <f>[19]Julho!$J$34</f>
        <v>*</v>
      </c>
      <c r="AF23" s="17" t="str">
        <f>[19]Julho!$J$35</f>
        <v>*</v>
      </c>
      <c r="AG23" s="93" t="s">
        <v>142</v>
      </c>
      <c r="AH23" s="2"/>
    </row>
    <row r="24" spans="1:35" ht="17.100000000000001" customHeight="1" x14ac:dyDescent="0.2">
      <c r="A24" s="15" t="s">
        <v>14</v>
      </c>
      <c r="B24" s="17">
        <f>[20]Julho!$J$5</f>
        <v>16.2</v>
      </c>
      <c r="C24" s="17">
        <f>[20]Julho!$J$6</f>
        <v>20.88</v>
      </c>
      <c r="D24" s="17">
        <f>[20]Julho!$J$7</f>
        <v>21.96</v>
      </c>
      <c r="E24" s="17">
        <f>[20]Julho!$J$8</f>
        <v>30.96</v>
      </c>
      <c r="F24" s="17">
        <f>[20]Julho!$J$9</f>
        <v>46.440000000000005</v>
      </c>
      <c r="G24" s="17">
        <f>[20]Julho!$J$10</f>
        <v>25.2</v>
      </c>
      <c r="H24" s="17">
        <f>[20]Julho!$J$11</f>
        <v>28.44</v>
      </c>
      <c r="I24" s="17">
        <f>[20]Julho!$J$12</f>
        <v>33.119999999999997</v>
      </c>
      <c r="J24" s="17">
        <f>[20]Julho!$J$13</f>
        <v>41.04</v>
      </c>
      <c r="K24" s="17">
        <f>[20]Julho!$J$14</f>
        <v>42.12</v>
      </c>
      <c r="L24" s="17">
        <f>[20]Julho!$J$15</f>
        <v>24.48</v>
      </c>
      <c r="M24" s="17">
        <f>[20]Julho!$J$16</f>
        <v>21.96</v>
      </c>
      <c r="N24" s="17">
        <f>[20]Julho!$J$17</f>
        <v>24.12</v>
      </c>
      <c r="O24" s="17">
        <f>[20]Julho!$J$18</f>
        <v>27.720000000000002</v>
      </c>
      <c r="P24" s="17">
        <f>[20]Julho!$J$19</f>
        <v>30.96</v>
      </c>
      <c r="Q24" s="17">
        <f>[20]Julho!$J$20</f>
        <v>23.759999999999998</v>
      </c>
      <c r="R24" s="17">
        <f>[20]Julho!$J$21</f>
        <v>30.6</v>
      </c>
      <c r="S24" s="17">
        <f>[20]Julho!$J$22</f>
        <v>50.04</v>
      </c>
      <c r="T24" s="17">
        <f>[20]Julho!$J$23</f>
        <v>21.96</v>
      </c>
      <c r="U24" s="17">
        <f>[20]Julho!$J$24</f>
        <v>20.88</v>
      </c>
      <c r="V24" s="17">
        <f>[20]Julho!$J$25</f>
        <v>16.920000000000002</v>
      </c>
      <c r="W24" s="17">
        <f>[20]Julho!$J$26</f>
        <v>40.32</v>
      </c>
      <c r="X24" s="17">
        <f>[20]Julho!$J$27</f>
        <v>47.16</v>
      </c>
      <c r="Y24" s="17">
        <f>[20]Julho!$J$28</f>
        <v>41.76</v>
      </c>
      <c r="Z24" s="17">
        <f>[20]Julho!$J$29</f>
        <v>32.4</v>
      </c>
      <c r="AA24" s="17">
        <f>[20]Julho!$J$30</f>
        <v>18</v>
      </c>
      <c r="AB24" s="17">
        <f>[20]Julho!$J$31</f>
        <v>19.440000000000001</v>
      </c>
      <c r="AC24" s="17">
        <f>[20]Julho!$J$32</f>
        <v>27.36</v>
      </c>
      <c r="AD24" s="17">
        <f>[20]Julho!$J$33</f>
        <v>23.040000000000003</v>
      </c>
      <c r="AE24" s="17">
        <f>[20]Julho!$J$34</f>
        <v>23.400000000000002</v>
      </c>
      <c r="AF24" s="17">
        <f>[20]Julho!$J$35</f>
        <v>30.240000000000002</v>
      </c>
      <c r="AG24" s="28">
        <f t="shared" si="2"/>
        <v>50.04</v>
      </c>
      <c r="AH24" s="2"/>
    </row>
    <row r="25" spans="1:35" ht="17.100000000000001" customHeight="1" x14ac:dyDescent="0.2">
      <c r="A25" s="15" t="s">
        <v>15</v>
      </c>
      <c r="B25" s="17">
        <f>[21]Julho!$J$5</f>
        <v>29.880000000000003</v>
      </c>
      <c r="C25" s="17">
        <f>[21]Julho!$J$6</f>
        <v>38.880000000000003</v>
      </c>
      <c r="D25" s="17">
        <f>[21]Julho!$J$7</f>
        <v>39.96</v>
      </c>
      <c r="E25" s="17">
        <f>[21]Julho!$J$8</f>
        <v>34.92</v>
      </c>
      <c r="F25" s="17">
        <f>[21]Julho!$J$9</f>
        <v>61.92</v>
      </c>
      <c r="G25" s="17">
        <f>[21]Julho!$J$10</f>
        <v>32.04</v>
      </c>
      <c r="H25" s="17">
        <f>[21]Julho!$J$11</f>
        <v>33.119999999999997</v>
      </c>
      <c r="I25" s="17">
        <f>[21]Julho!$J$12</f>
        <v>23.400000000000002</v>
      </c>
      <c r="J25" s="17">
        <f>[21]Julho!$J$13</f>
        <v>32.04</v>
      </c>
      <c r="K25" s="17">
        <f>[21]Julho!$J$14</f>
        <v>25.56</v>
      </c>
      <c r="L25" s="17">
        <f>[21]Julho!$J$15</f>
        <v>37.080000000000005</v>
      </c>
      <c r="M25" s="17">
        <f>[21]Julho!$J$16</f>
        <v>41.76</v>
      </c>
      <c r="N25" s="17">
        <f>[21]Julho!$J$17</f>
        <v>34.92</v>
      </c>
      <c r="O25" s="17">
        <f>[21]Julho!$J$18</f>
        <v>40.32</v>
      </c>
      <c r="P25" s="17">
        <f>[21]Julho!$J$19</f>
        <v>41.4</v>
      </c>
      <c r="Q25" s="17">
        <f>[21]Julho!$J$20</f>
        <v>23.759999999999998</v>
      </c>
      <c r="R25" s="17">
        <f>[21]Julho!$J$21</f>
        <v>30.6</v>
      </c>
      <c r="S25" s="17">
        <f>[21]Julho!$J$22</f>
        <v>50.04</v>
      </c>
      <c r="T25" s="17">
        <f>[21]Julho!$J$23</f>
        <v>21.96</v>
      </c>
      <c r="U25" s="17">
        <f>[21]Julho!$J$24</f>
        <v>20.88</v>
      </c>
      <c r="V25" s="17">
        <f>[21]Julho!$J$25</f>
        <v>39.96</v>
      </c>
      <c r="W25" s="17">
        <f>[21]Julho!$J$26</f>
        <v>38.519999999999996</v>
      </c>
      <c r="X25" s="17">
        <f>[21]Julho!$J$27</f>
        <v>64.08</v>
      </c>
      <c r="Y25" s="17">
        <f>[21]Julho!$J$28</f>
        <v>50.04</v>
      </c>
      <c r="Z25" s="17">
        <f>[21]Julho!$J$29</f>
        <v>35.28</v>
      </c>
      <c r="AA25" s="17">
        <f>[21]Julho!$J$30</f>
        <v>23.040000000000003</v>
      </c>
      <c r="AB25" s="17">
        <f>[21]Julho!$J$31</f>
        <v>28.08</v>
      </c>
      <c r="AC25" s="17">
        <f>[21]Julho!$J$32</f>
        <v>41.76</v>
      </c>
      <c r="AD25" s="17">
        <f>[21]Julho!$J$33</f>
        <v>52.92</v>
      </c>
      <c r="AE25" s="17">
        <f>[21]Julho!$J$34</f>
        <v>38.159999999999997</v>
      </c>
      <c r="AF25" s="17">
        <f>[21]Julho!$J$35</f>
        <v>37.080000000000005</v>
      </c>
      <c r="AG25" s="28">
        <f t="shared" si="2"/>
        <v>64.08</v>
      </c>
      <c r="AH25" s="2"/>
    </row>
    <row r="26" spans="1:35" ht="17.100000000000001" customHeight="1" x14ac:dyDescent="0.2">
      <c r="A26" s="15" t="s">
        <v>16</v>
      </c>
      <c r="B26" s="17">
        <f>[22]Julho!$J$5</f>
        <v>29.52</v>
      </c>
      <c r="C26" s="17">
        <f>[22]Julho!$J$6</f>
        <v>37.800000000000004</v>
      </c>
      <c r="D26" s="17">
        <f>[22]Julho!$J$7</f>
        <v>39.6</v>
      </c>
      <c r="E26" s="17">
        <f>[22]Julho!$J$8</f>
        <v>35.64</v>
      </c>
      <c r="F26" s="17">
        <f>[22]Julho!$J$9</f>
        <v>46.080000000000005</v>
      </c>
      <c r="G26" s="17">
        <f>[22]Julho!$J$10</f>
        <v>38.880000000000003</v>
      </c>
      <c r="H26" s="17">
        <f>[22]Julho!$J$11</f>
        <v>32.04</v>
      </c>
      <c r="I26" s="17">
        <f>[22]Julho!$J$12</f>
        <v>0</v>
      </c>
      <c r="J26" s="17">
        <f>[22]Julho!$J$13</f>
        <v>0</v>
      </c>
      <c r="K26" s="17">
        <f>[22]Julho!$J$14</f>
        <v>0</v>
      </c>
      <c r="L26" s="17">
        <f>[22]Julho!$J$15</f>
        <v>0</v>
      </c>
      <c r="M26" s="17">
        <f>[22]Julho!$J$16</f>
        <v>26.64</v>
      </c>
      <c r="N26" s="17">
        <f>[22]Julho!$J$17</f>
        <v>21.96</v>
      </c>
      <c r="O26" s="17">
        <f>[22]Julho!$J$18</f>
        <v>38.159999999999997</v>
      </c>
      <c r="P26" s="17">
        <f>[22]Julho!$J$19</f>
        <v>43.2</v>
      </c>
      <c r="Q26" s="17">
        <f>[22]Julho!$J$20</f>
        <v>34.200000000000003</v>
      </c>
      <c r="R26" s="17">
        <f>[22]Julho!$J$21</f>
        <v>55.080000000000005</v>
      </c>
      <c r="S26" s="17">
        <f>[22]Julho!$J$22</f>
        <v>55.080000000000005</v>
      </c>
      <c r="T26" s="17">
        <f>[22]Julho!$J$23</f>
        <v>19.079999999999998</v>
      </c>
      <c r="U26" s="17">
        <f>[22]Julho!$J$24</f>
        <v>15.840000000000002</v>
      </c>
      <c r="V26" s="17">
        <f>[22]Julho!$J$25</f>
        <v>33.119999999999997</v>
      </c>
      <c r="W26" s="17">
        <f>[22]Julho!$J$26</f>
        <v>43.56</v>
      </c>
      <c r="X26" s="17">
        <f>[22]Julho!$J$27</f>
        <v>44.28</v>
      </c>
      <c r="Y26" s="17">
        <f>[22]Julho!$J$28</f>
        <v>44.28</v>
      </c>
      <c r="Z26" s="17">
        <f>[22]Julho!$J$29</f>
        <v>25.56</v>
      </c>
      <c r="AA26" s="17">
        <f>[22]Julho!$J$30</f>
        <v>12.24</v>
      </c>
      <c r="AB26" s="17">
        <f>[22]Julho!$J$31</f>
        <v>21.240000000000002</v>
      </c>
      <c r="AC26" s="17">
        <f>[22]Julho!$J$32</f>
        <v>18.720000000000002</v>
      </c>
      <c r="AD26" s="17">
        <f>[22]Julho!$J$33</f>
        <v>36</v>
      </c>
      <c r="AE26" s="17">
        <f>[22]Julho!$J$34</f>
        <v>21.6</v>
      </c>
      <c r="AF26" s="17">
        <f>[22]Julho!$J$35</f>
        <v>30.240000000000002</v>
      </c>
      <c r="AG26" s="28">
        <f t="shared" ref="AG26:AG32" si="3">MAX(B26:AF26)</f>
        <v>55.080000000000005</v>
      </c>
      <c r="AH26" s="2"/>
    </row>
    <row r="27" spans="1:35" ht="17.100000000000001" customHeight="1" x14ac:dyDescent="0.2">
      <c r="A27" s="15" t="s">
        <v>17</v>
      </c>
      <c r="B27" s="17">
        <f>[23]Julho!$J$5</f>
        <v>0</v>
      </c>
      <c r="C27" s="17">
        <f>[23]Julho!$J$6</f>
        <v>0</v>
      </c>
      <c r="D27" s="17">
        <f>[23]Julho!$J$7</f>
        <v>0</v>
      </c>
      <c r="E27" s="17">
        <f>[23]Julho!$J$8</f>
        <v>0</v>
      </c>
      <c r="F27" s="17">
        <f>[23]Julho!$J$9</f>
        <v>0</v>
      </c>
      <c r="G27" s="17">
        <f>[23]Julho!$J$10</f>
        <v>0</v>
      </c>
      <c r="H27" s="17">
        <f>[23]Julho!$J$11</f>
        <v>0</v>
      </c>
      <c r="I27" s="17">
        <f>[23]Julho!$J$12</f>
        <v>0</v>
      </c>
      <c r="J27" s="17">
        <f>[23]Julho!$J$13</f>
        <v>0</v>
      </c>
      <c r="K27" s="17">
        <f>[23]Julho!$J$14</f>
        <v>0</v>
      </c>
      <c r="L27" s="17">
        <f>[23]Julho!$J$15</f>
        <v>0</v>
      </c>
      <c r="M27" s="17">
        <f>[23]Julho!$J$16</f>
        <v>0</v>
      </c>
      <c r="N27" s="17">
        <f>[23]Julho!$J$17</f>
        <v>0</v>
      </c>
      <c r="O27" s="17">
        <f>[23]Julho!$J$18</f>
        <v>0</v>
      </c>
      <c r="P27" s="17">
        <f>[23]Julho!$J$19</f>
        <v>0</v>
      </c>
      <c r="Q27" s="17">
        <f>[23]Julho!$J$20</f>
        <v>0</v>
      </c>
      <c r="R27" s="17">
        <f>[23]Julho!$J$21</f>
        <v>0</v>
      </c>
      <c r="S27" s="17">
        <f>[23]Julho!$J$22</f>
        <v>0</v>
      </c>
      <c r="T27" s="17">
        <f>[23]Julho!$J$23</f>
        <v>0</v>
      </c>
      <c r="U27" s="17">
        <f>[23]Julho!$J$24</f>
        <v>0</v>
      </c>
      <c r="V27" s="17">
        <f>[23]Julho!$J$25</f>
        <v>0</v>
      </c>
      <c r="W27" s="17">
        <f>[23]Julho!$J$26</f>
        <v>0</v>
      </c>
      <c r="X27" s="17">
        <f>[23]Julho!$J$27</f>
        <v>0</v>
      </c>
      <c r="Y27" s="17">
        <f>[23]Julho!$J$28</f>
        <v>0</v>
      </c>
      <c r="Z27" s="17">
        <f>[23]Julho!$J$29</f>
        <v>0</v>
      </c>
      <c r="AA27" s="17">
        <f>[23]Julho!$J$30</f>
        <v>0</v>
      </c>
      <c r="AB27" s="17">
        <f>[23]Julho!$J$31</f>
        <v>0</v>
      </c>
      <c r="AC27" s="17">
        <f>[23]Julho!$J$32</f>
        <v>0</v>
      </c>
      <c r="AD27" s="17">
        <f>[23]Julho!$J$33</f>
        <v>0</v>
      </c>
      <c r="AE27" s="17">
        <f>[23]Julho!$J$34</f>
        <v>0</v>
      </c>
      <c r="AF27" s="17">
        <f>[23]Julho!$J$35</f>
        <v>0</v>
      </c>
      <c r="AG27" s="28">
        <f t="shared" si="3"/>
        <v>0</v>
      </c>
      <c r="AH27" s="2"/>
    </row>
    <row r="28" spans="1:35" ht="17.100000000000001" customHeight="1" x14ac:dyDescent="0.2">
      <c r="A28" s="15" t="s">
        <v>18</v>
      </c>
      <c r="B28" s="17">
        <f>[24]Julho!$J$5</f>
        <v>37.080000000000005</v>
      </c>
      <c r="C28" s="17">
        <f>[24]Julho!$J$6</f>
        <v>29.52</v>
      </c>
      <c r="D28" s="17">
        <f>[24]Julho!$J$7</f>
        <v>35.64</v>
      </c>
      <c r="E28" s="17">
        <f>[24]Julho!$J$8</f>
        <v>33.119999999999997</v>
      </c>
      <c r="F28" s="17">
        <f>[24]Julho!$J$9</f>
        <v>44.28</v>
      </c>
      <c r="G28" s="17">
        <f>[24]Julho!$J$10</f>
        <v>45.36</v>
      </c>
      <c r="H28" s="17">
        <f>[24]Julho!$J$11</f>
        <v>29.16</v>
      </c>
      <c r="I28" s="17">
        <f>[24]Julho!$J$12</f>
        <v>43.56</v>
      </c>
      <c r="J28" s="17">
        <f>[24]Julho!$J$13</f>
        <v>31.680000000000003</v>
      </c>
      <c r="K28" s="17">
        <f>[24]Julho!$J$14</f>
        <v>27.720000000000002</v>
      </c>
      <c r="L28" s="17">
        <f>[24]Julho!$J$15</f>
        <v>34.56</v>
      </c>
      <c r="M28" s="17">
        <f>[24]Julho!$J$16</f>
        <v>34.92</v>
      </c>
      <c r="N28" s="17">
        <f>[24]Julho!$J$17</f>
        <v>32.76</v>
      </c>
      <c r="O28" s="17">
        <f>[24]Julho!$J$18</f>
        <v>30.6</v>
      </c>
      <c r="P28" s="17">
        <f>[24]Julho!$J$19</f>
        <v>33.480000000000004</v>
      </c>
      <c r="Q28" s="17">
        <f>[24]Julho!$J$20</f>
        <v>31.680000000000003</v>
      </c>
      <c r="R28" s="17">
        <f>[24]Julho!$J$21</f>
        <v>36</v>
      </c>
      <c r="S28" s="17">
        <f>[24]Julho!$J$22</f>
        <v>63</v>
      </c>
      <c r="T28" s="17">
        <f>[24]Julho!$J$23</f>
        <v>33.840000000000003</v>
      </c>
      <c r="U28" s="17">
        <f>[24]Julho!$J$24</f>
        <v>30.96</v>
      </c>
      <c r="V28" s="17">
        <f>[24]Julho!$J$25</f>
        <v>32.04</v>
      </c>
      <c r="W28" s="17">
        <f>[24]Julho!$J$26</f>
        <v>43.56</v>
      </c>
      <c r="X28" s="17">
        <f>[24]Julho!$J$27</f>
        <v>68.400000000000006</v>
      </c>
      <c r="Y28" s="17">
        <f>[24]Julho!$J$28</f>
        <v>38.880000000000003</v>
      </c>
      <c r="Z28" s="17">
        <f>[24]Julho!$J$29</f>
        <v>30.6</v>
      </c>
      <c r="AA28" s="17">
        <f>[24]Julho!$J$30</f>
        <v>4.32</v>
      </c>
      <c r="AB28" s="17">
        <f>[24]Julho!$J$31</f>
        <v>11.16</v>
      </c>
      <c r="AC28" s="17">
        <f>[24]Julho!$J$32</f>
        <v>48.24</v>
      </c>
      <c r="AD28" s="17">
        <f>[24]Julho!$J$33</f>
        <v>37.800000000000004</v>
      </c>
      <c r="AE28" s="17">
        <f>[24]Julho!$J$34</f>
        <v>28.8</v>
      </c>
      <c r="AF28" s="17">
        <f>[24]Julho!$J$35</f>
        <v>32.76</v>
      </c>
      <c r="AG28" s="28">
        <f t="shared" si="3"/>
        <v>68.400000000000006</v>
      </c>
      <c r="AH28" s="2"/>
    </row>
    <row r="29" spans="1:35" ht="17.100000000000001" customHeight="1" x14ac:dyDescent="0.2">
      <c r="A29" s="15" t="s">
        <v>19</v>
      </c>
      <c r="B29" s="17">
        <f>[25]Julho!$J$5</f>
        <v>27.36</v>
      </c>
      <c r="C29" s="17">
        <f>[25]Julho!$J$6</f>
        <v>25.56</v>
      </c>
      <c r="D29" s="17">
        <f>[25]Julho!$J$7</f>
        <v>34.56</v>
      </c>
      <c r="E29" s="17">
        <f>[25]Julho!$J$8</f>
        <v>38.519999999999996</v>
      </c>
      <c r="F29" s="17">
        <f>[25]Julho!$J$9</f>
        <v>59.04</v>
      </c>
      <c r="G29" s="17">
        <f>[25]Julho!$J$10</f>
        <v>30.6</v>
      </c>
      <c r="H29" s="17">
        <f>[25]Julho!$J$11</f>
        <v>30.96</v>
      </c>
      <c r="I29" s="17">
        <f>[25]Julho!$J$12</f>
        <v>28.08</v>
      </c>
      <c r="J29" s="17">
        <f>[25]Julho!$J$13</f>
        <v>24.840000000000003</v>
      </c>
      <c r="K29" s="17">
        <f>[25]Julho!$J$14</f>
        <v>18.720000000000002</v>
      </c>
      <c r="L29" s="17">
        <f>[25]Julho!$J$15</f>
        <v>40.680000000000007</v>
      </c>
      <c r="M29" s="17">
        <f>[25]Julho!$J$16</f>
        <v>46.440000000000005</v>
      </c>
      <c r="N29" s="17">
        <f>[25]Julho!$J$17</f>
        <v>32.76</v>
      </c>
      <c r="O29" s="17">
        <f>[25]Julho!$J$18</f>
        <v>39.6</v>
      </c>
      <c r="P29" s="17">
        <f>[25]Julho!$J$19</f>
        <v>44.28</v>
      </c>
      <c r="Q29" s="17">
        <f>[25]Julho!$J$20</f>
        <v>30.240000000000002</v>
      </c>
      <c r="R29" s="17">
        <f>[25]Julho!$J$21</f>
        <v>36</v>
      </c>
      <c r="S29" s="17">
        <f>[25]Julho!$J$22</f>
        <v>60.480000000000004</v>
      </c>
      <c r="T29" s="17">
        <f>[25]Julho!$J$23</f>
        <v>28.08</v>
      </c>
      <c r="U29" s="17">
        <f>[25]Julho!$J$24</f>
        <v>27.720000000000002</v>
      </c>
      <c r="V29" s="17">
        <f>[25]Julho!$J$25</f>
        <v>35.64</v>
      </c>
      <c r="W29" s="17">
        <f>[25]Julho!$J$26</f>
        <v>42.12</v>
      </c>
      <c r="X29" s="17">
        <f>[25]Julho!$J$27</f>
        <v>60.12</v>
      </c>
      <c r="Y29" s="17">
        <f>[25]Julho!$J$28</f>
        <v>43.2</v>
      </c>
      <c r="Z29" s="17">
        <f>[25]Julho!$J$29</f>
        <v>24.840000000000003</v>
      </c>
      <c r="AA29" s="17">
        <f>[25]Julho!$J$30</f>
        <v>18</v>
      </c>
      <c r="AB29" s="17">
        <f>[25]Julho!$J$31</f>
        <v>28.8</v>
      </c>
      <c r="AC29" s="17">
        <f>[25]Julho!$J$32</f>
        <v>40.32</v>
      </c>
      <c r="AD29" s="17">
        <f>[25]Julho!$J$33</f>
        <v>44.64</v>
      </c>
      <c r="AE29" s="17">
        <f>[25]Julho!$J$34</f>
        <v>42.12</v>
      </c>
      <c r="AF29" s="17">
        <f>[25]Julho!$J$35</f>
        <v>38.519999999999996</v>
      </c>
      <c r="AG29" s="28">
        <f t="shared" si="3"/>
        <v>60.480000000000004</v>
      </c>
      <c r="AH29" s="2"/>
    </row>
    <row r="30" spans="1:35" ht="17.100000000000001" customHeight="1" x14ac:dyDescent="0.2">
      <c r="A30" s="15" t="s">
        <v>31</v>
      </c>
      <c r="B30" s="17">
        <f>[26]Julho!$J$5</f>
        <v>28.08</v>
      </c>
      <c r="C30" s="17">
        <f>[26]Julho!$J$6</f>
        <v>33.480000000000004</v>
      </c>
      <c r="D30" s="17">
        <f>[26]Julho!$J$7</f>
        <v>31.319999999999997</v>
      </c>
      <c r="E30" s="17">
        <f>[26]Julho!$J$8</f>
        <v>34.200000000000003</v>
      </c>
      <c r="F30" s="17">
        <f>[26]Julho!$J$9</f>
        <v>45</v>
      </c>
      <c r="G30" s="17">
        <f>[26]Julho!$J$10</f>
        <v>35.28</v>
      </c>
      <c r="H30" s="17">
        <f>[26]Julho!$J$11</f>
        <v>24.12</v>
      </c>
      <c r="I30" s="17">
        <f>[26]Julho!$J$12</f>
        <v>28.08</v>
      </c>
      <c r="J30" s="17">
        <f>[26]Julho!$J$13</f>
        <v>26.28</v>
      </c>
      <c r="K30" s="17">
        <f>[26]Julho!$J$14</f>
        <v>21.240000000000002</v>
      </c>
      <c r="L30" s="17">
        <f>[26]Julho!$J$15</f>
        <v>31.319999999999997</v>
      </c>
      <c r="M30" s="17">
        <f>[26]Julho!$J$16</f>
        <v>34.200000000000003</v>
      </c>
      <c r="N30" s="17">
        <f>[26]Julho!$J$17</f>
        <v>38.519999999999996</v>
      </c>
      <c r="O30" s="17">
        <f>[26]Julho!$J$18</f>
        <v>40.680000000000007</v>
      </c>
      <c r="P30" s="17">
        <f>[26]Julho!$J$19</f>
        <v>36.72</v>
      </c>
      <c r="Q30" s="17">
        <f>[26]Julho!$J$20</f>
        <v>25.2</v>
      </c>
      <c r="R30" s="17">
        <f>[26]Julho!$J$21</f>
        <v>36</v>
      </c>
      <c r="S30" s="17">
        <f>[26]Julho!$J$22</f>
        <v>59.760000000000005</v>
      </c>
      <c r="T30" s="17">
        <f>[26]Julho!$J$23</f>
        <v>36.72</v>
      </c>
      <c r="U30" s="17">
        <f>[26]Julho!$J$24</f>
        <v>28.8</v>
      </c>
      <c r="V30" s="17">
        <f>[26]Julho!$J$25</f>
        <v>34.56</v>
      </c>
      <c r="W30" s="17">
        <f>[26]Julho!$J$26</f>
        <v>43.2</v>
      </c>
      <c r="X30" s="17">
        <f>[26]Julho!$J$27</f>
        <v>43.2</v>
      </c>
      <c r="Y30" s="17">
        <f>[26]Julho!$J$28</f>
        <v>48.96</v>
      </c>
      <c r="Z30" s="17">
        <f>[26]Julho!$J$29</f>
        <v>29.880000000000003</v>
      </c>
      <c r="AA30" s="17">
        <f>[26]Julho!$J$30</f>
        <v>20.88</v>
      </c>
      <c r="AB30" s="17">
        <f>[26]Julho!$J$31</f>
        <v>25.2</v>
      </c>
      <c r="AC30" s="17">
        <f>[26]Julho!$J$32</f>
        <v>29.52</v>
      </c>
      <c r="AD30" s="17">
        <f>[26]Julho!$J$33</f>
        <v>34.56</v>
      </c>
      <c r="AE30" s="17">
        <f>[26]Julho!$J$34</f>
        <v>36</v>
      </c>
      <c r="AF30" s="17">
        <f>[26]Julho!$J$35</f>
        <v>29.52</v>
      </c>
      <c r="AG30" s="28">
        <f t="shared" si="3"/>
        <v>59.760000000000005</v>
      </c>
      <c r="AH30" s="2"/>
    </row>
    <row r="31" spans="1:35" ht="17.100000000000001" customHeight="1" x14ac:dyDescent="0.2">
      <c r="A31" s="15" t="s">
        <v>48</v>
      </c>
      <c r="B31" s="17">
        <f>[27]Julho!$J$5</f>
        <v>29.52</v>
      </c>
      <c r="C31" s="17">
        <f>[27]Julho!$J$6</f>
        <v>55.800000000000004</v>
      </c>
      <c r="D31" s="17">
        <f>[27]Julho!$J$7</f>
        <v>34.200000000000003</v>
      </c>
      <c r="E31" s="17">
        <f>[27]Julho!$J$8</f>
        <v>34.92</v>
      </c>
      <c r="F31" s="17">
        <f>[27]Julho!$J$9</f>
        <v>37.800000000000004</v>
      </c>
      <c r="G31" s="17">
        <f>[27]Julho!$J$10</f>
        <v>52.2</v>
      </c>
      <c r="H31" s="17">
        <f>[27]Julho!$J$11</f>
        <v>35.28</v>
      </c>
      <c r="I31" s="17">
        <f>[27]Julho!$J$12</f>
        <v>38.159999999999997</v>
      </c>
      <c r="J31" s="17">
        <f>[27]Julho!$J$13</f>
        <v>30.96</v>
      </c>
      <c r="K31" s="17">
        <f>[27]Julho!$J$14</f>
        <v>22.68</v>
      </c>
      <c r="L31" s="17">
        <f>[27]Julho!$J$15</f>
        <v>28.44</v>
      </c>
      <c r="M31" s="17">
        <f>[27]Julho!$J$16</f>
        <v>29.16</v>
      </c>
      <c r="N31" s="17">
        <f>[27]Julho!$J$17</f>
        <v>30.240000000000002</v>
      </c>
      <c r="O31" s="17">
        <f>[27]Julho!$J$18</f>
        <v>45</v>
      </c>
      <c r="P31" s="17">
        <f>[27]Julho!$J$19</f>
        <v>36.72</v>
      </c>
      <c r="Q31" s="17">
        <f>[27]Julho!$J$20</f>
        <v>47.16</v>
      </c>
      <c r="R31" s="17">
        <f>[27]Julho!$J$21</f>
        <v>43.56</v>
      </c>
      <c r="S31" s="17">
        <f>[27]Julho!$J$22</f>
        <v>41.4</v>
      </c>
      <c r="T31" s="17">
        <f>[27]Julho!$J$23</f>
        <v>38.519999999999996</v>
      </c>
      <c r="U31" s="17">
        <f>[27]Julho!$J$24</f>
        <v>30.240000000000002</v>
      </c>
      <c r="V31" s="17">
        <f>[27]Julho!$J$25</f>
        <v>34.200000000000003</v>
      </c>
      <c r="W31" s="17">
        <f>[27]Julho!$J$26</f>
        <v>47.519999999999996</v>
      </c>
      <c r="X31" s="17">
        <f>[27]Julho!$J$27</f>
        <v>42.480000000000004</v>
      </c>
      <c r="Y31" s="17">
        <f>[27]Julho!$J$28</f>
        <v>47.519999999999996</v>
      </c>
      <c r="Z31" s="17">
        <f>[27]Julho!$J$29</f>
        <v>31.680000000000003</v>
      </c>
      <c r="AA31" s="17">
        <f>[27]Julho!$J$30</f>
        <v>41.4</v>
      </c>
      <c r="AB31" s="17">
        <f>[27]Julho!$J$31</f>
        <v>24.48</v>
      </c>
      <c r="AC31" s="17">
        <f>[27]Julho!$J$32</f>
        <v>27.720000000000002</v>
      </c>
      <c r="AD31" s="17">
        <f>[27]Julho!$J$33</f>
        <v>31.680000000000003</v>
      </c>
      <c r="AE31" s="83">
        <f>[27]Julho!$J$34</f>
        <v>28.8</v>
      </c>
      <c r="AF31" s="83">
        <f>[27]Julho!$J$35</f>
        <v>32.4</v>
      </c>
      <c r="AG31" s="28">
        <f>MAX(B31:AF31)</f>
        <v>55.800000000000004</v>
      </c>
      <c r="AH31" s="2"/>
    </row>
    <row r="32" spans="1:35" ht="17.100000000000001" customHeight="1" x14ac:dyDescent="0.2">
      <c r="A32" s="15" t="s">
        <v>20</v>
      </c>
      <c r="B32" s="17">
        <f>[28]Julho!$J$5</f>
        <v>19.440000000000001</v>
      </c>
      <c r="C32" s="17">
        <f>[28]Julho!$J$6</f>
        <v>30.96</v>
      </c>
      <c r="D32" s="17">
        <f>[28]Julho!$J$7</f>
        <v>28.08</v>
      </c>
      <c r="E32" s="17">
        <f>[28]Julho!$J$8</f>
        <v>26.64</v>
      </c>
      <c r="F32" s="17">
        <f>[28]Julho!$J$9</f>
        <v>39.96</v>
      </c>
      <c r="G32" s="17">
        <f>[28]Julho!$J$10</f>
        <v>24.48</v>
      </c>
      <c r="H32" s="17">
        <f>[28]Julho!$J$11</f>
        <v>32.76</v>
      </c>
      <c r="I32" s="17">
        <f>[28]Julho!$J$12</f>
        <v>29.880000000000003</v>
      </c>
      <c r="J32" s="17">
        <f>[28]Julho!$J$13</f>
        <v>46.800000000000004</v>
      </c>
      <c r="K32" s="17">
        <f>[28]Julho!$J$14</f>
        <v>25.56</v>
      </c>
      <c r="L32" s="17">
        <f>[28]Julho!$J$15</f>
        <v>24.12</v>
      </c>
      <c r="M32" s="17">
        <f>[28]Julho!$J$16</f>
        <v>19.8</v>
      </c>
      <c r="N32" s="17">
        <f>[28]Julho!$J$17</f>
        <v>16.920000000000002</v>
      </c>
      <c r="O32" s="17">
        <f>[28]Julho!$J$18</f>
        <v>27</v>
      </c>
      <c r="P32" s="17">
        <f>[28]Julho!$J$19</f>
        <v>32.4</v>
      </c>
      <c r="Q32" s="17">
        <f>[28]Julho!$J$20</f>
        <v>24.840000000000003</v>
      </c>
      <c r="R32" s="17">
        <f>[28]Julho!$J$21</f>
        <v>28.44</v>
      </c>
      <c r="S32" s="17">
        <f>[28]Julho!$J$22</f>
        <v>51.84</v>
      </c>
      <c r="T32" s="17">
        <f>[28]Julho!$J$23</f>
        <v>29.880000000000003</v>
      </c>
      <c r="U32" s="17">
        <f>[28]Julho!$J$24</f>
        <v>20.16</v>
      </c>
      <c r="V32" s="17">
        <f>[28]Julho!$J$25</f>
        <v>20.88</v>
      </c>
      <c r="W32" s="17">
        <f>[28]Julho!$J$26</f>
        <v>36</v>
      </c>
      <c r="X32" s="17">
        <f>[28]Julho!$J$27</f>
        <v>56.16</v>
      </c>
      <c r="Y32" s="17">
        <f>[28]Julho!$J$28</f>
        <v>39.6</v>
      </c>
      <c r="Z32" s="17">
        <f>[28]Julho!$J$29</f>
        <v>30.6</v>
      </c>
      <c r="AA32" s="17">
        <f>[28]Julho!$J$30</f>
        <v>16.559999999999999</v>
      </c>
      <c r="AB32" s="17">
        <f>[28]Julho!$J$31</f>
        <v>23.040000000000003</v>
      </c>
      <c r="AC32" s="17">
        <f>[28]Julho!$J$32</f>
        <v>23.400000000000002</v>
      </c>
      <c r="AD32" s="17">
        <f>[28]Julho!$J$33</f>
        <v>27.720000000000002</v>
      </c>
      <c r="AE32" s="17">
        <f>[28]Julho!$J$34</f>
        <v>28.44</v>
      </c>
      <c r="AF32" s="17">
        <f>[28]Julho!$J$35</f>
        <v>23.759999999999998</v>
      </c>
      <c r="AG32" s="28">
        <f t="shared" si="3"/>
        <v>56.16</v>
      </c>
      <c r="AH32" s="2"/>
    </row>
    <row r="33" spans="1:35" s="5" customFormat="1" ht="17.100000000000001" customHeight="1" x14ac:dyDescent="0.2">
      <c r="A33" s="24" t="s">
        <v>33</v>
      </c>
      <c r="B33" s="25">
        <f t="shared" ref="B33:AG33" si="4">MAX(B5:B32)</f>
        <v>37.080000000000005</v>
      </c>
      <c r="C33" s="25">
        <f t="shared" si="4"/>
        <v>55.800000000000004</v>
      </c>
      <c r="D33" s="25">
        <f t="shared" si="4"/>
        <v>41.4</v>
      </c>
      <c r="E33" s="25">
        <f t="shared" si="4"/>
        <v>41.4</v>
      </c>
      <c r="F33" s="25">
        <f t="shared" si="4"/>
        <v>61.92</v>
      </c>
      <c r="G33" s="25">
        <f t="shared" si="4"/>
        <v>58.32</v>
      </c>
      <c r="H33" s="25">
        <f t="shared" si="4"/>
        <v>37.800000000000004</v>
      </c>
      <c r="I33" s="25">
        <f t="shared" si="4"/>
        <v>43.56</v>
      </c>
      <c r="J33" s="25">
        <f t="shared" si="4"/>
        <v>46.800000000000004</v>
      </c>
      <c r="K33" s="25">
        <f t="shared" si="4"/>
        <v>42.12</v>
      </c>
      <c r="L33" s="25">
        <f t="shared" si="4"/>
        <v>40.680000000000007</v>
      </c>
      <c r="M33" s="25">
        <f t="shared" si="4"/>
        <v>53.64</v>
      </c>
      <c r="N33" s="25">
        <f t="shared" si="4"/>
        <v>49.32</v>
      </c>
      <c r="O33" s="25">
        <f t="shared" si="4"/>
        <v>45</v>
      </c>
      <c r="P33" s="25">
        <f t="shared" si="4"/>
        <v>44.28</v>
      </c>
      <c r="Q33" s="25">
        <f t="shared" si="4"/>
        <v>47.16</v>
      </c>
      <c r="R33" s="25">
        <f t="shared" si="4"/>
        <v>55.080000000000005</v>
      </c>
      <c r="S33" s="25">
        <f t="shared" si="4"/>
        <v>87.48</v>
      </c>
      <c r="T33" s="25">
        <f t="shared" si="4"/>
        <v>41.04</v>
      </c>
      <c r="U33" s="25">
        <f t="shared" si="4"/>
        <v>34.92</v>
      </c>
      <c r="V33" s="25">
        <f t="shared" si="4"/>
        <v>40.680000000000007</v>
      </c>
      <c r="W33" s="25">
        <f t="shared" si="4"/>
        <v>47.519999999999996</v>
      </c>
      <c r="X33" s="25">
        <f t="shared" si="4"/>
        <v>80.28</v>
      </c>
      <c r="Y33" s="25">
        <f t="shared" si="4"/>
        <v>82.08</v>
      </c>
      <c r="Z33" s="25">
        <f t="shared" si="4"/>
        <v>41.76</v>
      </c>
      <c r="AA33" s="25">
        <f t="shared" si="4"/>
        <v>41.4</v>
      </c>
      <c r="AB33" s="25">
        <f t="shared" si="4"/>
        <v>28.8</v>
      </c>
      <c r="AC33" s="25">
        <f t="shared" si="4"/>
        <v>48.24</v>
      </c>
      <c r="AD33" s="25">
        <f t="shared" si="4"/>
        <v>54</v>
      </c>
      <c r="AE33" s="25">
        <f t="shared" si="4"/>
        <v>47.519999999999996</v>
      </c>
      <c r="AF33" s="25">
        <f t="shared" si="4"/>
        <v>38.519999999999996</v>
      </c>
      <c r="AG33" s="27">
        <f t="shared" si="4"/>
        <v>87.48</v>
      </c>
      <c r="AH33" s="10"/>
    </row>
    <row r="34" spans="1:35" x14ac:dyDescent="0.2">
      <c r="AD34" s="9"/>
      <c r="AE34" s="1"/>
      <c r="AF34"/>
      <c r="AG34"/>
      <c r="AH34"/>
    </row>
    <row r="35" spans="1:35" x14ac:dyDescent="0.2">
      <c r="A35" s="48"/>
      <c r="B35" s="48"/>
      <c r="C35" s="49"/>
      <c r="D35" s="49" t="s">
        <v>59</v>
      </c>
      <c r="E35" s="49"/>
      <c r="F35" s="49"/>
      <c r="G35" s="49"/>
      <c r="M35" s="2" t="s">
        <v>49</v>
      </c>
      <c r="V35" s="2" t="s">
        <v>57</v>
      </c>
      <c r="AD35" s="9"/>
      <c r="AG35" s="9"/>
      <c r="AH35" s="2"/>
    </row>
    <row r="36" spans="1:35" x14ac:dyDescent="0.2">
      <c r="J36" s="41"/>
      <c r="K36" s="41"/>
      <c r="L36" s="41"/>
      <c r="M36" s="41" t="s">
        <v>50</v>
      </c>
      <c r="N36" s="41"/>
      <c r="O36" s="41"/>
      <c r="P36" s="41"/>
      <c r="V36" s="41" t="s">
        <v>58</v>
      </c>
      <c r="W36" s="41"/>
      <c r="AD36" s="9"/>
      <c r="AE36" s="1"/>
      <c r="AF36"/>
      <c r="AG36" s="2"/>
      <c r="AH36" s="2"/>
      <c r="AI36" s="2"/>
    </row>
    <row r="37" spans="1:35" x14ac:dyDescent="0.2">
      <c r="AD37" s="9"/>
      <c r="AE37" s="1"/>
      <c r="AF37"/>
      <c r="AG37" s="41"/>
      <c r="AH37" s="41"/>
      <c r="AI37" s="2"/>
    </row>
    <row r="38" spans="1:35" x14ac:dyDescent="0.2">
      <c r="H38" s="2" t="s">
        <v>51</v>
      </c>
      <c r="AG38" s="9"/>
      <c r="AH38" s="2"/>
    </row>
    <row r="40" spans="1:35" x14ac:dyDescent="0.2">
      <c r="V40" s="2" t="s">
        <v>51</v>
      </c>
    </row>
    <row r="46" spans="1:35" x14ac:dyDescent="0.2">
      <c r="C46" s="2" t="s">
        <v>51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Carlos Eduardo Borges Daniel</cp:lastModifiedBy>
  <cp:lastPrinted>2014-08-05T17:07:59Z</cp:lastPrinted>
  <dcterms:created xsi:type="dcterms:W3CDTF">2008-08-15T13:32:29Z</dcterms:created>
  <dcterms:modified xsi:type="dcterms:W3CDTF">2022-03-10T18:45:19Z</dcterms:modified>
</cp:coreProperties>
</file>