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AG22" i="13" l="1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G7" i="12" s="1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G7" i="7" s="1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I21" i="14" l="1"/>
  <c r="AH7" i="5"/>
  <c r="AG7" i="5"/>
  <c r="AG7" i="6"/>
  <c r="AH7" i="6"/>
  <c r="AG7" i="8"/>
  <c r="AH7" i="8"/>
  <c r="AH7" i="9"/>
  <c r="AG7" i="9"/>
  <c r="AG22" i="4"/>
  <c r="AG26" i="4"/>
  <c r="AG22" i="5"/>
  <c r="AH22" i="5"/>
  <c r="AH26" i="5"/>
  <c r="AG26" i="5"/>
  <c r="AH22" i="6"/>
  <c r="AG22" i="6"/>
  <c r="AG26" i="6"/>
  <c r="AH26" i="6"/>
  <c r="AG22" i="7"/>
  <c r="AH22" i="8"/>
  <c r="AG22" i="8"/>
  <c r="AG26" i="8"/>
  <c r="AH26" i="8"/>
  <c r="AG22" i="9"/>
  <c r="AH22" i="9"/>
  <c r="AH26" i="9"/>
  <c r="AG26" i="9"/>
  <c r="AG22" i="12"/>
  <c r="AG26" i="12"/>
  <c r="AG7" i="15"/>
  <c r="AI7" i="14"/>
  <c r="AG7" i="14"/>
  <c r="AH7" i="14"/>
  <c r="AG7" i="4"/>
  <c r="AG22" i="15"/>
  <c r="AG26" i="15"/>
  <c r="AI22" i="14"/>
  <c r="AH22" i="14"/>
  <c r="AG22" i="14"/>
  <c r="AG26" i="14"/>
  <c r="AH26" i="14"/>
  <c r="AI26" i="14"/>
  <c r="AG26" i="7"/>
  <c r="AH5" i="8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23" i="14"/>
  <c r="AI19" i="14"/>
  <c r="AI6" i="14"/>
  <c r="AI10" i="14" l="1"/>
  <c r="AI13" i="14"/>
  <c r="AI29" i="14"/>
  <c r="AI32" i="14"/>
  <c r="AI30" i="14"/>
  <c r="AI28" i="14"/>
  <c r="AI25" i="14"/>
  <c r="AI24" i="14"/>
  <c r="AI20" i="14"/>
  <c r="AI17" i="14"/>
  <c r="AI16" i="14"/>
  <c r="AI15" i="14"/>
  <c r="AI14" i="14"/>
  <c r="AI12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6" i="14"/>
  <c r="AG18" i="15"/>
  <c r="AG15" i="15"/>
  <c r="AG15" i="12"/>
  <c r="AG10" i="12"/>
  <c r="AG30" i="9"/>
  <c r="AH16" i="9"/>
  <c r="AG30" i="8"/>
  <c r="AG25" i="8"/>
  <c r="AH15" i="8"/>
  <c r="AH11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1" i="14"/>
  <c r="AG20" i="15"/>
  <c r="AG21" i="15"/>
  <c r="AG27" i="15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16" i="7"/>
  <c r="AG16" i="14"/>
  <c r="AG12" i="12"/>
  <c r="AG11" i="9"/>
  <c r="AG10" i="8"/>
  <c r="AH6" i="14"/>
  <c r="AH6" i="9"/>
  <c r="AH32" i="9"/>
  <c r="AH28" i="8"/>
  <c r="AH28" i="9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18" i="7"/>
  <c r="AG18" i="8"/>
  <c r="AG17" i="9"/>
  <c r="AG17" i="7"/>
  <c r="AG17" i="15"/>
  <c r="AH17" i="14"/>
  <c r="AG16" i="9"/>
  <c r="AH16" i="8"/>
  <c r="AG16" i="12"/>
  <c r="AG16" i="15"/>
  <c r="AG15" i="7" l="1"/>
  <c r="AH18" i="8"/>
  <c r="AH27" i="8"/>
  <c r="AH25" i="9"/>
  <c r="AG25" i="12"/>
  <c r="AG27" i="12"/>
  <c r="AG32" i="12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H17" i="9"/>
  <c r="AG15" i="14"/>
  <c r="AH25" i="14"/>
  <c r="AG30" i="7"/>
  <c r="AH30" i="8"/>
  <c r="AH30" i="9"/>
  <c r="AG27" i="9"/>
  <c r="AH27" i="14"/>
  <c r="AG25" i="15"/>
  <c r="AG15" i="8"/>
  <c r="AH15" i="14"/>
  <c r="AG10" i="15"/>
  <c r="AH10" i="8"/>
  <c r="AG10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<sst xmlns="http://schemas.openxmlformats.org/spreadsheetml/2006/main" count="644" uniqueCount="147">
  <si>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</si>
  <si>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</si>
  <si>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</si>
  <si>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</si>
  <si>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</si>
  <si>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</si>
  <si>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</si>
  <si>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</si>
  <si>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</si>
  <si>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</si>
  <si>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</si>
  <si>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</si>
  <si>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</si>
  <si>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</si>
  <si>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</si>
  <si>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</si>
  <si>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</si>
  <si>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</si>
  <si>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</si>
  <si>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</si>
  <si>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</si>
  <si>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</si>
  <si>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</si>
  <si>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</si>
  <si>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</si>
  <si>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</si>
  <si>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</si>
  <si>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</si>
  <si>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</si>
  <si>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</si>
  <si>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</si>
  <si>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</si>
  <si>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</si>
  <si>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</si>
  <si>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</si>
  <si>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</si>
  <si>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</si>
  <si>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</si>
  <si>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</si>
  <si>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</si>
  <si>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</si>
  <si>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</si>
  <si>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</si>
  <si>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</si>
  <si>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</si>
  <si>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</si>
  <si>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</si>
  <si>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</si>
  <si>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</si>
  <si>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</si>
  <si>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</si>
  <si>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</si>
  <si>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</si>
  <si>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NE</t>
  </si>
  <si>
    <t>Cátia Braga</t>
  </si>
  <si>
    <t>Meteorologista/Cemtec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</si>
  <si>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</si>
  <si>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</si>
  <si>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</si>
  <si>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</si>
  <si>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</si>
  <si>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</si>
  <si>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</si>
  <si>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</si>
  <si>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</si>
  <si>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</si>
  <si>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</si>
  <si>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</si>
  <si>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</si>
  <si>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</si>
  <si>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</si>
  <si>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</si>
  <si>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</si>
  <si>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</si>
  <si>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</si>
  <si>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</si>
  <si>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</si>
  <si>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</si>
  <si>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</si>
  <si>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</si>
  <si>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</si>
  <si>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</si>
  <si>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</si>
  <si>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</si>
  <si>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</si>
  <si>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</si>
  <si>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</si>
  <si>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</si>
  <si>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</si>
  <si>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</si>
  <si>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</si>
  <si>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</si>
  <si>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</si>
  <si>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</si>
  <si>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</si>
  <si>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</si>
  <si>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</si>
  <si>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</si>
  <si>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</si>
  <si>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</si>
  <si>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</si>
  <si>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</si>
  <si>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</si>
  <si>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</si>
  <si>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</si>
  <si>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</si>
  <si>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</si>
  <si>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</si>
  <si>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</si>
  <si>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</si>
  <si>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</si>
  <si>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</si>
  <si>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</si>
  <si>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</si>
  <si>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</si>
  <si>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</si>
  <si>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</si>
  <si>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</si>
  <si>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</si>
  <si>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</si>
  <si>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</si>
  <si>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</si>
  <si>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</si>
  <si>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</si>
  <si>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</si>
  <si>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</si>
  <si>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</si>
  <si>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</si>
  <si>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</si>
  <si>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</si>
  <si>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</si>
  <si>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</si>
  <si>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</si>
  <si>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SO</t>
  </si>
  <si>
    <t>Julhor Ocorrência</t>
  </si>
  <si>
    <t>Julhor Ocorrência no Estado</t>
  </si>
  <si>
    <t>Julho 2015</t>
  </si>
  <si>
    <t>Fonte:Inmet/Sepaf/Agraer/Cemtec-MS</t>
  </si>
  <si>
    <t>(*)_NID_Nenhuma Informaçâo Disponivel</t>
  </si>
  <si>
    <t>*</t>
  </si>
  <si>
    <t xml:space="preserve"> v</t>
  </si>
  <si>
    <t>O</t>
  </si>
  <si>
    <t xml:space="preserve">  </t>
  </si>
  <si>
    <t>N</t>
  </si>
  <si>
    <t>SE</t>
  </si>
  <si>
    <t>S</t>
  </si>
  <si>
    <t>Julho Ocorrência no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</si>
</sst>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9" fillId="7" borderId="0" xfId="2" applyFont="1" applyFill="1" applyAlignment="1" applyProtection="1"/>
    <xf numFmtId="0" fontId="0" fillId="7" borderId="0" xfId="0" applyFill="1" applyBorder="1" applyAlignment="1"/>
    <xf numFmtId="0" fontId="19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8" xfId="0" applyFill="1" applyBorder="1"/>
    <xf numFmtId="0" fontId="0" fillId="7" borderId="9" xfId="0" applyFill="1" applyBorder="1"/>
    <xf numFmtId="0" fontId="12" fillId="7" borderId="1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11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3" xfId="0" applyFill="1" applyBorder="1"/>
    <xf numFmtId="0" fontId="15" fillId="7" borderId="1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2" fontId="12" fillId="5" borderId="2" xfId="0" applyNumberFormat="1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0" fillId="7" borderId="14" xfId="0" applyFill="1" applyBorder="1"/>
    <xf numFmtId="2" fontId="4" fillId="3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0" fillId="7" borderId="11" xfId="0" applyFill="1" applyBorder="1"/>
    <xf numFmtId="0" fontId="3" fillId="7" borderId="14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7.8</v>
          </cell>
        </row>
      </sheetData>
      <sheetData sheetId="6">
        <row r="5">
          <cell r="B5">
            <v>20.437499999999996</v>
          </cell>
          <cell r="C5">
            <v>25.2</v>
          </cell>
          <cell r="D5">
            <v>18</v>
          </cell>
          <cell r="E5">
            <v>89.583333333333329</v>
          </cell>
          <cell r="F5">
            <v>100</v>
          </cell>
          <cell r="G5">
            <v>63</v>
          </cell>
          <cell r="H5">
            <v>13.32</v>
          </cell>
          <cell r="I5" t="str">
            <v>O</v>
          </cell>
          <cell r="J5">
            <v>33.480000000000004</v>
          </cell>
          <cell r="K5">
            <v>21.599999999999998</v>
          </cell>
        </row>
        <row r="6">
          <cell r="B6">
            <v>21.616666666666664</v>
          </cell>
          <cell r="C6">
            <v>28</v>
          </cell>
          <cell r="D6">
            <v>17.899999999999999</v>
          </cell>
          <cell r="E6">
            <v>85.791666666666671</v>
          </cell>
          <cell r="F6">
            <v>100</v>
          </cell>
          <cell r="G6">
            <v>57</v>
          </cell>
          <cell r="H6">
            <v>8.64</v>
          </cell>
          <cell r="I6" t="str">
            <v>SO</v>
          </cell>
          <cell r="J6">
            <v>19.8</v>
          </cell>
          <cell r="K6">
            <v>0</v>
          </cell>
        </row>
        <row r="7">
          <cell r="B7">
            <v>22.870833333333337</v>
          </cell>
          <cell r="C7">
            <v>32.5</v>
          </cell>
          <cell r="D7">
            <v>16.899999999999999</v>
          </cell>
          <cell r="E7">
            <v>73.375</v>
          </cell>
          <cell r="F7">
            <v>100</v>
          </cell>
          <cell r="G7">
            <v>27</v>
          </cell>
          <cell r="H7">
            <v>16.559999999999999</v>
          </cell>
          <cell r="I7" t="str">
            <v>O</v>
          </cell>
          <cell r="J7">
            <v>45.36</v>
          </cell>
          <cell r="K7">
            <v>0</v>
          </cell>
        </row>
        <row r="8">
          <cell r="B8">
            <v>17.420833333333338</v>
          </cell>
          <cell r="C8">
            <v>24.3</v>
          </cell>
          <cell r="D8">
            <v>13.4</v>
          </cell>
          <cell r="E8">
            <v>93.666666666666671</v>
          </cell>
          <cell r="F8">
            <v>100</v>
          </cell>
          <cell r="G8">
            <v>61</v>
          </cell>
          <cell r="H8">
            <v>10.44</v>
          </cell>
          <cell r="I8" t="str">
            <v>NO</v>
          </cell>
          <cell r="J8">
            <v>30.96</v>
          </cell>
          <cell r="K8">
            <v>11</v>
          </cell>
        </row>
        <row r="9">
          <cell r="B9">
            <v>14.799999999999999</v>
          </cell>
          <cell r="C9">
            <v>21.9</v>
          </cell>
          <cell r="D9">
            <v>10</v>
          </cell>
          <cell r="E9">
            <v>87</v>
          </cell>
          <cell r="F9">
            <v>100</v>
          </cell>
          <cell r="G9">
            <v>63</v>
          </cell>
          <cell r="H9">
            <v>10.08</v>
          </cell>
          <cell r="I9" t="str">
            <v>NO</v>
          </cell>
          <cell r="J9">
            <v>20.16</v>
          </cell>
          <cell r="K9">
            <v>0.2</v>
          </cell>
        </row>
        <row r="10">
          <cell r="B10">
            <v>18.133333333333333</v>
          </cell>
          <cell r="C10">
            <v>22.6</v>
          </cell>
          <cell r="D10">
            <v>15.5</v>
          </cell>
          <cell r="E10">
            <v>90.333333333333329</v>
          </cell>
          <cell r="F10">
            <v>100</v>
          </cell>
          <cell r="G10">
            <v>69</v>
          </cell>
          <cell r="H10">
            <v>8.64</v>
          </cell>
          <cell r="I10" t="str">
            <v>SO</v>
          </cell>
          <cell r="J10">
            <v>25.56</v>
          </cell>
          <cell r="K10">
            <v>2</v>
          </cell>
        </row>
        <row r="11">
          <cell r="B11">
            <v>20.183333333333334</v>
          </cell>
          <cell r="C11">
            <v>22.9</v>
          </cell>
          <cell r="D11">
            <v>18.100000000000001</v>
          </cell>
          <cell r="E11">
            <v>94.333333333333329</v>
          </cell>
          <cell r="F11">
            <v>100</v>
          </cell>
          <cell r="G11">
            <v>76</v>
          </cell>
          <cell r="H11">
            <v>10.08</v>
          </cell>
          <cell r="I11" t="str">
            <v>SE</v>
          </cell>
          <cell r="J11">
            <v>24.12</v>
          </cell>
          <cell r="K11">
            <v>7.2000000000000011</v>
          </cell>
        </row>
        <row r="12">
          <cell r="B12">
            <v>18.875000000000004</v>
          </cell>
          <cell r="C12">
            <v>22.9</v>
          </cell>
          <cell r="D12">
            <v>16.2</v>
          </cell>
          <cell r="E12">
            <v>83.5</v>
          </cell>
          <cell r="F12">
            <v>100</v>
          </cell>
          <cell r="G12">
            <v>53</v>
          </cell>
          <cell r="H12">
            <v>12.6</v>
          </cell>
          <cell r="I12" t="str">
            <v>NE</v>
          </cell>
          <cell r="J12">
            <v>29.16</v>
          </cell>
          <cell r="K12">
            <v>7.0000000000000009</v>
          </cell>
        </row>
        <row r="13">
          <cell r="B13">
            <v>19.354166666666664</v>
          </cell>
          <cell r="C13">
            <v>27</v>
          </cell>
          <cell r="D13">
            <v>15.2</v>
          </cell>
          <cell r="E13">
            <v>83.75</v>
          </cell>
          <cell r="F13">
            <v>100</v>
          </cell>
          <cell r="G13">
            <v>52</v>
          </cell>
          <cell r="H13">
            <v>6.84</v>
          </cell>
          <cell r="I13" t="str">
            <v>SE</v>
          </cell>
          <cell r="J13">
            <v>17.64</v>
          </cell>
          <cell r="K13">
            <v>0.4</v>
          </cell>
        </row>
        <row r="14">
          <cell r="B14">
            <v>22.324999999999999</v>
          </cell>
          <cell r="C14">
            <v>31.3</v>
          </cell>
          <cell r="D14">
            <v>16</v>
          </cell>
          <cell r="E14">
            <v>77.916666666666671</v>
          </cell>
          <cell r="F14">
            <v>100</v>
          </cell>
          <cell r="G14">
            <v>38</v>
          </cell>
          <cell r="H14">
            <v>15.120000000000001</v>
          </cell>
          <cell r="I14" t="str">
            <v>SE</v>
          </cell>
          <cell r="J14">
            <v>33.480000000000004</v>
          </cell>
          <cell r="K14">
            <v>0</v>
          </cell>
        </row>
        <row r="15">
          <cell r="B15">
            <v>20.645833333333332</v>
          </cell>
          <cell r="C15">
            <v>23.6</v>
          </cell>
          <cell r="D15">
            <v>18.100000000000001</v>
          </cell>
          <cell r="E15">
            <v>85.5</v>
          </cell>
          <cell r="F15">
            <v>100</v>
          </cell>
          <cell r="G15">
            <v>66</v>
          </cell>
          <cell r="H15">
            <v>14.4</v>
          </cell>
          <cell r="I15" t="str">
            <v>SO</v>
          </cell>
          <cell r="J15">
            <v>40.680000000000007</v>
          </cell>
          <cell r="K15">
            <v>0</v>
          </cell>
        </row>
        <row r="16">
          <cell r="B16">
            <v>22.879166666666666</v>
          </cell>
          <cell r="C16">
            <v>33.5</v>
          </cell>
          <cell r="D16">
            <v>15.1</v>
          </cell>
          <cell r="E16">
            <v>72.708333333333329</v>
          </cell>
          <cell r="F16">
            <v>100</v>
          </cell>
          <cell r="G16">
            <v>25</v>
          </cell>
          <cell r="H16">
            <v>18</v>
          </cell>
          <cell r="I16" t="str">
            <v>SE</v>
          </cell>
          <cell r="J16">
            <v>40.680000000000007</v>
          </cell>
          <cell r="K16">
            <v>0</v>
          </cell>
        </row>
        <row r="17">
          <cell r="B17">
            <v>25.045833333333331</v>
          </cell>
          <cell r="C17">
            <v>33.799999999999997</v>
          </cell>
          <cell r="D17">
            <v>17.600000000000001</v>
          </cell>
          <cell r="E17">
            <v>61.416666666666664</v>
          </cell>
          <cell r="F17">
            <v>97</v>
          </cell>
          <cell r="G17">
            <v>29</v>
          </cell>
          <cell r="H17">
            <v>21.96</v>
          </cell>
          <cell r="I17" t="str">
            <v>L</v>
          </cell>
          <cell r="J17">
            <v>42.84</v>
          </cell>
          <cell r="K17">
            <v>0</v>
          </cell>
        </row>
        <row r="18">
          <cell r="B18">
            <v>24.479166666666668</v>
          </cell>
          <cell r="C18">
            <v>34.1</v>
          </cell>
          <cell r="D18">
            <v>17.5</v>
          </cell>
          <cell r="E18">
            <v>65.333333333333329</v>
          </cell>
          <cell r="F18">
            <v>96</v>
          </cell>
          <cell r="G18">
            <v>31</v>
          </cell>
          <cell r="H18">
            <v>15.120000000000001</v>
          </cell>
          <cell r="I18" t="str">
            <v>NE</v>
          </cell>
          <cell r="J18">
            <v>34.92</v>
          </cell>
          <cell r="K18">
            <v>0</v>
          </cell>
        </row>
        <row r="19">
          <cell r="B19">
            <v>22.787499999999998</v>
          </cell>
          <cell r="C19">
            <v>28.3</v>
          </cell>
          <cell r="D19">
            <v>19.2</v>
          </cell>
          <cell r="E19">
            <v>78.375</v>
          </cell>
          <cell r="F19">
            <v>98</v>
          </cell>
          <cell r="G19">
            <v>54</v>
          </cell>
          <cell r="H19">
            <v>15.48</v>
          </cell>
          <cell r="I19" t="str">
            <v>O</v>
          </cell>
          <cell r="J19">
            <v>35.28</v>
          </cell>
          <cell r="K19">
            <v>0.2</v>
          </cell>
        </row>
        <row r="20">
          <cell r="B20">
            <v>22.420833333333334</v>
          </cell>
          <cell r="C20">
            <v>29.7</v>
          </cell>
          <cell r="D20">
            <v>18.100000000000001</v>
          </cell>
          <cell r="E20">
            <v>82.333333333333329</v>
          </cell>
          <cell r="F20">
            <v>100</v>
          </cell>
          <cell r="G20">
            <v>47</v>
          </cell>
          <cell r="H20">
            <v>10.08</v>
          </cell>
          <cell r="I20" t="str">
            <v>NO</v>
          </cell>
          <cell r="J20">
            <v>24.12</v>
          </cell>
          <cell r="K20">
            <v>2.8000000000000003</v>
          </cell>
        </row>
        <row r="21">
          <cell r="B21">
            <v>22.962500000000002</v>
          </cell>
          <cell r="C21">
            <v>31.5</v>
          </cell>
          <cell r="D21">
            <v>17</v>
          </cell>
          <cell r="E21">
            <v>76.333333333333329</v>
          </cell>
          <cell r="F21">
            <v>100</v>
          </cell>
          <cell r="G21">
            <v>31</v>
          </cell>
          <cell r="H21">
            <v>10.8</v>
          </cell>
          <cell r="I21" t="str">
            <v>S</v>
          </cell>
          <cell r="J21">
            <v>21.6</v>
          </cell>
          <cell r="K21">
            <v>0</v>
          </cell>
        </row>
        <row r="22">
          <cell r="B22">
            <v>22.833333333333332</v>
          </cell>
          <cell r="C22">
            <v>30.5</v>
          </cell>
          <cell r="D22">
            <v>15.9</v>
          </cell>
          <cell r="E22">
            <v>66.5</v>
          </cell>
          <cell r="F22">
            <v>100</v>
          </cell>
          <cell r="G22">
            <v>30</v>
          </cell>
          <cell r="H22">
            <v>13.68</v>
          </cell>
          <cell r="I22" t="str">
            <v>O</v>
          </cell>
          <cell r="J22">
            <v>28.44</v>
          </cell>
          <cell r="K22">
            <v>0</v>
          </cell>
        </row>
        <row r="23">
          <cell r="B23">
            <v>21.479166666666671</v>
          </cell>
          <cell r="C23">
            <v>31.4</v>
          </cell>
          <cell r="D23">
            <v>13.4</v>
          </cell>
          <cell r="E23">
            <v>64.833333333333329</v>
          </cell>
          <cell r="F23">
            <v>99</v>
          </cell>
          <cell r="G23">
            <v>26</v>
          </cell>
          <cell r="H23">
            <v>17.28</v>
          </cell>
          <cell r="I23" t="str">
            <v>SE</v>
          </cell>
          <cell r="J23">
            <v>36</v>
          </cell>
          <cell r="K23">
            <v>0</v>
          </cell>
        </row>
        <row r="24">
          <cell r="B24">
            <v>21.754166666666666</v>
          </cell>
          <cell r="C24">
            <v>32.299999999999997</v>
          </cell>
          <cell r="D24">
            <v>13.3</v>
          </cell>
          <cell r="E24">
            <v>66.041666666666671</v>
          </cell>
          <cell r="F24">
            <v>100</v>
          </cell>
          <cell r="G24">
            <v>23</v>
          </cell>
          <cell r="H24">
            <v>11.16</v>
          </cell>
          <cell r="I24" t="str">
            <v>NO</v>
          </cell>
          <cell r="J24">
            <v>27.720000000000002</v>
          </cell>
          <cell r="K24">
            <v>0</v>
          </cell>
        </row>
        <row r="25">
          <cell r="B25">
            <v>19.087499999999999</v>
          </cell>
          <cell r="C25">
            <v>22.3</v>
          </cell>
          <cell r="D25">
            <v>15.8</v>
          </cell>
          <cell r="E25">
            <v>74.958333333333329</v>
          </cell>
          <cell r="F25">
            <v>86</v>
          </cell>
          <cell r="G25">
            <v>63</v>
          </cell>
          <cell r="H25">
            <v>15.120000000000001</v>
          </cell>
          <cell r="I25" t="str">
            <v>NO</v>
          </cell>
          <cell r="J25">
            <v>31.680000000000003</v>
          </cell>
          <cell r="K25">
            <v>0</v>
          </cell>
        </row>
        <row r="26">
          <cell r="B26">
            <v>16.375</v>
          </cell>
          <cell r="C26">
            <v>25.2</v>
          </cell>
          <cell r="D26">
            <v>9.9</v>
          </cell>
          <cell r="E26">
            <v>80.833333333333329</v>
          </cell>
          <cell r="F26">
            <v>100</v>
          </cell>
          <cell r="G26">
            <v>47</v>
          </cell>
          <cell r="H26">
            <v>6.84</v>
          </cell>
          <cell r="I26" t="str">
            <v>O</v>
          </cell>
          <cell r="J26">
            <v>19.079999999999998</v>
          </cell>
          <cell r="K26">
            <v>0</v>
          </cell>
        </row>
        <row r="27">
          <cell r="B27">
            <v>19.049999999999997</v>
          </cell>
          <cell r="C27">
            <v>28.8</v>
          </cell>
          <cell r="D27">
            <v>13</v>
          </cell>
          <cell r="E27">
            <v>82.291666666666671</v>
          </cell>
          <cell r="F27">
            <v>100</v>
          </cell>
          <cell r="G27">
            <v>45</v>
          </cell>
          <cell r="H27">
            <v>7.9200000000000008</v>
          </cell>
          <cell r="I27" t="str">
            <v>O</v>
          </cell>
          <cell r="J27">
            <v>15.840000000000002</v>
          </cell>
          <cell r="K27">
            <v>0</v>
          </cell>
        </row>
        <row r="28">
          <cell r="B28">
            <v>21.383333333333336</v>
          </cell>
          <cell r="C28">
            <v>31.4</v>
          </cell>
          <cell r="D28">
            <v>13.4</v>
          </cell>
          <cell r="E28">
            <v>74.583333333333329</v>
          </cell>
          <cell r="F28">
            <v>100</v>
          </cell>
          <cell r="G28">
            <v>30</v>
          </cell>
          <cell r="H28">
            <v>8.2799999999999994</v>
          </cell>
          <cell r="I28" t="str">
            <v>SO</v>
          </cell>
          <cell r="J28">
            <v>19.440000000000001</v>
          </cell>
          <cell r="K28">
            <v>0</v>
          </cell>
        </row>
        <row r="29">
          <cell r="B29">
            <v>21.954166666666669</v>
          </cell>
          <cell r="C29">
            <v>27.2</v>
          </cell>
          <cell r="D29">
            <v>17.399999999999999</v>
          </cell>
          <cell r="E29">
            <v>72.041666666666671</v>
          </cell>
          <cell r="F29">
            <v>95</v>
          </cell>
          <cell r="G29">
            <v>48</v>
          </cell>
          <cell r="H29">
            <v>7.5600000000000005</v>
          </cell>
          <cell r="I29" t="str">
            <v>O</v>
          </cell>
          <cell r="J29">
            <v>16.920000000000002</v>
          </cell>
          <cell r="K29">
            <v>0</v>
          </cell>
        </row>
        <row r="30">
          <cell r="B30">
            <v>21.454166666666669</v>
          </cell>
          <cell r="C30">
            <v>29.2</v>
          </cell>
          <cell r="D30">
            <v>15.8</v>
          </cell>
          <cell r="E30">
            <v>66.708333333333329</v>
          </cell>
          <cell r="F30">
            <v>97</v>
          </cell>
          <cell r="G30">
            <v>39</v>
          </cell>
          <cell r="H30">
            <v>5.4</v>
          </cell>
          <cell r="I30" t="str">
            <v>O</v>
          </cell>
          <cell r="J30">
            <v>13.32</v>
          </cell>
          <cell r="K30">
            <v>0</v>
          </cell>
        </row>
        <row r="31">
          <cell r="B31">
            <v>20.925000000000001</v>
          </cell>
          <cell r="C31">
            <v>30.6</v>
          </cell>
          <cell r="D31">
            <v>13.8</v>
          </cell>
          <cell r="E31">
            <v>75.041666666666671</v>
          </cell>
          <cell r="F31">
            <v>100</v>
          </cell>
          <cell r="G31">
            <v>32</v>
          </cell>
          <cell r="H31">
            <v>9</v>
          </cell>
          <cell r="I31" t="str">
            <v>O</v>
          </cell>
          <cell r="J31">
            <v>21.96</v>
          </cell>
          <cell r="K31">
            <v>0</v>
          </cell>
        </row>
        <row r="32">
          <cell r="B32">
            <v>21.704166666666666</v>
          </cell>
          <cell r="C32">
            <v>31.7</v>
          </cell>
          <cell r="D32">
            <v>13.9</v>
          </cell>
          <cell r="E32">
            <v>67.833333333333329</v>
          </cell>
          <cell r="F32">
            <v>100</v>
          </cell>
          <cell r="G32">
            <v>27</v>
          </cell>
          <cell r="H32">
            <v>15.48</v>
          </cell>
          <cell r="I32" t="str">
            <v>O</v>
          </cell>
          <cell r="J32">
            <v>28.44</v>
          </cell>
          <cell r="K32">
            <v>0</v>
          </cell>
        </row>
        <row r="33">
          <cell r="B33">
            <v>22.041666666666668</v>
          </cell>
          <cell r="C33">
            <v>32.700000000000003</v>
          </cell>
          <cell r="D33">
            <v>14.3</v>
          </cell>
          <cell r="E33">
            <v>63.208333333333336</v>
          </cell>
          <cell r="F33">
            <v>97</v>
          </cell>
          <cell r="G33">
            <v>24</v>
          </cell>
          <cell r="H33">
            <v>10.44</v>
          </cell>
          <cell r="I33" t="str">
            <v>O</v>
          </cell>
          <cell r="J33">
            <v>23.759999999999998</v>
          </cell>
          <cell r="K33">
            <v>0</v>
          </cell>
        </row>
        <row r="34">
          <cell r="B34">
            <v>22.562499999999996</v>
          </cell>
          <cell r="C34">
            <v>32.700000000000003</v>
          </cell>
          <cell r="D34">
            <v>14</v>
          </cell>
          <cell r="E34">
            <v>61.208333333333336</v>
          </cell>
          <cell r="F34">
            <v>98</v>
          </cell>
          <cell r="G34">
            <v>23</v>
          </cell>
          <cell r="H34">
            <v>18.720000000000002</v>
          </cell>
          <cell r="I34" t="str">
            <v>S</v>
          </cell>
          <cell r="J34">
            <v>38.519999999999996</v>
          </cell>
          <cell r="K34">
            <v>0</v>
          </cell>
        </row>
        <row r="35">
          <cell r="B35">
            <v>22.474999999999998</v>
          </cell>
          <cell r="C35">
            <v>32.6</v>
          </cell>
          <cell r="D35">
            <v>13.7</v>
          </cell>
          <cell r="E35">
            <v>58.958333333333336</v>
          </cell>
          <cell r="F35">
            <v>98</v>
          </cell>
          <cell r="G35">
            <v>21</v>
          </cell>
          <cell r="H35">
            <v>16.920000000000002</v>
          </cell>
          <cell r="I35" t="str">
            <v>O</v>
          </cell>
          <cell r="J35">
            <v>35.28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7.2</v>
          </cell>
        </row>
      </sheetData>
      <sheetData sheetId="2">
        <row r="5">
          <cell r="K5">
            <v>16.999999999999996</v>
          </cell>
        </row>
      </sheetData>
      <sheetData sheetId="3">
        <row r="5">
          <cell r="K5">
            <v>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25.6</v>
          </cell>
        </row>
      </sheetData>
      <sheetData sheetId="6">
        <row r="5">
          <cell r="B5">
            <v>22.079166666666669</v>
          </cell>
          <cell r="C5">
            <v>28.8</v>
          </cell>
          <cell r="D5">
            <v>17.3</v>
          </cell>
          <cell r="E5">
            <v>66.208333333333329</v>
          </cell>
          <cell r="F5">
            <v>86</v>
          </cell>
          <cell r="G5">
            <v>40</v>
          </cell>
          <cell r="H5">
            <v>19.079999999999998</v>
          </cell>
          <cell r="I5" t="str">
            <v>N</v>
          </cell>
          <cell r="J5">
            <v>32.4</v>
          </cell>
          <cell r="K5">
            <v>0</v>
          </cell>
        </row>
        <row r="6">
          <cell r="B6">
            <v>22.404166666666669</v>
          </cell>
          <cell r="C6">
            <v>30.1</v>
          </cell>
          <cell r="D6">
            <v>15.8</v>
          </cell>
          <cell r="E6">
            <v>64.166666666666671</v>
          </cell>
          <cell r="F6">
            <v>94</v>
          </cell>
          <cell r="G6">
            <v>29</v>
          </cell>
          <cell r="H6">
            <v>23.040000000000003</v>
          </cell>
          <cell r="I6" t="str">
            <v>NE</v>
          </cell>
          <cell r="J6">
            <v>35.64</v>
          </cell>
          <cell r="K6">
            <v>0</v>
          </cell>
        </row>
        <row r="7">
          <cell r="B7">
            <v>23.150000000000002</v>
          </cell>
          <cell r="C7">
            <v>30.1</v>
          </cell>
          <cell r="D7">
            <v>15.7</v>
          </cell>
          <cell r="E7">
            <v>51.25</v>
          </cell>
          <cell r="F7">
            <v>79</v>
          </cell>
          <cell r="G7">
            <v>27</v>
          </cell>
          <cell r="H7">
            <v>33.119999999999997</v>
          </cell>
          <cell r="I7" t="str">
            <v>N</v>
          </cell>
          <cell r="J7">
            <v>48.6</v>
          </cell>
          <cell r="K7">
            <v>0</v>
          </cell>
        </row>
        <row r="8">
          <cell r="B8">
            <v>19.082608695652176</v>
          </cell>
          <cell r="C8">
            <v>22.9</v>
          </cell>
          <cell r="D8">
            <v>15.2</v>
          </cell>
          <cell r="E8">
            <v>79.956521739130437</v>
          </cell>
          <cell r="F8">
            <v>96</v>
          </cell>
          <cell r="G8">
            <v>27</v>
          </cell>
          <cell r="H8">
            <v>15.48</v>
          </cell>
          <cell r="I8" t="str">
            <v>SO</v>
          </cell>
          <cell r="J8">
            <v>28.8</v>
          </cell>
          <cell r="K8">
            <v>0</v>
          </cell>
        </row>
        <row r="9">
          <cell r="B9">
            <v>16.9375</v>
          </cell>
          <cell r="C9">
            <v>25.2</v>
          </cell>
          <cell r="D9">
            <v>11.9</v>
          </cell>
          <cell r="E9">
            <v>83.666666666666671</v>
          </cell>
          <cell r="F9">
            <v>98</v>
          </cell>
          <cell r="G9">
            <v>51</v>
          </cell>
          <cell r="H9">
            <v>16.920000000000002</v>
          </cell>
          <cell r="I9" t="str">
            <v>L</v>
          </cell>
          <cell r="J9">
            <v>26.64</v>
          </cell>
          <cell r="K9">
            <v>0.2</v>
          </cell>
        </row>
        <row r="10">
          <cell r="B10">
            <v>20.191666666666666</v>
          </cell>
          <cell r="C10">
            <v>26.4</v>
          </cell>
          <cell r="D10">
            <v>16.5</v>
          </cell>
          <cell r="E10">
            <v>79.5</v>
          </cell>
          <cell r="F10">
            <v>95</v>
          </cell>
          <cell r="G10">
            <v>52</v>
          </cell>
          <cell r="H10">
            <v>19.440000000000001</v>
          </cell>
          <cell r="I10" t="str">
            <v>NE</v>
          </cell>
          <cell r="J10">
            <v>28.44</v>
          </cell>
          <cell r="K10">
            <v>1.4</v>
          </cell>
        </row>
        <row r="11">
          <cell r="B11">
            <v>19.333333333333332</v>
          </cell>
          <cell r="C11">
            <v>23</v>
          </cell>
          <cell r="D11">
            <v>17.2</v>
          </cell>
          <cell r="E11">
            <v>90.583333333333329</v>
          </cell>
          <cell r="F11">
            <v>97</v>
          </cell>
          <cell r="G11">
            <v>70</v>
          </cell>
          <cell r="H11">
            <v>24.48</v>
          </cell>
          <cell r="I11" t="str">
            <v>NE</v>
          </cell>
          <cell r="J11">
            <v>36.72</v>
          </cell>
          <cell r="K11">
            <v>2.4000000000000004</v>
          </cell>
        </row>
        <row r="12">
          <cell r="B12">
            <v>17.220833333333335</v>
          </cell>
          <cell r="C12">
            <v>22.4</v>
          </cell>
          <cell r="D12">
            <v>13.3</v>
          </cell>
          <cell r="E12">
            <v>83.666666666666671</v>
          </cell>
          <cell r="F12">
            <v>97</v>
          </cell>
          <cell r="G12">
            <v>60</v>
          </cell>
          <cell r="H12">
            <v>24.48</v>
          </cell>
          <cell r="I12" t="str">
            <v>NO</v>
          </cell>
          <cell r="J12">
            <v>43.92</v>
          </cell>
          <cell r="K12">
            <v>8.7999999999999989</v>
          </cell>
        </row>
        <row r="13">
          <cell r="B13">
            <v>19.445833333333336</v>
          </cell>
          <cell r="C13">
            <v>28.3</v>
          </cell>
          <cell r="D13">
            <v>14</v>
          </cell>
          <cell r="E13">
            <v>79.958333333333329</v>
          </cell>
          <cell r="F13">
            <v>97</v>
          </cell>
          <cell r="G13">
            <v>47</v>
          </cell>
          <cell r="H13">
            <v>16.2</v>
          </cell>
          <cell r="I13" t="str">
            <v>NE</v>
          </cell>
          <cell r="J13">
            <v>29.880000000000003</v>
          </cell>
          <cell r="K13">
            <v>0.8</v>
          </cell>
        </row>
        <row r="14">
          <cell r="B14">
            <v>22.300000000000008</v>
          </cell>
          <cell r="C14">
            <v>31.3</v>
          </cell>
          <cell r="D14">
            <v>16.3</v>
          </cell>
          <cell r="E14">
            <v>66.458333333333329</v>
          </cell>
          <cell r="F14">
            <v>92</v>
          </cell>
          <cell r="G14">
            <v>24</v>
          </cell>
          <cell r="H14">
            <v>24.12</v>
          </cell>
          <cell r="I14" t="str">
            <v>NE</v>
          </cell>
          <cell r="J14">
            <v>39.24</v>
          </cell>
          <cell r="K14">
            <v>0</v>
          </cell>
        </row>
        <row r="15">
          <cell r="B15">
            <v>23.049999999999997</v>
          </cell>
          <cell r="C15">
            <v>31.7</v>
          </cell>
          <cell r="D15">
            <v>16</v>
          </cell>
          <cell r="E15">
            <v>62.041666666666664</v>
          </cell>
          <cell r="F15">
            <v>89</v>
          </cell>
          <cell r="G15">
            <v>30</v>
          </cell>
          <cell r="H15">
            <v>26.28</v>
          </cell>
          <cell r="I15" t="str">
            <v>NE</v>
          </cell>
          <cell r="J15">
            <v>43.92</v>
          </cell>
          <cell r="K15">
            <v>0</v>
          </cell>
        </row>
        <row r="16">
          <cell r="B16">
            <v>23.5625</v>
          </cell>
          <cell r="C16">
            <v>32</v>
          </cell>
          <cell r="D16">
            <v>17.7</v>
          </cell>
          <cell r="E16">
            <v>58.208333333333336</v>
          </cell>
          <cell r="F16">
            <v>82</v>
          </cell>
          <cell r="G16">
            <v>26</v>
          </cell>
          <cell r="H16">
            <v>31.319999999999997</v>
          </cell>
          <cell r="I16" t="str">
            <v>N</v>
          </cell>
          <cell r="J16">
            <v>47.16</v>
          </cell>
          <cell r="K16">
            <v>0</v>
          </cell>
        </row>
        <row r="17">
          <cell r="B17">
            <v>24.375</v>
          </cell>
          <cell r="C17">
            <v>31.9</v>
          </cell>
          <cell r="D17">
            <v>18.600000000000001</v>
          </cell>
          <cell r="E17">
            <v>55.916666666666664</v>
          </cell>
          <cell r="F17">
            <v>79</v>
          </cell>
          <cell r="G17">
            <v>29</v>
          </cell>
          <cell r="H17">
            <v>32.4</v>
          </cell>
          <cell r="I17" t="str">
            <v>N</v>
          </cell>
          <cell r="J17">
            <v>48.96</v>
          </cell>
          <cell r="K17">
            <v>0</v>
          </cell>
        </row>
        <row r="18">
          <cell r="B18">
            <v>24.420833333333331</v>
          </cell>
          <cell r="C18">
            <v>32.200000000000003</v>
          </cell>
          <cell r="D18">
            <v>18.2</v>
          </cell>
          <cell r="E18">
            <v>56.208333333333336</v>
          </cell>
          <cell r="F18">
            <v>80</v>
          </cell>
          <cell r="G18">
            <v>30</v>
          </cell>
          <cell r="H18">
            <v>33.840000000000003</v>
          </cell>
          <cell r="I18" t="str">
            <v>NE</v>
          </cell>
          <cell r="J18">
            <v>47.519999999999996</v>
          </cell>
          <cell r="K18">
            <v>0</v>
          </cell>
        </row>
        <row r="19">
          <cell r="B19">
            <v>23.195833333333329</v>
          </cell>
          <cell r="C19">
            <v>32</v>
          </cell>
          <cell r="D19">
            <v>16.100000000000001</v>
          </cell>
          <cell r="E19">
            <v>60.833333333333336</v>
          </cell>
          <cell r="F19">
            <v>89</v>
          </cell>
          <cell r="G19">
            <v>28</v>
          </cell>
          <cell r="H19">
            <v>24.48</v>
          </cell>
          <cell r="I19" t="str">
            <v>NE</v>
          </cell>
          <cell r="J19">
            <v>36.36</v>
          </cell>
          <cell r="K19">
            <v>0</v>
          </cell>
        </row>
        <row r="20">
          <cell r="B20">
            <v>22.074999999999999</v>
          </cell>
          <cell r="C20">
            <v>30.8</v>
          </cell>
          <cell r="D20">
            <v>16.100000000000001</v>
          </cell>
          <cell r="E20">
            <v>70.083333333333329</v>
          </cell>
          <cell r="F20">
            <v>97</v>
          </cell>
          <cell r="G20">
            <v>26</v>
          </cell>
          <cell r="H20">
            <v>19.8</v>
          </cell>
          <cell r="I20" t="str">
            <v>NE</v>
          </cell>
          <cell r="J20">
            <v>37.440000000000005</v>
          </cell>
          <cell r="K20">
            <v>0</v>
          </cell>
        </row>
        <row r="21">
          <cell r="B21">
            <v>22.700000000000003</v>
          </cell>
          <cell r="C21">
            <v>31</v>
          </cell>
          <cell r="D21">
            <v>15.9</v>
          </cell>
          <cell r="E21">
            <v>56.541666666666664</v>
          </cell>
          <cell r="F21">
            <v>86</v>
          </cell>
          <cell r="G21">
            <v>29</v>
          </cell>
          <cell r="H21">
            <v>24.12</v>
          </cell>
          <cell r="I21" t="str">
            <v>NE</v>
          </cell>
          <cell r="J21">
            <v>33.840000000000003</v>
          </cell>
          <cell r="K21">
            <v>0</v>
          </cell>
        </row>
        <row r="22">
          <cell r="B22">
            <v>21.941666666666666</v>
          </cell>
          <cell r="C22">
            <v>29.6</v>
          </cell>
          <cell r="D22">
            <v>14.8</v>
          </cell>
          <cell r="E22">
            <v>54.916666666666664</v>
          </cell>
          <cell r="F22">
            <v>82</v>
          </cell>
          <cell r="G22">
            <v>24</v>
          </cell>
          <cell r="H22">
            <v>21.96</v>
          </cell>
          <cell r="I22" t="str">
            <v>NE</v>
          </cell>
          <cell r="J22">
            <v>34.200000000000003</v>
          </cell>
          <cell r="K22">
            <v>0</v>
          </cell>
        </row>
        <row r="23">
          <cell r="B23">
            <v>20.874999999999996</v>
          </cell>
          <cell r="C23">
            <v>29.8</v>
          </cell>
          <cell r="D23">
            <v>13.2</v>
          </cell>
          <cell r="E23">
            <v>54.291666666666664</v>
          </cell>
          <cell r="F23">
            <v>82</v>
          </cell>
          <cell r="G23">
            <v>26</v>
          </cell>
          <cell r="H23">
            <v>21.240000000000002</v>
          </cell>
          <cell r="I23" t="str">
            <v>NE</v>
          </cell>
          <cell r="J23">
            <v>38.159999999999997</v>
          </cell>
          <cell r="K23">
            <v>0</v>
          </cell>
        </row>
        <row r="24">
          <cell r="B24">
            <v>22.029166666666669</v>
          </cell>
          <cell r="C24">
            <v>30.2</v>
          </cell>
          <cell r="D24">
            <v>15.2</v>
          </cell>
          <cell r="E24">
            <v>52.208333333333336</v>
          </cell>
          <cell r="F24">
            <v>76</v>
          </cell>
          <cell r="G24">
            <v>28</v>
          </cell>
          <cell r="H24">
            <v>20.52</v>
          </cell>
          <cell r="I24" t="str">
            <v>NE</v>
          </cell>
          <cell r="J24">
            <v>33.840000000000003</v>
          </cell>
          <cell r="K24">
            <v>0</v>
          </cell>
        </row>
        <row r="25">
          <cell r="B25">
            <v>20.308333333333334</v>
          </cell>
          <cell r="C25">
            <v>26.7</v>
          </cell>
          <cell r="D25">
            <v>14.1</v>
          </cell>
          <cell r="E25">
            <v>66.125</v>
          </cell>
          <cell r="F25">
            <v>85</v>
          </cell>
          <cell r="G25">
            <v>47</v>
          </cell>
          <cell r="H25">
            <v>19.8</v>
          </cell>
          <cell r="I25" t="str">
            <v>NO</v>
          </cell>
          <cell r="J25">
            <v>28.8</v>
          </cell>
          <cell r="K25">
            <v>0</v>
          </cell>
        </row>
        <row r="26">
          <cell r="B26">
            <v>19.541666666666668</v>
          </cell>
          <cell r="C26">
            <v>27.7</v>
          </cell>
          <cell r="D26">
            <v>13.4</v>
          </cell>
          <cell r="E26">
            <v>74.541666666666671</v>
          </cell>
          <cell r="F26">
            <v>95</v>
          </cell>
          <cell r="G26">
            <v>41</v>
          </cell>
          <cell r="H26">
            <v>14.4</v>
          </cell>
          <cell r="I26" t="str">
            <v>SE</v>
          </cell>
          <cell r="J26">
            <v>24.840000000000003</v>
          </cell>
          <cell r="K26">
            <v>0</v>
          </cell>
        </row>
        <row r="27">
          <cell r="B27">
            <v>21.704166666666666</v>
          </cell>
          <cell r="C27">
            <v>30.6</v>
          </cell>
          <cell r="D27">
            <v>16.100000000000001</v>
          </cell>
          <cell r="E27">
            <v>66.416666666666671</v>
          </cell>
          <cell r="F27">
            <v>92</v>
          </cell>
          <cell r="G27">
            <v>27</v>
          </cell>
          <cell r="H27">
            <v>23.040000000000003</v>
          </cell>
          <cell r="I27" t="str">
            <v>NE</v>
          </cell>
          <cell r="J27">
            <v>33.480000000000004</v>
          </cell>
          <cell r="K27">
            <v>0</v>
          </cell>
        </row>
        <row r="28">
          <cell r="B28">
            <v>22.283333333333331</v>
          </cell>
          <cell r="C28">
            <v>31.4</v>
          </cell>
          <cell r="D28">
            <v>15</v>
          </cell>
          <cell r="E28">
            <v>60.041666666666664</v>
          </cell>
          <cell r="F28">
            <v>92</v>
          </cell>
          <cell r="G28">
            <v>24</v>
          </cell>
          <cell r="H28">
            <v>19.440000000000001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21.108333333333334</v>
          </cell>
          <cell r="C29">
            <v>29.8</v>
          </cell>
          <cell r="D29">
            <v>14.5</v>
          </cell>
          <cell r="E29">
            <v>65.625</v>
          </cell>
          <cell r="F29">
            <v>94</v>
          </cell>
          <cell r="G29">
            <v>30</v>
          </cell>
          <cell r="H29">
            <v>16.920000000000002</v>
          </cell>
          <cell r="I29" t="str">
            <v>SE</v>
          </cell>
          <cell r="J29">
            <v>31.319999999999997</v>
          </cell>
          <cell r="K29">
            <v>0</v>
          </cell>
        </row>
        <row r="30">
          <cell r="B30">
            <v>21.987500000000001</v>
          </cell>
          <cell r="C30">
            <v>29.8</v>
          </cell>
          <cell r="D30">
            <v>16.100000000000001</v>
          </cell>
          <cell r="E30">
            <v>64.916666666666671</v>
          </cell>
          <cell r="F30">
            <v>90</v>
          </cell>
          <cell r="G30">
            <v>32</v>
          </cell>
          <cell r="H30">
            <v>17.64</v>
          </cell>
          <cell r="I30" t="str">
            <v>NE</v>
          </cell>
          <cell r="J30">
            <v>26.28</v>
          </cell>
          <cell r="K30">
            <v>0</v>
          </cell>
        </row>
        <row r="31">
          <cell r="B31">
            <v>22.549999999999997</v>
          </cell>
          <cell r="C31">
            <v>30.6</v>
          </cell>
          <cell r="D31">
            <v>16.7</v>
          </cell>
          <cell r="E31">
            <v>60.375</v>
          </cell>
          <cell r="F31">
            <v>87</v>
          </cell>
          <cell r="G31">
            <v>28</v>
          </cell>
          <cell r="H31">
            <v>20.88</v>
          </cell>
          <cell r="I31" t="str">
            <v>L</v>
          </cell>
          <cell r="J31">
            <v>47.16</v>
          </cell>
          <cell r="K31">
            <v>0</v>
          </cell>
        </row>
        <row r="32">
          <cell r="B32">
            <v>23.254166666666666</v>
          </cell>
          <cell r="C32">
            <v>32.200000000000003</v>
          </cell>
          <cell r="D32">
            <v>16.100000000000001</v>
          </cell>
          <cell r="E32">
            <v>49.625</v>
          </cell>
          <cell r="F32">
            <v>74</v>
          </cell>
          <cell r="G32">
            <v>20</v>
          </cell>
          <cell r="H32">
            <v>20.52</v>
          </cell>
          <cell r="I32" t="str">
            <v>NE</v>
          </cell>
          <cell r="J32">
            <v>36.72</v>
          </cell>
          <cell r="K32">
            <v>0</v>
          </cell>
        </row>
        <row r="33">
          <cell r="B33">
            <v>25.033333333333335</v>
          </cell>
          <cell r="C33">
            <v>32.200000000000003</v>
          </cell>
          <cell r="D33">
            <v>17.899999999999999</v>
          </cell>
          <cell r="E33">
            <v>41.958333333333336</v>
          </cell>
          <cell r="F33">
            <v>68</v>
          </cell>
          <cell r="G33">
            <v>23</v>
          </cell>
          <cell r="H33">
            <v>20.88</v>
          </cell>
          <cell r="I33" t="str">
            <v>NE</v>
          </cell>
          <cell r="J33">
            <v>30.96</v>
          </cell>
          <cell r="K33">
            <v>0</v>
          </cell>
        </row>
        <row r="34">
          <cell r="B34">
            <v>24.7</v>
          </cell>
          <cell r="C34">
            <v>31.6</v>
          </cell>
          <cell r="D34">
            <v>19.399999999999999</v>
          </cell>
          <cell r="E34">
            <v>40.625</v>
          </cell>
          <cell r="F34">
            <v>55</v>
          </cell>
          <cell r="G34">
            <v>21</v>
          </cell>
          <cell r="H34">
            <v>24.840000000000003</v>
          </cell>
          <cell r="I34" t="str">
            <v>L</v>
          </cell>
          <cell r="J34">
            <v>39.96</v>
          </cell>
          <cell r="K34">
            <v>0</v>
          </cell>
        </row>
        <row r="35">
          <cell r="B35">
            <v>22.195833333333329</v>
          </cell>
          <cell r="C35">
            <v>31.3</v>
          </cell>
          <cell r="D35">
            <v>14.5</v>
          </cell>
          <cell r="E35">
            <v>48.416666666666664</v>
          </cell>
          <cell r="F35">
            <v>75</v>
          </cell>
          <cell r="G35">
            <v>21</v>
          </cell>
          <cell r="H35">
            <v>23.400000000000002</v>
          </cell>
          <cell r="I35" t="str">
            <v>NE</v>
          </cell>
          <cell r="J35">
            <v>39.96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0.60000000000000009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1.5999999999999999</v>
          </cell>
        </row>
      </sheetData>
      <sheetData sheetId="6">
        <row r="5">
          <cell r="B5">
            <v>23.358333333333334</v>
          </cell>
          <cell r="C5">
            <v>30.6</v>
          </cell>
          <cell r="D5">
            <v>19.5</v>
          </cell>
          <cell r="E5">
            <v>76.25</v>
          </cell>
          <cell r="F5">
            <v>92</v>
          </cell>
          <cell r="G5">
            <v>47</v>
          </cell>
          <cell r="H5">
            <v>6.84</v>
          </cell>
          <cell r="I5" t="str">
            <v>SE</v>
          </cell>
          <cell r="J5">
            <v>18</v>
          </cell>
          <cell r="K5">
            <v>0</v>
          </cell>
        </row>
        <row r="6">
          <cell r="B6">
            <v>23.3125</v>
          </cell>
          <cell r="C6">
            <v>32.5</v>
          </cell>
          <cell r="D6">
            <v>18.2</v>
          </cell>
          <cell r="E6">
            <v>74.958333333333329</v>
          </cell>
          <cell r="F6">
            <v>94</v>
          </cell>
          <cell r="G6">
            <v>33</v>
          </cell>
          <cell r="H6">
            <v>10.44</v>
          </cell>
          <cell r="I6" t="str">
            <v>SE</v>
          </cell>
          <cell r="J6">
            <v>24.48</v>
          </cell>
          <cell r="K6">
            <v>0</v>
          </cell>
        </row>
        <row r="7">
          <cell r="B7">
            <v>22.854166666666671</v>
          </cell>
          <cell r="C7">
            <v>32.5</v>
          </cell>
          <cell r="D7">
            <v>15.9</v>
          </cell>
          <cell r="E7">
            <v>71.208333333333329</v>
          </cell>
          <cell r="F7">
            <v>94</v>
          </cell>
          <cell r="G7">
            <v>31</v>
          </cell>
          <cell r="H7">
            <v>19.079999999999998</v>
          </cell>
          <cell r="I7" t="str">
            <v>NO</v>
          </cell>
          <cell r="J7">
            <v>46.080000000000005</v>
          </cell>
          <cell r="K7">
            <v>0.2</v>
          </cell>
        </row>
        <row r="8">
          <cell r="B8">
            <v>19.533333333333328</v>
          </cell>
          <cell r="C8">
            <v>25.6</v>
          </cell>
          <cell r="D8">
            <v>15.8</v>
          </cell>
          <cell r="E8">
            <v>84.083333333333329</v>
          </cell>
          <cell r="F8">
            <v>93</v>
          </cell>
          <cell r="G8">
            <v>59</v>
          </cell>
          <cell r="H8">
            <v>8.64</v>
          </cell>
          <cell r="I8" t="str">
            <v>S</v>
          </cell>
          <cell r="J8">
            <v>30.96</v>
          </cell>
          <cell r="K8">
            <v>19.599999999999998</v>
          </cell>
        </row>
        <row r="9">
          <cell r="B9">
            <v>17.383333333333329</v>
          </cell>
          <cell r="C9">
            <v>25.3</v>
          </cell>
          <cell r="D9">
            <v>13.5</v>
          </cell>
          <cell r="E9">
            <v>79.416666666666671</v>
          </cell>
          <cell r="F9">
            <v>94</v>
          </cell>
          <cell r="G9">
            <v>52</v>
          </cell>
          <cell r="H9">
            <v>10.44</v>
          </cell>
          <cell r="I9" t="str">
            <v>SE</v>
          </cell>
          <cell r="J9">
            <v>22.32</v>
          </cell>
          <cell r="K9">
            <v>0</v>
          </cell>
        </row>
        <row r="10">
          <cell r="B10">
            <v>19.358333333333331</v>
          </cell>
          <cell r="C10">
            <v>22.9</v>
          </cell>
          <cell r="D10">
            <v>16.7</v>
          </cell>
          <cell r="E10">
            <v>88.25</v>
          </cell>
          <cell r="F10">
            <v>94</v>
          </cell>
          <cell r="G10">
            <v>76</v>
          </cell>
          <cell r="H10">
            <v>2.16</v>
          </cell>
          <cell r="I10" t="str">
            <v>O</v>
          </cell>
          <cell r="J10">
            <v>11.16</v>
          </cell>
          <cell r="K10">
            <v>1.2000000000000002</v>
          </cell>
        </row>
        <row r="11">
          <cell r="B11">
            <v>21.012499999999999</v>
          </cell>
          <cell r="C11">
            <v>24.4</v>
          </cell>
          <cell r="D11">
            <v>19.3</v>
          </cell>
          <cell r="E11">
            <v>88.291666666666671</v>
          </cell>
          <cell r="F11">
            <v>94</v>
          </cell>
          <cell r="G11">
            <v>71</v>
          </cell>
          <cell r="H11">
            <v>9</v>
          </cell>
          <cell r="I11" t="str">
            <v>SE</v>
          </cell>
          <cell r="J11">
            <v>23.759999999999998</v>
          </cell>
          <cell r="K11">
            <v>1.4</v>
          </cell>
        </row>
        <row r="12">
          <cell r="B12">
            <v>18.079166666666669</v>
          </cell>
          <cell r="C12">
            <v>21</v>
          </cell>
          <cell r="D12">
            <v>15.3</v>
          </cell>
          <cell r="E12">
            <v>81.125</v>
          </cell>
          <cell r="F12">
            <v>94</v>
          </cell>
          <cell r="G12">
            <v>66</v>
          </cell>
          <cell r="H12">
            <v>12.24</v>
          </cell>
          <cell r="I12" t="str">
            <v>O</v>
          </cell>
          <cell r="J12">
            <v>32.04</v>
          </cell>
          <cell r="K12">
            <v>4.8000000000000007</v>
          </cell>
        </row>
        <row r="13">
          <cell r="B13">
            <v>20.520833333333332</v>
          </cell>
          <cell r="C13">
            <v>29.9</v>
          </cell>
          <cell r="D13">
            <v>15.1</v>
          </cell>
          <cell r="E13">
            <v>79.458333333333329</v>
          </cell>
          <cell r="F13">
            <v>94</v>
          </cell>
          <cell r="G13">
            <v>47</v>
          </cell>
          <cell r="H13">
            <v>0</v>
          </cell>
          <cell r="I13" t="str">
            <v>SE</v>
          </cell>
          <cell r="J13">
            <v>0</v>
          </cell>
          <cell r="K13">
            <v>0</v>
          </cell>
        </row>
        <row r="14">
          <cell r="B14">
            <v>22.991666666666671</v>
          </cell>
          <cell r="C14">
            <v>33.9</v>
          </cell>
          <cell r="D14">
            <v>17.100000000000001</v>
          </cell>
          <cell r="E14">
            <v>75.125</v>
          </cell>
          <cell r="F14">
            <v>94</v>
          </cell>
          <cell r="G14">
            <v>31</v>
          </cell>
          <cell r="H14">
            <v>9.7200000000000006</v>
          </cell>
          <cell r="I14" t="str">
            <v>SE</v>
          </cell>
          <cell r="J14">
            <v>26.28</v>
          </cell>
          <cell r="K14">
            <v>0</v>
          </cell>
        </row>
        <row r="15">
          <cell r="B15">
            <v>24.049999999999997</v>
          </cell>
          <cell r="C15">
            <v>33.700000000000003</v>
          </cell>
          <cell r="D15">
            <v>17.899999999999999</v>
          </cell>
          <cell r="E15">
            <v>71.041666666666671</v>
          </cell>
          <cell r="F15">
            <v>93</v>
          </cell>
          <cell r="G15">
            <v>33</v>
          </cell>
          <cell r="H15">
            <v>17.28</v>
          </cell>
          <cell r="I15" t="str">
            <v>NO</v>
          </cell>
          <cell r="J15">
            <v>31.319999999999997</v>
          </cell>
          <cell r="K15">
            <v>0</v>
          </cell>
        </row>
        <row r="16">
          <cell r="B16">
            <v>24.675000000000001</v>
          </cell>
          <cell r="C16">
            <v>34.700000000000003</v>
          </cell>
          <cell r="D16">
            <v>18</v>
          </cell>
          <cell r="E16">
            <v>69.916666666666671</v>
          </cell>
          <cell r="F16">
            <v>94</v>
          </cell>
          <cell r="G16">
            <v>26</v>
          </cell>
          <cell r="H16">
            <v>18</v>
          </cell>
          <cell r="I16" t="str">
            <v>NO</v>
          </cell>
          <cell r="J16">
            <v>49.680000000000007</v>
          </cell>
          <cell r="K16">
            <v>0</v>
          </cell>
        </row>
        <row r="17">
          <cell r="B17">
            <v>25.274999999999995</v>
          </cell>
          <cell r="C17">
            <v>33.799999999999997</v>
          </cell>
          <cell r="D17">
            <v>19.100000000000001</v>
          </cell>
          <cell r="E17">
            <v>67.208333333333329</v>
          </cell>
          <cell r="F17">
            <v>91</v>
          </cell>
          <cell r="G17">
            <v>34</v>
          </cell>
          <cell r="H17">
            <v>20.16</v>
          </cell>
          <cell r="I17" t="str">
            <v>NO</v>
          </cell>
          <cell r="J17">
            <v>58.32</v>
          </cell>
          <cell r="K17">
            <v>0</v>
          </cell>
        </row>
        <row r="18">
          <cell r="B18">
            <v>24.241666666666664</v>
          </cell>
          <cell r="C18">
            <v>33.200000000000003</v>
          </cell>
          <cell r="D18">
            <v>17.7</v>
          </cell>
          <cell r="E18">
            <v>73.458333333333329</v>
          </cell>
          <cell r="F18">
            <v>94</v>
          </cell>
          <cell r="G18">
            <v>37</v>
          </cell>
          <cell r="H18">
            <v>14.76</v>
          </cell>
          <cell r="I18" t="str">
            <v>O</v>
          </cell>
          <cell r="J18">
            <v>33.119999999999997</v>
          </cell>
          <cell r="K18">
            <v>0</v>
          </cell>
        </row>
        <row r="19">
          <cell r="B19">
            <v>23.970833333333335</v>
          </cell>
          <cell r="C19">
            <v>30</v>
          </cell>
          <cell r="D19">
            <v>19.7</v>
          </cell>
          <cell r="E19">
            <v>75</v>
          </cell>
          <cell r="F19">
            <v>93</v>
          </cell>
          <cell r="G19">
            <v>51</v>
          </cell>
          <cell r="H19">
            <v>16.920000000000002</v>
          </cell>
          <cell r="I19" t="str">
            <v>SE</v>
          </cell>
          <cell r="J19">
            <v>29.880000000000003</v>
          </cell>
          <cell r="K19">
            <v>0</v>
          </cell>
        </row>
        <row r="20">
          <cell r="B20">
            <v>22.220833333333331</v>
          </cell>
          <cell r="C20">
            <v>30.9</v>
          </cell>
          <cell r="D20">
            <v>16.899999999999999</v>
          </cell>
          <cell r="E20">
            <v>76.5</v>
          </cell>
          <cell r="F20">
            <v>93</v>
          </cell>
          <cell r="G20">
            <v>48</v>
          </cell>
          <cell r="H20">
            <v>4.6800000000000006</v>
          </cell>
          <cell r="I20" t="str">
            <v>S</v>
          </cell>
          <cell r="J20">
            <v>17.64</v>
          </cell>
          <cell r="K20">
            <v>0</v>
          </cell>
        </row>
        <row r="21">
          <cell r="B21">
            <v>24.241666666666664</v>
          </cell>
          <cell r="C21">
            <v>33</v>
          </cell>
          <cell r="D21">
            <v>17.899999999999999</v>
          </cell>
          <cell r="E21">
            <v>72.375</v>
          </cell>
          <cell r="F21">
            <v>94</v>
          </cell>
          <cell r="G21">
            <v>30</v>
          </cell>
          <cell r="H21">
            <v>6.12</v>
          </cell>
          <cell r="I21" t="str">
            <v>SO</v>
          </cell>
          <cell r="J21">
            <v>16.2</v>
          </cell>
          <cell r="K21">
            <v>0</v>
          </cell>
        </row>
        <row r="22">
          <cell r="B22">
            <v>23.154166666666669</v>
          </cell>
          <cell r="C22">
            <v>32.200000000000003</v>
          </cell>
          <cell r="D22">
            <v>16.3</v>
          </cell>
          <cell r="E22">
            <v>70.875</v>
          </cell>
          <cell r="F22">
            <v>94</v>
          </cell>
          <cell r="G22">
            <v>29</v>
          </cell>
          <cell r="H22">
            <v>8.64</v>
          </cell>
          <cell r="I22" t="str">
            <v>SE</v>
          </cell>
          <cell r="J22">
            <v>20.16</v>
          </cell>
          <cell r="K22">
            <v>0</v>
          </cell>
        </row>
        <row r="23">
          <cell r="B23">
            <v>21.791666666666671</v>
          </cell>
          <cell r="C23">
            <v>32.9</v>
          </cell>
          <cell r="D23">
            <v>14</v>
          </cell>
          <cell r="E23">
            <v>67.541666666666671</v>
          </cell>
          <cell r="F23">
            <v>94</v>
          </cell>
          <cell r="G23">
            <v>23</v>
          </cell>
          <cell r="H23">
            <v>10.8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21.487499999999997</v>
          </cell>
          <cell r="C24">
            <v>33.299999999999997</v>
          </cell>
          <cell r="D24">
            <v>13.1</v>
          </cell>
          <cell r="E24">
            <v>67.333333333333329</v>
          </cell>
          <cell r="F24">
            <v>94</v>
          </cell>
          <cell r="G24">
            <v>23</v>
          </cell>
          <cell r="H24">
            <v>16.2</v>
          </cell>
          <cell r="I24" t="str">
            <v>SE</v>
          </cell>
          <cell r="J24">
            <v>32.76</v>
          </cell>
          <cell r="K24">
            <v>0</v>
          </cell>
        </row>
        <row r="25">
          <cell r="B25">
            <v>21.191666666666666</v>
          </cell>
          <cell r="C25">
            <v>24.8</v>
          </cell>
          <cell r="D25">
            <v>16.600000000000001</v>
          </cell>
          <cell r="E25">
            <v>76.291666666666671</v>
          </cell>
          <cell r="F25">
            <v>88</v>
          </cell>
          <cell r="G25">
            <v>63</v>
          </cell>
          <cell r="H25">
            <v>13.68</v>
          </cell>
          <cell r="I25" t="str">
            <v>SO</v>
          </cell>
          <cell r="J25">
            <v>25.92</v>
          </cell>
          <cell r="K25">
            <v>0</v>
          </cell>
        </row>
        <row r="26">
          <cell r="B26">
            <v>20.774999999999995</v>
          </cell>
          <cell r="C26">
            <v>28.5</v>
          </cell>
          <cell r="D26">
            <v>14.5</v>
          </cell>
          <cell r="E26">
            <v>70.041666666666671</v>
          </cell>
          <cell r="F26">
            <v>90</v>
          </cell>
          <cell r="G26">
            <v>43</v>
          </cell>
          <cell r="H26">
            <v>8.2799999999999994</v>
          </cell>
          <cell r="I26" t="str">
            <v>SE</v>
          </cell>
          <cell r="J26">
            <v>19.8</v>
          </cell>
          <cell r="K26">
            <v>0</v>
          </cell>
        </row>
        <row r="27">
          <cell r="B27">
            <v>21.6875</v>
          </cell>
          <cell r="C27">
            <v>31.4</v>
          </cell>
          <cell r="D27">
            <v>15.4</v>
          </cell>
          <cell r="E27">
            <v>71.666666666666671</v>
          </cell>
          <cell r="F27">
            <v>93</v>
          </cell>
          <cell r="G27">
            <v>29</v>
          </cell>
          <cell r="H27">
            <v>6.48</v>
          </cell>
          <cell r="I27" t="str">
            <v>SE</v>
          </cell>
          <cell r="J27">
            <v>16.2</v>
          </cell>
          <cell r="K27">
            <v>0</v>
          </cell>
        </row>
        <row r="28">
          <cell r="B28">
            <v>22.204166666666666</v>
          </cell>
          <cell r="C28">
            <v>32.1</v>
          </cell>
          <cell r="D28">
            <v>14.8</v>
          </cell>
          <cell r="E28">
            <v>69.375</v>
          </cell>
          <cell r="F28">
            <v>94</v>
          </cell>
          <cell r="G28">
            <v>32</v>
          </cell>
          <cell r="H28">
            <v>15.120000000000001</v>
          </cell>
          <cell r="I28" t="str">
            <v>O</v>
          </cell>
          <cell r="J28">
            <v>27</v>
          </cell>
          <cell r="K28">
            <v>0</v>
          </cell>
        </row>
        <row r="29">
          <cell r="B29">
            <v>23.079166666666666</v>
          </cell>
          <cell r="C29">
            <v>30.8</v>
          </cell>
          <cell r="D29">
            <v>17.399999999999999</v>
          </cell>
          <cell r="E29">
            <v>71</v>
          </cell>
          <cell r="F29">
            <v>94</v>
          </cell>
          <cell r="G29">
            <v>38</v>
          </cell>
          <cell r="H29">
            <v>11.16</v>
          </cell>
          <cell r="I29" t="str">
            <v>O</v>
          </cell>
          <cell r="J29">
            <v>22.68</v>
          </cell>
          <cell r="K29">
            <v>0</v>
          </cell>
        </row>
        <row r="30">
          <cell r="B30">
            <v>22.600000000000005</v>
          </cell>
          <cell r="C30">
            <v>32.4</v>
          </cell>
          <cell r="D30">
            <v>16.8</v>
          </cell>
          <cell r="E30">
            <v>71.833333333333329</v>
          </cell>
          <cell r="F30">
            <v>94</v>
          </cell>
          <cell r="G30">
            <v>28</v>
          </cell>
          <cell r="H30">
            <v>7.9200000000000008</v>
          </cell>
          <cell r="I30" t="str">
            <v>SE</v>
          </cell>
          <cell r="J30">
            <v>15.840000000000002</v>
          </cell>
          <cell r="K30">
            <v>0</v>
          </cell>
        </row>
        <row r="31">
          <cell r="B31">
            <v>23.129166666666663</v>
          </cell>
          <cell r="C31">
            <v>33.299999999999997</v>
          </cell>
          <cell r="D31">
            <v>16.7</v>
          </cell>
          <cell r="E31">
            <v>68.541666666666671</v>
          </cell>
          <cell r="F31">
            <v>93</v>
          </cell>
          <cell r="G31">
            <v>29</v>
          </cell>
          <cell r="H31">
            <v>9</v>
          </cell>
          <cell r="I31" t="str">
            <v>L</v>
          </cell>
          <cell r="J31">
            <v>22.68</v>
          </cell>
          <cell r="K31">
            <v>0</v>
          </cell>
        </row>
        <row r="32">
          <cell r="B32">
            <v>23.091666666666665</v>
          </cell>
          <cell r="C32">
            <v>34.200000000000003</v>
          </cell>
          <cell r="D32">
            <v>15.1</v>
          </cell>
          <cell r="E32">
            <v>64.916666666666671</v>
          </cell>
          <cell r="F32">
            <v>93</v>
          </cell>
          <cell r="G32">
            <v>22</v>
          </cell>
          <cell r="H32">
            <v>6.12</v>
          </cell>
          <cell r="I32" t="str">
            <v>SE</v>
          </cell>
          <cell r="J32">
            <v>21.240000000000002</v>
          </cell>
          <cell r="K32">
            <v>0</v>
          </cell>
        </row>
        <row r="33">
          <cell r="B33">
            <v>23.000000000000004</v>
          </cell>
          <cell r="C33">
            <v>35.9</v>
          </cell>
          <cell r="D33">
            <v>13.9</v>
          </cell>
          <cell r="E33">
            <v>59.25</v>
          </cell>
          <cell r="F33">
            <v>90</v>
          </cell>
          <cell r="G33">
            <v>15</v>
          </cell>
          <cell r="H33">
            <v>7.9200000000000008</v>
          </cell>
          <cell r="I33" t="str">
            <v>SE</v>
          </cell>
          <cell r="J33">
            <v>16.920000000000002</v>
          </cell>
          <cell r="K33">
            <v>0</v>
          </cell>
        </row>
        <row r="34">
          <cell r="B34">
            <v>24.866666666666671</v>
          </cell>
          <cell r="C34">
            <v>35.700000000000003</v>
          </cell>
          <cell r="D34">
            <v>18.399999999999999</v>
          </cell>
          <cell r="E34">
            <v>52.25</v>
          </cell>
          <cell r="F34">
            <v>76</v>
          </cell>
          <cell r="G34">
            <v>18</v>
          </cell>
          <cell r="H34">
            <v>8.64</v>
          </cell>
          <cell r="I34" t="str">
            <v>SE</v>
          </cell>
          <cell r="J34">
            <v>22.32</v>
          </cell>
          <cell r="K34">
            <v>0</v>
          </cell>
        </row>
        <row r="35">
          <cell r="B35">
            <v>22.625</v>
          </cell>
          <cell r="C35">
            <v>34.799999999999997</v>
          </cell>
          <cell r="D35">
            <v>13.7</v>
          </cell>
          <cell r="E35">
            <v>60.5</v>
          </cell>
          <cell r="F35">
            <v>93</v>
          </cell>
          <cell r="G35">
            <v>17</v>
          </cell>
          <cell r="H35">
            <v>10.8</v>
          </cell>
          <cell r="I35" t="str">
            <v>SE</v>
          </cell>
          <cell r="J35">
            <v>35.64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B5">
            <v>18.024999999999999</v>
          </cell>
          <cell r="C5">
            <v>19.7</v>
          </cell>
          <cell r="D5">
            <v>16.7</v>
          </cell>
          <cell r="E5">
            <v>91.583333333333329</v>
          </cell>
          <cell r="F5">
            <v>97</v>
          </cell>
          <cell r="G5">
            <v>81</v>
          </cell>
          <cell r="H5">
            <v>11.520000000000001</v>
          </cell>
          <cell r="I5" t="str">
            <v>L</v>
          </cell>
          <cell r="J5">
            <v>23.400000000000002</v>
          </cell>
          <cell r="K5">
            <v>0</v>
          </cell>
        </row>
        <row r="6">
          <cell r="B6">
            <v>18.391666666666666</v>
          </cell>
          <cell r="C6">
            <v>19.100000000000001</v>
          </cell>
          <cell r="D6">
            <v>17.7</v>
          </cell>
          <cell r="E6">
            <v>94.5</v>
          </cell>
          <cell r="F6">
            <v>97</v>
          </cell>
          <cell r="G6">
            <v>87</v>
          </cell>
          <cell r="H6">
            <v>17.28</v>
          </cell>
          <cell r="I6" t="str">
            <v>NE</v>
          </cell>
          <cell r="J6">
            <v>32.76</v>
          </cell>
          <cell r="K6">
            <v>19</v>
          </cell>
        </row>
        <row r="7">
          <cell r="B7">
            <v>18.858333333333331</v>
          </cell>
          <cell r="C7">
            <v>22.6</v>
          </cell>
          <cell r="D7">
            <v>17.8</v>
          </cell>
          <cell r="E7">
            <v>93.833333333333329</v>
          </cell>
          <cell r="F7">
            <v>97</v>
          </cell>
          <cell r="G7">
            <v>80</v>
          </cell>
          <cell r="H7">
            <v>20.52</v>
          </cell>
          <cell r="I7" t="str">
            <v>NE</v>
          </cell>
          <cell r="J7">
            <v>38.519999999999996</v>
          </cell>
          <cell r="K7">
            <v>15.6</v>
          </cell>
        </row>
        <row r="8">
          <cell r="B8">
            <v>12.324999999999998</v>
          </cell>
          <cell r="C8">
            <v>18.100000000000001</v>
          </cell>
          <cell r="D8">
            <v>10</v>
          </cell>
          <cell r="E8">
            <v>83.666666666666671</v>
          </cell>
          <cell r="F8">
            <v>96</v>
          </cell>
          <cell r="G8">
            <v>66</v>
          </cell>
          <cell r="H8">
            <v>22.32</v>
          </cell>
          <cell r="I8" t="str">
            <v>S</v>
          </cell>
          <cell r="J8">
            <v>43.2</v>
          </cell>
          <cell r="K8">
            <v>0.2</v>
          </cell>
        </row>
        <row r="9">
          <cell r="B9">
            <v>12.037500000000001</v>
          </cell>
          <cell r="C9">
            <v>19.8</v>
          </cell>
          <cell r="D9">
            <v>6.8</v>
          </cell>
          <cell r="E9">
            <v>78.791666666666671</v>
          </cell>
          <cell r="F9">
            <v>95</v>
          </cell>
          <cell r="G9">
            <v>45</v>
          </cell>
          <cell r="H9">
            <v>15.48</v>
          </cell>
          <cell r="I9" t="str">
            <v>S</v>
          </cell>
          <cell r="J9">
            <v>27.720000000000002</v>
          </cell>
          <cell r="K9">
            <v>0</v>
          </cell>
        </row>
        <row r="10">
          <cell r="B10">
            <v>15.91666666666667</v>
          </cell>
          <cell r="C10">
            <v>19.3</v>
          </cell>
          <cell r="D10">
            <v>14</v>
          </cell>
          <cell r="E10">
            <v>91.916666666666671</v>
          </cell>
          <cell r="F10">
            <v>97</v>
          </cell>
          <cell r="G10">
            <v>82</v>
          </cell>
          <cell r="H10">
            <v>18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17.612500000000001</v>
          </cell>
          <cell r="C11">
            <v>19.100000000000001</v>
          </cell>
          <cell r="D11">
            <v>16.5</v>
          </cell>
          <cell r="E11">
            <v>95.458333333333329</v>
          </cell>
          <cell r="F11">
            <v>97</v>
          </cell>
          <cell r="G11">
            <v>91</v>
          </cell>
          <cell r="H11">
            <v>12.6</v>
          </cell>
          <cell r="I11" t="str">
            <v>NE</v>
          </cell>
          <cell r="J11">
            <v>26.28</v>
          </cell>
          <cell r="K11">
            <v>12.2</v>
          </cell>
        </row>
        <row r="12">
          <cell r="B12">
            <v>16.041666666666664</v>
          </cell>
          <cell r="C12">
            <v>19.600000000000001</v>
          </cell>
          <cell r="D12">
            <v>14.1</v>
          </cell>
          <cell r="E12">
            <v>86.958333333333329</v>
          </cell>
          <cell r="F12">
            <v>97</v>
          </cell>
          <cell r="G12">
            <v>63</v>
          </cell>
          <cell r="H12">
            <v>18.36</v>
          </cell>
          <cell r="I12" t="str">
            <v>O</v>
          </cell>
          <cell r="J12">
            <v>31.319999999999997</v>
          </cell>
          <cell r="K12">
            <v>0.8</v>
          </cell>
        </row>
        <row r="13">
          <cell r="B13">
            <v>15.891666666666671</v>
          </cell>
          <cell r="C13">
            <v>21.9</v>
          </cell>
          <cell r="D13">
            <v>11.1</v>
          </cell>
          <cell r="E13">
            <v>83.25</v>
          </cell>
          <cell r="F13">
            <v>97</v>
          </cell>
          <cell r="G13">
            <v>60</v>
          </cell>
          <cell r="H13">
            <v>7.9200000000000008</v>
          </cell>
          <cell r="I13" t="str">
            <v>NE</v>
          </cell>
          <cell r="J13">
            <v>18</v>
          </cell>
          <cell r="K13">
            <v>0.2</v>
          </cell>
        </row>
        <row r="14">
          <cell r="B14">
            <v>20.387499999999999</v>
          </cell>
          <cell r="C14">
            <v>27.4</v>
          </cell>
          <cell r="D14">
            <v>16.2</v>
          </cell>
          <cell r="E14">
            <v>80.083333333333329</v>
          </cell>
          <cell r="F14">
            <v>95</v>
          </cell>
          <cell r="G14">
            <v>57</v>
          </cell>
          <cell r="H14">
            <v>18.36</v>
          </cell>
          <cell r="I14" t="str">
            <v>NE</v>
          </cell>
          <cell r="J14">
            <v>41.4</v>
          </cell>
          <cell r="K14">
            <v>0</v>
          </cell>
        </row>
        <row r="15">
          <cell r="B15">
            <v>19.537499999999998</v>
          </cell>
          <cell r="C15">
            <v>21.7</v>
          </cell>
          <cell r="D15">
            <v>16.7</v>
          </cell>
          <cell r="E15">
            <v>90.5</v>
          </cell>
          <cell r="F15">
            <v>96</v>
          </cell>
          <cell r="G15">
            <v>85</v>
          </cell>
          <cell r="H15">
            <v>16.2</v>
          </cell>
          <cell r="I15" t="str">
            <v>NE</v>
          </cell>
          <cell r="J15">
            <v>29.52</v>
          </cell>
          <cell r="K15">
            <v>0.2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>
            <v>16.600000000000001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>
            <v>5.8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0.6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0.2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>
            <v>5.4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>
            <v>10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0.2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25.854545454545459</v>
          </cell>
          <cell r="C32">
            <v>28.7</v>
          </cell>
          <cell r="D32">
            <v>22.4</v>
          </cell>
          <cell r="E32">
            <v>44.272727272727273</v>
          </cell>
          <cell r="F32">
            <v>57</v>
          </cell>
          <cell r="G32">
            <v>36</v>
          </cell>
          <cell r="H32">
            <v>16.2</v>
          </cell>
          <cell r="I32" t="str">
            <v>NE</v>
          </cell>
          <cell r="J32">
            <v>30.6</v>
          </cell>
          <cell r="K32">
            <v>2</v>
          </cell>
        </row>
        <row r="33">
          <cell r="B33">
            <v>22.299999999999997</v>
          </cell>
          <cell r="C33">
            <v>29.2</v>
          </cell>
          <cell r="D33">
            <v>13.5</v>
          </cell>
          <cell r="E33">
            <v>55.625</v>
          </cell>
          <cell r="F33">
            <v>87</v>
          </cell>
          <cell r="G33">
            <v>36</v>
          </cell>
          <cell r="H33">
            <v>16.920000000000002</v>
          </cell>
          <cell r="I33" t="str">
            <v>NE</v>
          </cell>
          <cell r="J33">
            <v>32.04</v>
          </cell>
          <cell r="K33">
            <v>0</v>
          </cell>
        </row>
        <row r="34">
          <cell r="B34">
            <v>23.404166666666669</v>
          </cell>
          <cell r="C34">
            <v>29</v>
          </cell>
          <cell r="D34">
            <v>17.600000000000001</v>
          </cell>
          <cell r="E34">
            <v>52.875</v>
          </cell>
          <cell r="F34">
            <v>73</v>
          </cell>
          <cell r="G34">
            <v>35</v>
          </cell>
          <cell r="H34">
            <v>18.720000000000002</v>
          </cell>
          <cell r="I34" t="str">
            <v>NE</v>
          </cell>
          <cell r="J34">
            <v>38.159999999999997</v>
          </cell>
          <cell r="K34">
            <v>0</v>
          </cell>
        </row>
        <row r="35">
          <cell r="B35">
            <v>23.233333333333331</v>
          </cell>
          <cell r="C35">
            <v>31.3</v>
          </cell>
          <cell r="D35">
            <v>16.3</v>
          </cell>
          <cell r="E35">
            <v>52.708333333333336</v>
          </cell>
          <cell r="F35">
            <v>79</v>
          </cell>
          <cell r="G35">
            <v>26</v>
          </cell>
          <cell r="H35">
            <v>20.52</v>
          </cell>
          <cell r="I35" t="str">
            <v>NE</v>
          </cell>
          <cell r="J35">
            <v>42.84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B5">
            <v>18.129166666666666</v>
          </cell>
          <cell r="C5">
            <v>22.5</v>
          </cell>
          <cell r="D5">
            <v>15.7</v>
          </cell>
          <cell r="E5">
            <v>89.75</v>
          </cell>
          <cell r="F5">
            <v>99</v>
          </cell>
          <cell r="G5">
            <v>67</v>
          </cell>
          <cell r="H5">
            <v>11.879999999999999</v>
          </cell>
          <cell r="I5" t="str">
            <v>SE</v>
          </cell>
          <cell r="J5">
            <v>20.52</v>
          </cell>
          <cell r="K5">
            <v>2.4000000000000004</v>
          </cell>
        </row>
        <row r="6">
          <cell r="B6">
            <v>17.574999999999999</v>
          </cell>
          <cell r="C6">
            <v>19.100000000000001</v>
          </cell>
          <cell r="D6">
            <v>16.8</v>
          </cell>
          <cell r="E6">
            <v>95.25</v>
          </cell>
          <cell r="F6">
            <v>98</v>
          </cell>
          <cell r="G6">
            <v>83</v>
          </cell>
          <cell r="H6">
            <v>20.52</v>
          </cell>
          <cell r="I6" t="str">
            <v>NE</v>
          </cell>
          <cell r="J6">
            <v>36.36</v>
          </cell>
          <cell r="K6">
            <v>22.6</v>
          </cell>
        </row>
        <row r="7">
          <cell r="B7">
            <v>17.070833333333329</v>
          </cell>
          <cell r="C7">
            <v>17.7</v>
          </cell>
          <cell r="D7">
            <v>16.399999999999999</v>
          </cell>
          <cell r="E7">
            <v>97.666666666666671</v>
          </cell>
          <cell r="F7">
            <v>98</v>
          </cell>
          <cell r="G7">
            <v>96</v>
          </cell>
          <cell r="H7">
            <v>27</v>
          </cell>
          <cell r="I7" t="str">
            <v>NE</v>
          </cell>
          <cell r="J7">
            <v>55.440000000000005</v>
          </cell>
          <cell r="K7">
            <v>144.80000000000001</v>
          </cell>
        </row>
        <row r="8">
          <cell r="B8">
            <v>12.237499999999999</v>
          </cell>
          <cell r="C8">
            <v>17.7</v>
          </cell>
          <cell r="D8">
            <v>9.3000000000000007</v>
          </cell>
          <cell r="E8">
            <v>84.75</v>
          </cell>
          <cell r="F8">
            <v>98</v>
          </cell>
          <cell r="G8">
            <v>68</v>
          </cell>
          <cell r="H8">
            <v>18</v>
          </cell>
          <cell r="I8" t="str">
            <v>S</v>
          </cell>
          <cell r="J8">
            <v>46.080000000000005</v>
          </cell>
          <cell r="K8">
            <v>9.2000000000000011</v>
          </cell>
        </row>
        <row r="9">
          <cell r="B9">
            <v>12.012500000000001</v>
          </cell>
          <cell r="C9">
            <v>19.399999999999999</v>
          </cell>
          <cell r="D9">
            <v>6.7</v>
          </cell>
          <cell r="E9">
            <v>84.166666666666671</v>
          </cell>
          <cell r="F9">
            <v>97</v>
          </cell>
          <cell r="G9">
            <v>68</v>
          </cell>
          <cell r="H9">
            <v>20.88</v>
          </cell>
          <cell r="I9" t="str">
            <v>NE</v>
          </cell>
          <cell r="J9">
            <v>32.76</v>
          </cell>
          <cell r="K9">
            <v>0</v>
          </cell>
        </row>
        <row r="10">
          <cell r="B10">
            <v>15.087499999999997</v>
          </cell>
          <cell r="C10">
            <v>18.8</v>
          </cell>
          <cell r="D10">
            <v>12.3</v>
          </cell>
          <cell r="E10">
            <v>89.541666666666671</v>
          </cell>
          <cell r="F10">
            <v>95</v>
          </cell>
          <cell r="G10">
            <v>78</v>
          </cell>
          <cell r="H10">
            <v>17.28</v>
          </cell>
          <cell r="I10" t="str">
            <v>NE</v>
          </cell>
          <cell r="J10">
            <v>33.840000000000003</v>
          </cell>
          <cell r="K10">
            <v>0.2</v>
          </cell>
        </row>
        <row r="11">
          <cell r="B11">
            <v>17.387500000000006</v>
          </cell>
          <cell r="C11">
            <v>18.8</v>
          </cell>
          <cell r="D11">
            <v>16.5</v>
          </cell>
          <cell r="E11">
            <v>95.75</v>
          </cell>
          <cell r="F11">
            <v>98</v>
          </cell>
          <cell r="G11">
            <v>93</v>
          </cell>
          <cell r="H11">
            <v>18.36</v>
          </cell>
          <cell r="I11" t="str">
            <v>N</v>
          </cell>
          <cell r="J11">
            <v>36</v>
          </cell>
          <cell r="K11">
            <v>23.6</v>
          </cell>
        </row>
        <row r="12">
          <cell r="B12">
            <v>16.404166666666665</v>
          </cell>
          <cell r="C12">
            <v>20</v>
          </cell>
          <cell r="D12">
            <v>13.6</v>
          </cell>
          <cell r="E12">
            <v>92.625</v>
          </cell>
          <cell r="F12">
            <v>98</v>
          </cell>
          <cell r="G12">
            <v>73</v>
          </cell>
          <cell r="H12">
            <v>10.8</v>
          </cell>
          <cell r="I12" t="str">
            <v>NO</v>
          </cell>
          <cell r="J12">
            <v>25.56</v>
          </cell>
          <cell r="K12">
            <v>3.8000000000000007</v>
          </cell>
        </row>
        <row r="13">
          <cell r="B13">
            <v>16.849999999999998</v>
          </cell>
          <cell r="C13">
            <v>22.8</v>
          </cell>
          <cell r="D13">
            <v>12.6</v>
          </cell>
          <cell r="E13">
            <v>82.458333333333329</v>
          </cell>
          <cell r="F13">
            <v>97</v>
          </cell>
          <cell r="G13">
            <v>52</v>
          </cell>
          <cell r="H13">
            <v>6.48</v>
          </cell>
          <cell r="I13" t="str">
            <v>O</v>
          </cell>
          <cell r="J13">
            <v>20.16</v>
          </cell>
          <cell r="K13">
            <v>0</v>
          </cell>
        </row>
        <row r="14">
          <cell r="B14">
            <v>18.9375</v>
          </cell>
          <cell r="C14">
            <v>28.4</v>
          </cell>
          <cell r="D14">
            <v>15.6</v>
          </cell>
          <cell r="E14">
            <v>83.833333333333329</v>
          </cell>
          <cell r="F14">
            <v>95</v>
          </cell>
          <cell r="G14">
            <v>55</v>
          </cell>
          <cell r="H14">
            <v>19.440000000000001</v>
          </cell>
          <cell r="I14" t="str">
            <v>NE</v>
          </cell>
          <cell r="J14">
            <v>90.360000000000014</v>
          </cell>
          <cell r="K14">
            <v>2.6000000000000005</v>
          </cell>
        </row>
        <row r="15">
          <cell r="B15">
            <v>17.895833333333332</v>
          </cell>
          <cell r="C15">
            <v>21.6</v>
          </cell>
          <cell r="D15">
            <v>15.4</v>
          </cell>
          <cell r="E15">
            <v>92.625</v>
          </cell>
          <cell r="F15">
            <v>98</v>
          </cell>
          <cell r="G15">
            <v>82</v>
          </cell>
          <cell r="H15">
            <v>27</v>
          </cell>
          <cell r="I15" t="str">
            <v>N</v>
          </cell>
          <cell r="J15">
            <v>78.84</v>
          </cell>
          <cell r="K15">
            <v>57.000000000000014</v>
          </cell>
        </row>
        <row r="16">
          <cell r="B16">
            <v>18.912499999999998</v>
          </cell>
          <cell r="C16">
            <v>23.1</v>
          </cell>
          <cell r="D16">
            <v>15.2</v>
          </cell>
          <cell r="E16">
            <v>87.25</v>
          </cell>
          <cell r="F16">
            <v>96</v>
          </cell>
          <cell r="G16">
            <v>70</v>
          </cell>
          <cell r="H16">
            <v>28.08</v>
          </cell>
          <cell r="I16" t="str">
            <v>NE</v>
          </cell>
          <cell r="J16">
            <v>51.84</v>
          </cell>
          <cell r="K16">
            <v>5.6</v>
          </cell>
        </row>
        <row r="17">
          <cell r="B17">
            <v>22.879166666666663</v>
          </cell>
          <cell r="C17">
            <v>30.2</v>
          </cell>
          <cell r="D17">
            <v>16.7</v>
          </cell>
          <cell r="E17">
            <v>74.625</v>
          </cell>
          <cell r="F17">
            <v>96</v>
          </cell>
          <cell r="G17">
            <v>46</v>
          </cell>
          <cell r="H17">
            <v>26.28</v>
          </cell>
          <cell r="I17" t="str">
            <v>N</v>
          </cell>
          <cell r="J17">
            <v>63.72</v>
          </cell>
          <cell r="K17">
            <v>0.2</v>
          </cell>
        </row>
        <row r="18">
          <cell r="B18">
            <v>21.920833333333334</v>
          </cell>
          <cell r="C18">
            <v>27.1</v>
          </cell>
          <cell r="D18">
            <v>18.3</v>
          </cell>
          <cell r="E18">
            <v>81.458333333333329</v>
          </cell>
          <cell r="F18">
            <v>95</v>
          </cell>
          <cell r="G18">
            <v>64</v>
          </cell>
          <cell r="H18">
            <v>23.400000000000002</v>
          </cell>
          <cell r="I18" t="str">
            <v>N</v>
          </cell>
          <cell r="J18">
            <v>46.800000000000004</v>
          </cell>
          <cell r="K18">
            <v>3.8000000000000003</v>
          </cell>
        </row>
        <row r="19">
          <cell r="B19">
            <v>17.679166666666664</v>
          </cell>
          <cell r="C19">
            <v>18.7</v>
          </cell>
          <cell r="D19">
            <v>16.3</v>
          </cell>
          <cell r="E19">
            <v>97.083333333333329</v>
          </cell>
          <cell r="F19">
            <v>98</v>
          </cell>
          <cell r="G19">
            <v>92</v>
          </cell>
          <cell r="H19">
            <v>7.2</v>
          </cell>
          <cell r="I19" t="str">
            <v>SE</v>
          </cell>
          <cell r="J19">
            <v>22.68</v>
          </cell>
          <cell r="K19">
            <v>18.999999999999996</v>
          </cell>
        </row>
        <row r="20">
          <cell r="B20">
            <v>17.387499999999999</v>
          </cell>
          <cell r="C20">
            <v>21.1</v>
          </cell>
          <cell r="D20">
            <v>16.2</v>
          </cell>
          <cell r="E20">
            <v>97.833333333333329</v>
          </cell>
          <cell r="F20">
            <v>99</v>
          </cell>
          <cell r="G20">
            <v>85</v>
          </cell>
          <cell r="H20">
            <v>11.520000000000001</v>
          </cell>
          <cell r="I20" t="str">
            <v>L</v>
          </cell>
          <cell r="J20">
            <v>37.800000000000004</v>
          </cell>
          <cell r="K20">
            <v>23.6</v>
          </cell>
        </row>
        <row r="21">
          <cell r="B21">
            <v>18.554166666666667</v>
          </cell>
          <cell r="C21">
            <v>23.4</v>
          </cell>
          <cell r="D21">
            <v>15.7</v>
          </cell>
          <cell r="E21">
            <v>91.291666666666671</v>
          </cell>
          <cell r="F21">
            <v>99</v>
          </cell>
          <cell r="G21">
            <v>73</v>
          </cell>
          <cell r="H21">
            <v>15.120000000000001</v>
          </cell>
          <cell r="I21" t="str">
            <v>SE</v>
          </cell>
          <cell r="J21">
            <v>23.759999999999998</v>
          </cell>
          <cell r="K21">
            <v>1.8</v>
          </cell>
        </row>
        <row r="22">
          <cell r="B22">
            <v>20.562499999999996</v>
          </cell>
          <cell r="C22">
            <v>28</v>
          </cell>
          <cell r="D22">
            <v>15.4</v>
          </cell>
          <cell r="E22">
            <v>81.291666666666671</v>
          </cell>
          <cell r="F22">
            <v>99</v>
          </cell>
          <cell r="G22">
            <v>49</v>
          </cell>
          <cell r="H22">
            <v>19.079999999999998</v>
          </cell>
          <cell r="I22" t="str">
            <v>NE</v>
          </cell>
          <cell r="J22">
            <v>31.680000000000003</v>
          </cell>
          <cell r="K22">
            <v>0.2</v>
          </cell>
        </row>
        <row r="23">
          <cell r="B23">
            <v>21.679166666666664</v>
          </cell>
          <cell r="C23">
            <v>29.4</v>
          </cell>
          <cell r="D23">
            <v>15.6</v>
          </cell>
          <cell r="E23">
            <v>66.416666666666671</v>
          </cell>
          <cell r="F23">
            <v>91</v>
          </cell>
          <cell r="G23">
            <v>36</v>
          </cell>
          <cell r="H23">
            <v>18.720000000000002</v>
          </cell>
          <cell r="I23" t="str">
            <v>NE</v>
          </cell>
          <cell r="J23">
            <v>38.519999999999996</v>
          </cell>
          <cell r="K23">
            <v>0</v>
          </cell>
        </row>
        <row r="24">
          <cell r="B24">
            <v>21.850000000000005</v>
          </cell>
          <cell r="C24">
            <v>30.3</v>
          </cell>
          <cell r="D24">
            <v>15.3</v>
          </cell>
          <cell r="E24">
            <v>67.875</v>
          </cell>
          <cell r="F24">
            <v>91</v>
          </cell>
          <cell r="G24">
            <v>36</v>
          </cell>
          <cell r="H24">
            <v>29.880000000000003</v>
          </cell>
          <cell r="I24" t="str">
            <v>NO</v>
          </cell>
          <cell r="J24">
            <v>46.440000000000005</v>
          </cell>
          <cell r="K24">
            <v>0</v>
          </cell>
        </row>
        <row r="25">
          <cell r="B25">
            <v>15.795833333333333</v>
          </cell>
          <cell r="C25">
            <v>21</v>
          </cell>
          <cell r="D25">
            <v>12.4</v>
          </cell>
          <cell r="E25">
            <v>83.25</v>
          </cell>
          <cell r="F25">
            <v>96</v>
          </cell>
          <cell r="G25">
            <v>58</v>
          </cell>
          <cell r="H25">
            <v>20.52</v>
          </cell>
          <cell r="I25" t="str">
            <v>S</v>
          </cell>
          <cell r="J25">
            <v>46.440000000000005</v>
          </cell>
          <cell r="K25">
            <v>5.2</v>
          </cell>
        </row>
        <row r="26">
          <cell r="B26">
            <v>14.275000000000004</v>
          </cell>
          <cell r="C26">
            <v>21.5</v>
          </cell>
          <cell r="D26">
            <v>8.1</v>
          </cell>
          <cell r="E26">
            <v>78.208333333333329</v>
          </cell>
          <cell r="F26">
            <v>97</v>
          </cell>
          <cell r="G26">
            <v>47</v>
          </cell>
          <cell r="H26">
            <v>6.84</v>
          </cell>
          <cell r="I26" t="str">
            <v>S</v>
          </cell>
          <cell r="J26">
            <v>21.6</v>
          </cell>
          <cell r="K26">
            <v>0</v>
          </cell>
        </row>
        <row r="27">
          <cell r="B27">
            <v>17.425000000000001</v>
          </cell>
          <cell r="C27">
            <v>22.7</v>
          </cell>
          <cell r="D27">
            <v>15.1</v>
          </cell>
          <cell r="E27">
            <v>84.416666666666671</v>
          </cell>
          <cell r="F27">
            <v>93</v>
          </cell>
          <cell r="G27">
            <v>65</v>
          </cell>
          <cell r="H27">
            <v>17.28</v>
          </cell>
          <cell r="I27" t="str">
            <v>NE</v>
          </cell>
          <cell r="J27">
            <v>32.76</v>
          </cell>
          <cell r="K27">
            <v>0</v>
          </cell>
        </row>
        <row r="28">
          <cell r="B28">
            <v>17.983333333333331</v>
          </cell>
          <cell r="C28">
            <v>22.6</v>
          </cell>
          <cell r="D28">
            <v>16.100000000000001</v>
          </cell>
          <cell r="E28">
            <v>90.458333333333329</v>
          </cell>
          <cell r="F28">
            <v>98</v>
          </cell>
          <cell r="G28">
            <v>75</v>
          </cell>
          <cell r="H28">
            <v>14.76</v>
          </cell>
          <cell r="I28" t="str">
            <v>S</v>
          </cell>
          <cell r="J28">
            <v>29.52</v>
          </cell>
          <cell r="K28">
            <v>5.8</v>
          </cell>
        </row>
        <row r="29">
          <cell r="B29">
            <v>16.516666666666666</v>
          </cell>
          <cell r="C29">
            <v>21.9</v>
          </cell>
          <cell r="D29">
            <v>12.9</v>
          </cell>
          <cell r="E29">
            <v>80.208333333333329</v>
          </cell>
          <cell r="F29">
            <v>97</v>
          </cell>
          <cell r="G29">
            <v>46</v>
          </cell>
          <cell r="H29">
            <v>12.24</v>
          </cell>
          <cell r="I29" t="str">
            <v>S</v>
          </cell>
          <cell r="J29">
            <v>29.52</v>
          </cell>
          <cell r="K29">
            <v>0</v>
          </cell>
        </row>
        <row r="30">
          <cell r="B30">
            <v>15.91666666666667</v>
          </cell>
          <cell r="C30">
            <v>24.5</v>
          </cell>
          <cell r="D30">
            <v>7</v>
          </cell>
          <cell r="E30">
            <v>77.583333333333329</v>
          </cell>
          <cell r="F30">
            <v>99</v>
          </cell>
          <cell r="G30">
            <v>35</v>
          </cell>
          <cell r="H30">
            <v>2.16</v>
          </cell>
          <cell r="I30" t="str">
            <v>S</v>
          </cell>
          <cell r="J30">
            <v>11.16</v>
          </cell>
          <cell r="K30">
            <v>0.2</v>
          </cell>
        </row>
        <row r="31">
          <cell r="B31">
            <v>18.733333333333334</v>
          </cell>
          <cell r="C31">
            <v>27</v>
          </cell>
          <cell r="D31">
            <v>11.5</v>
          </cell>
          <cell r="E31">
            <v>65.75</v>
          </cell>
          <cell r="F31">
            <v>90</v>
          </cell>
          <cell r="G31">
            <v>39</v>
          </cell>
          <cell r="H31">
            <v>12.24</v>
          </cell>
          <cell r="I31" t="str">
            <v>NE</v>
          </cell>
          <cell r="J31">
            <v>22.32</v>
          </cell>
          <cell r="K31">
            <v>0</v>
          </cell>
        </row>
        <row r="32">
          <cell r="B32">
            <v>19.862500000000004</v>
          </cell>
          <cell r="C32">
            <v>27.5</v>
          </cell>
          <cell r="D32">
            <v>14.8</v>
          </cell>
          <cell r="E32">
            <v>69.083333333333329</v>
          </cell>
          <cell r="F32">
            <v>83</v>
          </cell>
          <cell r="G32">
            <v>45</v>
          </cell>
          <cell r="H32">
            <v>15.840000000000002</v>
          </cell>
          <cell r="I32" t="str">
            <v>NE</v>
          </cell>
          <cell r="J32">
            <v>33.119999999999997</v>
          </cell>
          <cell r="K32">
            <v>0</v>
          </cell>
        </row>
        <row r="33">
          <cell r="B33">
            <v>21.074999999999999</v>
          </cell>
          <cell r="C33">
            <v>29.2</v>
          </cell>
          <cell r="D33">
            <v>14.3</v>
          </cell>
          <cell r="E33">
            <v>65.75</v>
          </cell>
          <cell r="F33">
            <v>89</v>
          </cell>
          <cell r="G33">
            <v>35</v>
          </cell>
          <cell r="H33">
            <v>11.520000000000001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21.724999999999998</v>
          </cell>
          <cell r="C34">
            <v>28.4</v>
          </cell>
          <cell r="D34">
            <v>15.6</v>
          </cell>
          <cell r="E34">
            <v>65.583333333333329</v>
          </cell>
          <cell r="F34">
            <v>86</v>
          </cell>
          <cell r="G34">
            <v>42</v>
          </cell>
          <cell r="H34">
            <v>19.079999999999998</v>
          </cell>
          <cell r="I34" t="str">
            <v>L</v>
          </cell>
          <cell r="J34">
            <v>36.72</v>
          </cell>
          <cell r="K34">
            <v>0</v>
          </cell>
        </row>
        <row r="35">
          <cell r="B35">
            <v>22.545833333333334</v>
          </cell>
          <cell r="C35">
            <v>30.8</v>
          </cell>
          <cell r="D35">
            <v>16.5</v>
          </cell>
          <cell r="E35">
            <v>60.916666666666664</v>
          </cell>
          <cell r="F35">
            <v>81</v>
          </cell>
          <cell r="G35">
            <v>29</v>
          </cell>
          <cell r="H35">
            <v>19.079999999999998</v>
          </cell>
          <cell r="I35" t="str">
            <v>NE</v>
          </cell>
          <cell r="J35">
            <v>37.080000000000005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B5">
            <v>18.874999999999996</v>
          </cell>
          <cell r="C5">
            <v>22.1</v>
          </cell>
          <cell r="D5">
            <v>16.7</v>
          </cell>
          <cell r="E5">
            <v>89.458333333333329</v>
          </cell>
          <cell r="F5">
            <v>97</v>
          </cell>
          <cell r="G5">
            <v>71</v>
          </cell>
          <cell r="H5">
            <v>10.8</v>
          </cell>
          <cell r="I5" t="str">
            <v>L</v>
          </cell>
          <cell r="J5">
            <v>19.079999999999998</v>
          </cell>
          <cell r="K5" t="str">
            <v>*</v>
          </cell>
        </row>
        <row r="6">
          <cell r="B6">
            <v>18.312500000000004</v>
          </cell>
          <cell r="C6">
            <v>19.899999999999999</v>
          </cell>
          <cell r="D6">
            <v>17.3</v>
          </cell>
          <cell r="E6">
            <v>94.166666666666671</v>
          </cell>
          <cell r="F6">
            <v>97</v>
          </cell>
          <cell r="G6">
            <v>88</v>
          </cell>
          <cell r="H6">
            <v>15.120000000000001</v>
          </cell>
          <cell r="I6" t="str">
            <v>L</v>
          </cell>
          <cell r="J6">
            <v>32.04</v>
          </cell>
          <cell r="K6" t="str">
            <v>*</v>
          </cell>
        </row>
        <row r="7">
          <cell r="B7">
            <v>17.579166666666669</v>
          </cell>
          <cell r="C7">
            <v>19.3</v>
          </cell>
          <cell r="D7">
            <v>16.600000000000001</v>
          </cell>
          <cell r="E7">
            <v>92.25</v>
          </cell>
          <cell r="F7">
            <v>96</v>
          </cell>
          <cell r="G7">
            <v>88</v>
          </cell>
          <cell r="H7">
            <v>14.76</v>
          </cell>
          <cell r="I7" t="str">
            <v>L</v>
          </cell>
          <cell r="J7">
            <v>32.76</v>
          </cell>
          <cell r="K7" t="str">
            <v>*</v>
          </cell>
        </row>
        <row r="8">
          <cell r="B8">
            <v>13.616666666666667</v>
          </cell>
          <cell r="C8">
            <v>18.100000000000001</v>
          </cell>
          <cell r="D8">
            <v>11.2</v>
          </cell>
          <cell r="E8">
            <v>84.5</v>
          </cell>
          <cell r="F8">
            <v>97</v>
          </cell>
          <cell r="G8">
            <v>71</v>
          </cell>
          <cell r="H8">
            <v>22.32</v>
          </cell>
          <cell r="I8" t="str">
            <v>SO</v>
          </cell>
          <cell r="J8">
            <v>42.12</v>
          </cell>
          <cell r="K8" t="str">
            <v>*</v>
          </cell>
        </row>
        <row r="9">
          <cell r="B9">
            <v>13.012500000000001</v>
          </cell>
          <cell r="C9">
            <v>19.8</v>
          </cell>
          <cell r="D9">
            <v>8.6</v>
          </cell>
          <cell r="E9">
            <v>81.291666666666671</v>
          </cell>
          <cell r="F9">
            <v>92</v>
          </cell>
          <cell r="G9">
            <v>65</v>
          </cell>
          <cell r="H9">
            <v>15.840000000000002</v>
          </cell>
          <cell r="I9" t="str">
            <v>S</v>
          </cell>
          <cell r="J9">
            <v>31.319999999999997</v>
          </cell>
          <cell r="K9" t="str">
            <v>*</v>
          </cell>
        </row>
        <row r="10">
          <cell r="B10">
            <v>15.733333333333334</v>
          </cell>
          <cell r="C10">
            <v>18.600000000000001</v>
          </cell>
          <cell r="D10">
            <v>13.4</v>
          </cell>
          <cell r="E10">
            <v>89.75</v>
          </cell>
          <cell r="F10">
            <v>94</v>
          </cell>
          <cell r="G10">
            <v>80</v>
          </cell>
          <cell r="H10">
            <v>15.48</v>
          </cell>
          <cell r="I10" t="str">
            <v>L</v>
          </cell>
          <cell r="J10">
            <v>29.16</v>
          </cell>
          <cell r="K10" t="str">
            <v>*</v>
          </cell>
        </row>
        <row r="11">
          <cell r="B11">
            <v>18.129166666666666</v>
          </cell>
          <cell r="C11">
            <v>21.3</v>
          </cell>
          <cell r="D11">
            <v>16.600000000000001</v>
          </cell>
          <cell r="E11">
            <v>93.208333333333329</v>
          </cell>
          <cell r="F11">
            <v>96</v>
          </cell>
          <cell r="G11">
            <v>82</v>
          </cell>
          <cell r="H11">
            <v>18</v>
          </cell>
          <cell r="I11" t="str">
            <v>N</v>
          </cell>
          <cell r="J11">
            <v>47.16</v>
          </cell>
          <cell r="K11" t="str">
            <v>*</v>
          </cell>
        </row>
        <row r="12">
          <cell r="B12">
            <v>17.00416666666667</v>
          </cell>
          <cell r="C12">
            <v>20.100000000000001</v>
          </cell>
          <cell r="D12">
            <v>15.6</v>
          </cell>
          <cell r="E12">
            <v>87.75</v>
          </cell>
          <cell r="F12">
            <v>97</v>
          </cell>
          <cell r="G12">
            <v>68</v>
          </cell>
          <cell r="H12">
            <v>18</v>
          </cell>
          <cell r="I12" t="str">
            <v>NO</v>
          </cell>
          <cell r="J12">
            <v>29.52</v>
          </cell>
          <cell r="K12" t="str">
            <v>*</v>
          </cell>
        </row>
        <row r="13">
          <cell r="B13">
            <v>16.462499999999999</v>
          </cell>
          <cell r="C13">
            <v>23.8</v>
          </cell>
          <cell r="D13">
            <v>10.8</v>
          </cell>
          <cell r="E13">
            <v>81.208333333333329</v>
          </cell>
          <cell r="F13">
            <v>97</v>
          </cell>
          <cell r="G13">
            <v>54</v>
          </cell>
          <cell r="H13">
            <v>8.2799999999999994</v>
          </cell>
          <cell r="I13" t="str">
            <v>O</v>
          </cell>
          <cell r="J13">
            <v>16.559999999999999</v>
          </cell>
          <cell r="K13" t="str">
            <v>*</v>
          </cell>
        </row>
        <row r="14">
          <cell r="B14">
            <v>20.524999999999999</v>
          </cell>
          <cell r="C14">
            <v>28.8</v>
          </cell>
          <cell r="D14">
            <v>16.3</v>
          </cell>
          <cell r="E14">
            <v>78.625</v>
          </cell>
          <cell r="F14">
            <v>92</v>
          </cell>
          <cell r="G14">
            <v>49</v>
          </cell>
          <cell r="H14">
            <v>24.840000000000003</v>
          </cell>
          <cell r="I14" t="str">
            <v>L</v>
          </cell>
          <cell r="J14">
            <v>44.64</v>
          </cell>
          <cell r="K14" t="str">
            <v>*</v>
          </cell>
        </row>
        <row r="15">
          <cell r="B15">
            <v>18.212499999999995</v>
          </cell>
          <cell r="C15">
            <v>22.2</v>
          </cell>
          <cell r="D15">
            <v>16</v>
          </cell>
          <cell r="E15">
            <v>90.083333333333329</v>
          </cell>
          <cell r="F15">
            <v>97</v>
          </cell>
          <cell r="G15">
            <v>79</v>
          </cell>
          <cell r="H15">
            <v>18.36</v>
          </cell>
          <cell r="I15" t="str">
            <v>NE</v>
          </cell>
          <cell r="J15">
            <v>48.96</v>
          </cell>
          <cell r="K15" t="str">
            <v>*</v>
          </cell>
        </row>
        <row r="16">
          <cell r="B16">
            <v>20.983333333333331</v>
          </cell>
          <cell r="C16">
            <v>29.7</v>
          </cell>
          <cell r="D16">
            <v>16.7</v>
          </cell>
          <cell r="E16">
            <v>78.166666666666671</v>
          </cell>
          <cell r="F16">
            <v>89</v>
          </cell>
          <cell r="G16">
            <v>50</v>
          </cell>
          <cell r="H16">
            <v>12.96</v>
          </cell>
          <cell r="I16" t="str">
            <v>NE</v>
          </cell>
          <cell r="J16">
            <v>29.880000000000003</v>
          </cell>
          <cell r="K16" t="str">
            <v>*</v>
          </cell>
        </row>
        <row r="17">
          <cell r="B17">
            <v>24.683333333333337</v>
          </cell>
          <cell r="C17">
            <v>31.8</v>
          </cell>
          <cell r="D17">
            <v>20</v>
          </cell>
          <cell r="E17">
            <v>64.166666666666671</v>
          </cell>
          <cell r="F17">
            <v>81</v>
          </cell>
          <cell r="G17">
            <v>38</v>
          </cell>
          <cell r="H17">
            <v>35.64</v>
          </cell>
          <cell r="I17" t="str">
            <v>N</v>
          </cell>
          <cell r="J17">
            <v>63.72</v>
          </cell>
          <cell r="K17" t="str">
            <v>*</v>
          </cell>
        </row>
        <row r="18">
          <cell r="B18">
            <v>23.525000000000002</v>
          </cell>
          <cell r="C18">
            <v>30</v>
          </cell>
          <cell r="D18">
            <v>19.2</v>
          </cell>
          <cell r="E18">
            <v>71.833333333333329</v>
          </cell>
          <cell r="F18">
            <v>93</v>
          </cell>
          <cell r="G18">
            <v>48</v>
          </cell>
          <cell r="H18">
            <v>26.28</v>
          </cell>
          <cell r="I18" t="str">
            <v>N</v>
          </cell>
          <cell r="J18">
            <v>48.96</v>
          </cell>
          <cell r="K18" t="str">
            <v>*</v>
          </cell>
        </row>
        <row r="19">
          <cell r="B19">
            <v>19.087500000000002</v>
          </cell>
          <cell r="C19">
            <v>21</v>
          </cell>
          <cell r="D19">
            <v>18.100000000000001</v>
          </cell>
          <cell r="E19">
            <v>93.958333333333329</v>
          </cell>
          <cell r="F19">
            <v>97</v>
          </cell>
          <cell r="G19">
            <v>84</v>
          </cell>
          <cell r="H19">
            <v>12.6</v>
          </cell>
          <cell r="I19" t="str">
            <v>NE</v>
          </cell>
          <cell r="J19">
            <v>29.52</v>
          </cell>
          <cell r="K19" t="str">
            <v>*</v>
          </cell>
        </row>
        <row r="20">
          <cell r="B20">
            <v>19.791666666666668</v>
          </cell>
          <cell r="C20">
            <v>25</v>
          </cell>
          <cell r="D20">
            <v>16.7</v>
          </cell>
          <cell r="E20">
            <v>85.791666666666671</v>
          </cell>
          <cell r="F20">
            <v>95</v>
          </cell>
          <cell r="G20">
            <v>68</v>
          </cell>
          <cell r="H20">
            <v>14.76</v>
          </cell>
          <cell r="I20" t="str">
            <v>SE</v>
          </cell>
          <cell r="J20">
            <v>33.480000000000004</v>
          </cell>
          <cell r="K20" t="str">
            <v>*</v>
          </cell>
        </row>
        <row r="21">
          <cell r="B21">
            <v>20.279166666666669</v>
          </cell>
          <cell r="C21">
            <v>25.2</v>
          </cell>
          <cell r="D21">
            <v>17.600000000000001</v>
          </cell>
          <cell r="E21">
            <v>83.541666666666671</v>
          </cell>
          <cell r="F21">
            <v>93</v>
          </cell>
          <cell r="G21">
            <v>66</v>
          </cell>
          <cell r="H21">
            <v>13.68</v>
          </cell>
          <cell r="I21" t="str">
            <v>SE</v>
          </cell>
          <cell r="J21">
            <v>28.44</v>
          </cell>
          <cell r="K21" t="str">
            <v>*</v>
          </cell>
        </row>
        <row r="22">
          <cell r="B22">
            <v>22.195833333333336</v>
          </cell>
          <cell r="C22">
            <v>29</v>
          </cell>
          <cell r="D22">
            <v>17.2</v>
          </cell>
          <cell r="E22">
            <v>70.958333333333329</v>
          </cell>
          <cell r="F22">
            <v>94</v>
          </cell>
          <cell r="G22">
            <v>38</v>
          </cell>
          <cell r="H22">
            <v>18</v>
          </cell>
          <cell r="I22" t="str">
            <v>NE</v>
          </cell>
          <cell r="J22">
            <v>31.319999999999997</v>
          </cell>
          <cell r="K22" t="str">
            <v>*</v>
          </cell>
        </row>
        <row r="23">
          <cell r="B23">
            <v>22.350000000000005</v>
          </cell>
          <cell r="C23">
            <v>29.8</v>
          </cell>
          <cell r="D23">
            <v>16.2</v>
          </cell>
          <cell r="E23">
            <v>59.166666666666664</v>
          </cell>
          <cell r="F23">
            <v>80</v>
          </cell>
          <cell r="G23">
            <v>31</v>
          </cell>
          <cell r="H23">
            <v>22.32</v>
          </cell>
          <cell r="I23" t="str">
            <v>L</v>
          </cell>
          <cell r="J23">
            <v>41.76</v>
          </cell>
          <cell r="K23" t="str">
            <v>*</v>
          </cell>
        </row>
        <row r="24">
          <cell r="B24">
            <v>22.654166666666672</v>
          </cell>
          <cell r="C24">
            <v>30.8</v>
          </cell>
          <cell r="D24">
            <v>16.399999999999999</v>
          </cell>
          <cell r="E24">
            <v>58.791666666666664</v>
          </cell>
          <cell r="F24">
            <v>81</v>
          </cell>
          <cell r="G24">
            <v>32</v>
          </cell>
          <cell r="H24">
            <v>22.68</v>
          </cell>
          <cell r="I24" t="str">
            <v>NE</v>
          </cell>
          <cell r="J24">
            <v>34.92</v>
          </cell>
          <cell r="K24" t="str">
            <v>*</v>
          </cell>
        </row>
        <row r="25">
          <cell r="B25">
            <v>17.224999999999998</v>
          </cell>
          <cell r="C25">
            <v>23.6</v>
          </cell>
          <cell r="D25">
            <v>13.4</v>
          </cell>
          <cell r="E25">
            <v>79.125</v>
          </cell>
          <cell r="F25">
            <v>95</v>
          </cell>
          <cell r="G25">
            <v>54</v>
          </cell>
          <cell r="H25">
            <v>23.040000000000003</v>
          </cell>
          <cell r="I25" t="str">
            <v>S</v>
          </cell>
          <cell r="J25">
            <v>46.080000000000005</v>
          </cell>
          <cell r="K25" t="str">
            <v>*</v>
          </cell>
        </row>
        <row r="26">
          <cell r="B26">
            <v>14.970833333333331</v>
          </cell>
          <cell r="C26">
            <v>21.1</v>
          </cell>
          <cell r="D26">
            <v>9.8000000000000007</v>
          </cell>
          <cell r="E26">
            <v>77.416666666666671</v>
          </cell>
          <cell r="F26">
            <v>90</v>
          </cell>
          <cell r="G26">
            <v>60</v>
          </cell>
          <cell r="H26">
            <v>12.6</v>
          </cell>
          <cell r="I26" t="str">
            <v>S</v>
          </cell>
          <cell r="J26">
            <v>22.68</v>
          </cell>
          <cell r="K26" t="str">
            <v>*</v>
          </cell>
        </row>
        <row r="27">
          <cell r="B27">
            <v>19.525000000000002</v>
          </cell>
          <cell r="C27">
            <v>26.4</v>
          </cell>
          <cell r="D27">
            <v>15.2</v>
          </cell>
          <cell r="E27">
            <v>76.25</v>
          </cell>
          <cell r="F27">
            <v>92</v>
          </cell>
          <cell r="G27">
            <v>53</v>
          </cell>
          <cell r="H27">
            <v>13.68</v>
          </cell>
          <cell r="I27" t="str">
            <v>SE</v>
          </cell>
          <cell r="J27">
            <v>27.36</v>
          </cell>
          <cell r="K27" t="str">
            <v>*</v>
          </cell>
        </row>
        <row r="28">
          <cell r="B28">
            <v>19.420833333333334</v>
          </cell>
          <cell r="C28">
            <v>25.3</v>
          </cell>
          <cell r="D28">
            <v>16.899999999999999</v>
          </cell>
          <cell r="E28">
            <v>83.583333333333329</v>
          </cell>
          <cell r="F28">
            <v>93</v>
          </cell>
          <cell r="G28">
            <v>61</v>
          </cell>
          <cell r="H28">
            <v>17.28</v>
          </cell>
          <cell r="I28" t="str">
            <v>SE</v>
          </cell>
          <cell r="J28">
            <v>39.96</v>
          </cell>
          <cell r="K28" t="str">
            <v>*</v>
          </cell>
        </row>
        <row r="29">
          <cell r="B29">
            <v>17.429166666666667</v>
          </cell>
          <cell r="C29">
            <v>23.1</v>
          </cell>
          <cell r="D29">
            <v>13.8</v>
          </cell>
          <cell r="E29">
            <v>76.125</v>
          </cell>
          <cell r="F29">
            <v>96</v>
          </cell>
          <cell r="G29">
            <v>41</v>
          </cell>
          <cell r="H29">
            <v>15.840000000000002</v>
          </cell>
          <cell r="I29" t="str">
            <v>S</v>
          </cell>
          <cell r="J29">
            <v>28.44</v>
          </cell>
          <cell r="K29" t="str">
            <v>*</v>
          </cell>
        </row>
        <row r="30">
          <cell r="B30">
            <v>18.475000000000005</v>
          </cell>
          <cell r="C30">
            <v>25.6</v>
          </cell>
          <cell r="D30">
            <v>13.4</v>
          </cell>
          <cell r="E30">
            <v>69.458333333333329</v>
          </cell>
          <cell r="F30">
            <v>91</v>
          </cell>
          <cell r="G30">
            <v>46</v>
          </cell>
          <cell r="H30">
            <v>11.16</v>
          </cell>
          <cell r="I30" t="str">
            <v>S</v>
          </cell>
          <cell r="J30">
            <v>19.8</v>
          </cell>
          <cell r="K30" t="str">
            <v>*</v>
          </cell>
        </row>
        <row r="31">
          <cell r="B31">
            <v>20.854166666666668</v>
          </cell>
          <cell r="C31">
            <v>28.4</v>
          </cell>
          <cell r="D31">
            <v>14.9</v>
          </cell>
          <cell r="E31">
            <v>61.416666666666664</v>
          </cell>
          <cell r="F31">
            <v>86</v>
          </cell>
          <cell r="G31">
            <v>38</v>
          </cell>
          <cell r="H31">
            <v>11.520000000000001</v>
          </cell>
          <cell r="I31" t="str">
            <v>SE</v>
          </cell>
          <cell r="J31">
            <v>21.96</v>
          </cell>
          <cell r="K31" t="str">
            <v>*</v>
          </cell>
        </row>
        <row r="32">
          <cell r="B32">
            <v>22.429166666666664</v>
          </cell>
          <cell r="C32">
            <v>29.5</v>
          </cell>
          <cell r="D32">
            <v>17</v>
          </cell>
          <cell r="E32">
            <v>54.375</v>
          </cell>
          <cell r="F32">
            <v>71</v>
          </cell>
          <cell r="G32">
            <v>31</v>
          </cell>
          <cell r="H32">
            <v>16.920000000000002</v>
          </cell>
          <cell r="I32" t="str">
            <v>L</v>
          </cell>
          <cell r="J32">
            <v>31.319999999999997</v>
          </cell>
          <cell r="K32" t="str">
            <v>*</v>
          </cell>
        </row>
        <row r="33">
          <cell r="B33">
            <v>22.829166666666666</v>
          </cell>
          <cell r="C33">
            <v>30.1</v>
          </cell>
          <cell r="D33">
            <v>17.399999999999999</v>
          </cell>
          <cell r="E33">
            <v>53.125</v>
          </cell>
          <cell r="F33">
            <v>70</v>
          </cell>
          <cell r="G33">
            <v>31</v>
          </cell>
          <cell r="H33">
            <v>13.32</v>
          </cell>
          <cell r="I33" t="str">
            <v>L</v>
          </cell>
          <cell r="J33">
            <v>25.92</v>
          </cell>
          <cell r="K33" t="str">
            <v>*</v>
          </cell>
        </row>
        <row r="34">
          <cell r="B34">
            <v>23.266666666666666</v>
          </cell>
          <cell r="C34">
            <v>29.5</v>
          </cell>
          <cell r="D34">
            <v>18</v>
          </cell>
          <cell r="E34">
            <v>54.583333333333336</v>
          </cell>
          <cell r="F34">
            <v>71</v>
          </cell>
          <cell r="G34">
            <v>34</v>
          </cell>
          <cell r="H34">
            <v>16.920000000000002</v>
          </cell>
          <cell r="I34" t="str">
            <v>L</v>
          </cell>
          <cell r="J34">
            <v>33.119999999999997</v>
          </cell>
          <cell r="K34" t="str">
            <v>*</v>
          </cell>
        </row>
        <row r="35">
          <cell r="B35">
            <v>23.999999999999996</v>
          </cell>
          <cell r="C35">
            <v>31.3</v>
          </cell>
          <cell r="D35">
            <v>17.899999999999999</v>
          </cell>
          <cell r="E35">
            <v>49.875</v>
          </cell>
          <cell r="F35">
            <v>71</v>
          </cell>
          <cell r="G35">
            <v>24</v>
          </cell>
          <cell r="H35">
            <v>21.240000000000002</v>
          </cell>
          <cell r="I35" t="str">
            <v>L</v>
          </cell>
          <cell r="J35">
            <v>37.440000000000005</v>
          </cell>
          <cell r="K35" t="str">
            <v>*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B5">
            <v>20.633333333333336</v>
          </cell>
          <cell r="C5">
            <v>23.9</v>
          </cell>
          <cell r="D5">
            <v>18.8</v>
          </cell>
          <cell r="E5">
            <v>87.125</v>
          </cell>
          <cell r="F5">
            <v>96</v>
          </cell>
          <cell r="G5">
            <v>68</v>
          </cell>
          <cell r="H5">
            <v>11.16</v>
          </cell>
          <cell r="I5" t="str">
            <v>L</v>
          </cell>
          <cell r="J5">
            <v>25.2</v>
          </cell>
          <cell r="K5">
            <v>2.2000000000000002</v>
          </cell>
        </row>
        <row r="6">
          <cell r="B6">
            <v>21.666666666666668</v>
          </cell>
          <cell r="C6">
            <v>27.3</v>
          </cell>
          <cell r="D6">
            <v>19.399999999999999</v>
          </cell>
          <cell r="E6">
            <v>88.916666666666671</v>
          </cell>
          <cell r="F6">
            <v>96</v>
          </cell>
          <cell r="G6">
            <v>65</v>
          </cell>
          <cell r="H6">
            <v>11.16</v>
          </cell>
          <cell r="I6" t="str">
            <v>L</v>
          </cell>
          <cell r="J6">
            <v>24.48</v>
          </cell>
          <cell r="K6">
            <v>5.2</v>
          </cell>
        </row>
        <row r="7">
          <cell r="B7">
            <v>22.743478260869562</v>
          </cell>
          <cell r="C7">
            <v>26.8</v>
          </cell>
          <cell r="D7">
            <v>18.2</v>
          </cell>
          <cell r="E7">
            <v>80.782608695652172</v>
          </cell>
          <cell r="F7">
            <v>96</v>
          </cell>
          <cell r="G7">
            <v>66</v>
          </cell>
          <cell r="H7">
            <v>17.28</v>
          </cell>
          <cell r="I7" t="str">
            <v>N</v>
          </cell>
          <cell r="J7">
            <v>51.12</v>
          </cell>
          <cell r="K7">
            <v>15.2</v>
          </cell>
        </row>
        <row r="8">
          <cell r="B8">
            <v>14.59166666666667</v>
          </cell>
          <cell r="C8">
            <v>18.3</v>
          </cell>
          <cell r="D8">
            <v>12.7</v>
          </cell>
          <cell r="E8">
            <v>79.75</v>
          </cell>
          <cell r="F8">
            <v>93</v>
          </cell>
          <cell r="G8">
            <v>65</v>
          </cell>
          <cell r="H8">
            <v>10.08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14.683333333333337</v>
          </cell>
          <cell r="C9">
            <v>23.1</v>
          </cell>
          <cell r="D9">
            <v>9.6999999999999993</v>
          </cell>
          <cell r="E9">
            <v>72.958333333333329</v>
          </cell>
          <cell r="F9">
            <v>94</v>
          </cell>
          <cell r="G9">
            <v>40</v>
          </cell>
          <cell r="H9">
            <v>11.16</v>
          </cell>
          <cell r="I9" t="str">
            <v>NE</v>
          </cell>
          <cell r="J9">
            <v>19.440000000000001</v>
          </cell>
          <cell r="K9">
            <v>0</v>
          </cell>
        </row>
        <row r="10">
          <cell r="B10">
            <v>18.100000000000001</v>
          </cell>
          <cell r="C10">
            <v>23.3</v>
          </cell>
          <cell r="D10">
            <v>14.4</v>
          </cell>
          <cell r="E10">
            <v>83.291666666666671</v>
          </cell>
          <cell r="F10">
            <v>93</v>
          </cell>
          <cell r="G10">
            <v>69</v>
          </cell>
          <cell r="H10">
            <v>18.36</v>
          </cell>
          <cell r="I10" t="str">
            <v>SE</v>
          </cell>
          <cell r="J10">
            <v>34.200000000000003</v>
          </cell>
          <cell r="K10">
            <v>0</v>
          </cell>
        </row>
        <row r="11">
          <cell r="B11">
            <v>19.108333333333334</v>
          </cell>
          <cell r="C11">
            <v>20.6</v>
          </cell>
          <cell r="D11">
            <v>17.399999999999999</v>
          </cell>
          <cell r="E11">
            <v>91.416666666666671</v>
          </cell>
          <cell r="F11">
            <v>96</v>
          </cell>
          <cell r="G11">
            <v>83</v>
          </cell>
          <cell r="H11">
            <v>16.2</v>
          </cell>
          <cell r="I11" t="str">
            <v>N</v>
          </cell>
          <cell r="J11">
            <v>28.08</v>
          </cell>
          <cell r="K11">
            <v>16.999999999999996</v>
          </cell>
        </row>
        <row r="12">
          <cell r="B12">
            <v>16.937499999999996</v>
          </cell>
          <cell r="C12">
            <v>20</v>
          </cell>
          <cell r="D12">
            <v>14.9</v>
          </cell>
          <cell r="E12">
            <v>85.25</v>
          </cell>
          <cell r="F12">
            <v>96</v>
          </cell>
          <cell r="G12">
            <v>66</v>
          </cell>
          <cell r="H12">
            <v>10.8</v>
          </cell>
          <cell r="I12" t="str">
            <v>O</v>
          </cell>
          <cell r="J12">
            <v>21.6</v>
          </cell>
          <cell r="K12">
            <v>0.60000000000000009</v>
          </cell>
        </row>
        <row r="13">
          <cell r="B13">
            <v>17.291666666666668</v>
          </cell>
          <cell r="C13">
            <v>25</v>
          </cell>
          <cell r="D13">
            <v>11.7</v>
          </cell>
          <cell r="E13">
            <v>85.375</v>
          </cell>
          <cell r="F13">
            <v>97</v>
          </cell>
          <cell r="G13">
            <v>62</v>
          </cell>
          <cell r="H13">
            <v>10.8</v>
          </cell>
          <cell r="I13" t="str">
            <v>N</v>
          </cell>
          <cell r="J13">
            <v>23.400000000000002</v>
          </cell>
          <cell r="K13">
            <v>0</v>
          </cell>
        </row>
        <row r="14">
          <cell r="B14">
            <v>23.175000000000001</v>
          </cell>
          <cell r="C14">
            <v>29.7</v>
          </cell>
          <cell r="D14">
            <v>18.100000000000001</v>
          </cell>
          <cell r="E14">
            <v>75.708333333333329</v>
          </cell>
          <cell r="F14">
            <v>93</v>
          </cell>
          <cell r="G14">
            <v>53</v>
          </cell>
          <cell r="H14">
            <v>21.240000000000002</v>
          </cell>
          <cell r="I14" t="str">
            <v>N</v>
          </cell>
          <cell r="J14">
            <v>42.12</v>
          </cell>
          <cell r="K14">
            <v>0.2</v>
          </cell>
        </row>
        <row r="15">
          <cell r="B15">
            <v>23.687499999999996</v>
          </cell>
          <cell r="C15">
            <v>28.6</v>
          </cell>
          <cell r="D15">
            <v>21.3</v>
          </cell>
          <cell r="E15">
            <v>80.958333333333329</v>
          </cell>
          <cell r="F15">
            <v>94</v>
          </cell>
          <cell r="G15">
            <v>59</v>
          </cell>
          <cell r="H15">
            <v>19.079999999999998</v>
          </cell>
          <cell r="I15" t="str">
            <v>NE</v>
          </cell>
          <cell r="J15">
            <v>34.56</v>
          </cell>
          <cell r="K15">
            <v>6.8</v>
          </cell>
        </row>
        <row r="16">
          <cell r="B16">
            <v>24.954166666666666</v>
          </cell>
          <cell r="C16">
            <v>30.8</v>
          </cell>
          <cell r="D16">
            <v>19.600000000000001</v>
          </cell>
          <cell r="E16">
            <v>71.625</v>
          </cell>
          <cell r="F16">
            <v>91</v>
          </cell>
          <cell r="G16">
            <v>49</v>
          </cell>
          <cell r="H16">
            <v>23.040000000000003</v>
          </cell>
          <cell r="I16" t="str">
            <v>N</v>
          </cell>
          <cell r="J16">
            <v>44.28</v>
          </cell>
          <cell r="K16">
            <v>0</v>
          </cell>
        </row>
        <row r="17">
          <cell r="B17">
            <v>26.620833333333337</v>
          </cell>
          <cell r="C17">
            <v>31.6</v>
          </cell>
          <cell r="D17">
            <v>22.5</v>
          </cell>
          <cell r="E17">
            <v>61.958333333333336</v>
          </cell>
          <cell r="F17">
            <v>77</v>
          </cell>
          <cell r="G17">
            <v>41</v>
          </cell>
          <cell r="H17">
            <v>27</v>
          </cell>
          <cell r="I17" t="str">
            <v>N</v>
          </cell>
          <cell r="J17">
            <v>59.04</v>
          </cell>
          <cell r="K17">
            <v>0</v>
          </cell>
        </row>
        <row r="18">
          <cell r="B18">
            <v>24.079166666666669</v>
          </cell>
          <cell r="C18">
            <v>28.4</v>
          </cell>
          <cell r="D18">
            <v>21.4</v>
          </cell>
          <cell r="E18">
            <v>77.416666666666671</v>
          </cell>
          <cell r="F18">
            <v>86</v>
          </cell>
          <cell r="G18">
            <v>56</v>
          </cell>
          <cell r="H18">
            <v>9.3600000000000012</v>
          </cell>
          <cell r="I18" t="str">
            <v>N</v>
          </cell>
          <cell r="J18">
            <v>28.08</v>
          </cell>
          <cell r="K18">
            <v>0.2</v>
          </cell>
        </row>
        <row r="19">
          <cell r="B19">
            <v>18.512499999999999</v>
          </cell>
          <cell r="C19">
            <v>21.5</v>
          </cell>
          <cell r="D19">
            <v>15.8</v>
          </cell>
          <cell r="E19">
            <v>94.333333333333329</v>
          </cell>
          <cell r="F19">
            <v>97</v>
          </cell>
          <cell r="G19">
            <v>82</v>
          </cell>
          <cell r="H19">
            <v>14.04</v>
          </cell>
          <cell r="I19" t="str">
            <v>S</v>
          </cell>
          <cell r="J19">
            <v>34.92</v>
          </cell>
          <cell r="K19">
            <v>38.400000000000006</v>
          </cell>
        </row>
        <row r="20">
          <cell r="B20">
            <v>19.1875</v>
          </cell>
          <cell r="C20">
            <v>23.6</v>
          </cell>
          <cell r="D20">
            <v>16.899999999999999</v>
          </cell>
          <cell r="E20">
            <v>89.666666666666671</v>
          </cell>
          <cell r="F20">
            <v>97</v>
          </cell>
          <cell r="G20">
            <v>71</v>
          </cell>
          <cell r="H20">
            <v>10.08</v>
          </cell>
          <cell r="I20" t="str">
            <v>S</v>
          </cell>
          <cell r="J20">
            <v>18</v>
          </cell>
          <cell r="K20">
            <v>0.8</v>
          </cell>
        </row>
        <row r="21">
          <cell r="B21">
            <v>21.041666666666668</v>
          </cell>
          <cell r="C21">
            <v>28.4</v>
          </cell>
          <cell r="D21">
            <v>17.600000000000001</v>
          </cell>
          <cell r="E21">
            <v>84.958333333333329</v>
          </cell>
          <cell r="F21">
            <v>96</v>
          </cell>
          <cell r="G21">
            <v>60</v>
          </cell>
          <cell r="H21">
            <v>6.12</v>
          </cell>
          <cell r="I21" t="str">
            <v>S</v>
          </cell>
          <cell r="J21">
            <v>18.720000000000002</v>
          </cell>
          <cell r="K21">
            <v>0.6</v>
          </cell>
        </row>
        <row r="22">
          <cell r="B22">
            <v>22.591304347826089</v>
          </cell>
          <cell r="C22">
            <v>30</v>
          </cell>
          <cell r="D22">
            <v>16.3</v>
          </cell>
          <cell r="E22">
            <v>76.478260869565219</v>
          </cell>
          <cell r="F22">
            <v>97</v>
          </cell>
          <cell r="G22">
            <v>46</v>
          </cell>
          <cell r="H22">
            <v>13.32</v>
          </cell>
          <cell r="I22" t="str">
            <v>N</v>
          </cell>
          <cell r="J22">
            <v>25.2</v>
          </cell>
          <cell r="K22">
            <v>0.2</v>
          </cell>
        </row>
        <row r="23">
          <cell r="B23">
            <v>23.012499999999999</v>
          </cell>
          <cell r="C23">
            <v>30.3</v>
          </cell>
          <cell r="D23">
            <v>16.600000000000001</v>
          </cell>
          <cell r="E23">
            <v>70.791666666666671</v>
          </cell>
          <cell r="F23">
            <v>95</v>
          </cell>
          <cell r="G23">
            <v>36</v>
          </cell>
          <cell r="H23">
            <v>18.36</v>
          </cell>
          <cell r="I23" t="str">
            <v>S</v>
          </cell>
          <cell r="J23">
            <v>37.800000000000004</v>
          </cell>
          <cell r="K23">
            <v>0</v>
          </cell>
        </row>
        <row r="24">
          <cell r="B24">
            <v>21.954166666666669</v>
          </cell>
          <cell r="C24">
            <v>29.9</v>
          </cell>
          <cell r="D24">
            <v>15.1</v>
          </cell>
          <cell r="E24">
            <v>70.75</v>
          </cell>
          <cell r="F24">
            <v>95</v>
          </cell>
          <cell r="G24">
            <v>39</v>
          </cell>
          <cell r="H24">
            <v>18.720000000000002</v>
          </cell>
          <cell r="I24" t="str">
            <v>N</v>
          </cell>
          <cell r="J24">
            <v>44.28</v>
          </cell>
          <cell r="K24">
            <v>0</v>
          </cell>
        </row>
        <row r="25">
          <cell r="B25">
            <v>17.991666666666667</v>
          </cell>
          <cell r="C25">
            <v>22.5</v>
          </cell>
          <cell r="D25">
            <v>15.1</v>
          </cell>
          <cell r="E25">
            <v>74.375</v>
          </cell>
          <cell r="F25">
            <v>93</v>
          </cell>
          <cell r="G25">
            <v>43</v>
          </cell>
          <cell r="H25">
            <v>11.16</v>
          </cell>
          <cell r="I25" t="str">
            <v>S</v>
          </cell>
          <cell r="J25">
            <v>34.200000000000003</v>
          </cell>
          <cell r="K25">
            <v>4.8</v>
          </cell>
        </row>
        <row r="26">
          <cell r="B26">
            <v>15.441666666666668</v>
          </cell>
          <cell r="C26">
            <v>23</v>
          </cell>
          <cell r="D26">
            <v>9.1999999999999993</v>
          </cell>
          <cell r="E26">
            <v>75.333333333333329</v>
          </cell>
          <cell r="F26">
            <v>97</v>
          </cell>
          <cell r="G26">
            <v>45</v>
          </cell>
          <cell r="H26">
            <v>6.48</v>
          </cell>
          <cell r="I26" t="str">
            <v>S</v>
          </cell>
          <cell r="J26">
            <v>15.48</v>
          </cell>
          <cell r="K26">
            <v>0.2</v>
          </cell>
        </row>
        <row r="27">
          <cell r="B27">
            <v>18.495833333333334</v>
          </cell>
          <cell r="C27">
            <v>26.3</v>
          </cell>
          <cell r="D27">
            <v>12.1</v>
          </cell>
          <cell r="E27">
            <v>81.958333333333329</v>
          </cell>
          <cell r="F27">
            <v>96</v>
          </cell>
          <cell r="G27">
            <v>60</v>
          </cell>
          <cell r="H27">
            <v>7.5600000000000005</v>
          </cell>
          <cell r="I27" t="str">
            <v>S</v>
          </cell>
          <cell r="J27">
            <v>14.76</v>
          </cell>
          <cell r="K27">
            <v>0</v>
          </cell>
        </row>
        <row r="28">
          <cell r="B28">
            <v>18.470833333333331</v>
          </cell>
          <cell r="C28">
            <v>21.9</v>
          </cell>
          <cell r="D28">
            <v>16.899999999999999</v>
          </cell>
          <cell r="E28">
            <v>87.416666666666671</v>
          </cell>
          <cell r="F28">
            <v>93</v>
          </cell>
          <cell r="G28">
            <v>74</v>
          </cell>
          <cell r="H28">
            <v>9</v>
          </cell>
          <cell r="I28" t="str">
            <v>SO</v>
          </cell>
          <cell r="J28">
            <v>22.32</v>
          </cell>
          <cell r="K28">
            <v>2</v>
          </cell>
        </row>
        <row r="29">
          <cell r="B29">
            <v>18.56666666666667</v>
          </cell>
          <cell r="C29">
            <v>24.6</v>
          </cell>
          <cell r="D29">
            <v>14.4</v>
          </cell>
          <cell r="E29">
            <v>79.875</v>
          </cell>
          <cell r="F29">
            <v>96</v>
          </cell>
          <cell r="G29">
            <v>54</v>
          </cell>
          <cell r="H29">
            <v>8.2799999999999994</v>
          </cell>
          <cell r="I29" t="str">
            <v>S</v>
          </cell>
          <cell r="J29">
            <v>19.440000000000001</v>
          </cell>
          <cell r="K29">
            <v>0</v>
          </cell>
        </row>
        <row r="30">
          <cell r="B30">
            <v>19.387500000000003</v>
          </cell>
          <cell r="C30">
            <v>28.8</v>
          </cell>
          <cell r="D30">
            <v>12.8</v>
          </cell>
          <cell r="E30">
            <v>76.083333333333329</v>
          </cell>
          <cell r="F30">
            <v>96</v>
          </cell>
          <cell r="G30">
            <v>41</v>
          </cell>
          <cell r="H30">
            <v>5.7600000000000007</v>
          </cell>
          <cell r="I30" t="str">
            <v>SE</v>
          </cell>
          <cell r="J30">
            <v>15.48</v>
          </cell>
          <cell r="K30">
            <v>0</v>
          </cell>
        </row>
        <row r="31">
          <cell r="B31">
            <v>21.712500000000002</v>
          </cell>
          <cell r="C31">
            <v>30.6</v>
          </cell>
          <cell r="D31">
            <v>14.5</v>
          </cell>
          <cell r="E31">
            <v>72.083333333333329</v>
          </cell>
          <cell r="F31">
            <v>95</v>
          </cell>
          <cell r="G31">
            <v>36</v>
          </cell>
          <cell r="H31">
            <v>11.879999999999999</v>
          </cell>
          <cell r="I31" t="str">
            <v>NE</v>
          </cell>
          <cell r="J31">
            <v>23.040000000000003</v>
          </cell>
          <cell r="K31">
            <v>0.2</v>
          </cell>
        </row>
        <row r="32">
          <cell r="B32">
            <v>22.791666666666668</v>
          </cell>
          <cell r="C32">
            <v>32</v>
          </cell>
          <cell r="D32">
            <v>15.1</v>
          </cell>
          <cell r="E32">
            <v>67.958333333333329</v>
          </cell>
          <cell r="F32">
            <v>96</v>
          </cell>
          <cell r="G32">
            <v>31</v>
          </cell>
          <cell r="H32">
            <v>12.24</v>
          </cell>
          <cell r="I32" t="str">
            <v>SE</v>
          </cell>
          <cell r="J32">
            <v>24.12</v>
          </cell>
          <cell r="K32">
            <v>0</v>
          </cell>
        </row>
        <row r="33">
          <cell r="B33">
            <v>23.399999999999995</v>
          </cell>
          <cell r="C33">
            <v>33</v>
          </cell>
          <cell r="D33">
            <v>14.4</v>
          </cell>
          <cell r="E33">
            <v>59.583333333333336</v>
          </cell>
          <cell r="F33">
            <v>93</v>
          </cell>
          <cell r="G33">
            <v>25</v>
          </cell>
          <cell r="H33">
            <v>11.16</v>
          </cell>
          <cell r="I33" t="str">
            <v>SE</v>
          </cell>
          <cell r="J33">
            <v>21.96</v>
          </cell>
          <cell r="K33">
            <v>0</v>
          </cell>
        </row>
        <row r="34">
          <cell r="B34">
            <v>24.141666666666666</v>
          </cell>
          <cell r="C34">
            <v>32.5</v>
          </cell>
          <cell r="D34">
            <v>15.5</v>
          </cell>
          <cell r="E34">
            <v>59.166666666666664</v>
          </cell>
          <cell r="F34">
            <v>93</v>
          </cell>
          <cell r="G34">
            <v>29</v>
          </cell>
          <cell r="H34">
            <v>14.04</v>
          </cell>
          <cell r="I34" t="str">
            <v>NE</v>
          </cell>
          <cell r="J34">
            <v>24.48</v>
          </cell>
          <cell r="K34">
            <v>0</v>
          </cell>
        </row>
        <row r="35">
          <cell r="B35">
            <v>23.891666666666669</v>
          </cell>
          <cell r="C35">
            <v>32.6</v>
          </cell>
          <cell r="D35">
            <v>15.5</v>
          </cell>
          <cell r="E35">
            <v>60.666666666666664</v>
          </cell>
          <cell r="F35">
            <v>93</v>
          </cell>
          <cell r="G35">
            <v>27</v>
          </cell>
          <cell r="H35">
            <v>17.64</v>
          </cell>
          <cell r="I35" t="str">
            <v>N</v>
          </cell>
          <cell r="J35">
            <v>32.4</v>
          </cell>
          <cell r="K35">
            <v>0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B5">
            <v>18.458333333333332</v>
          </cell>
          <cell r="C5">
            <v>23.3</v>
          </cell>
          <cell r="D5">
            <v>16.3</v>
          </cell>
          <cell r="E5">
            <v>88.666666666666671</v>
          </cell>
          <cell r="F5">
            <v>97</v>
          </cell>
          <cell r="G5">
            <v>66</v>
          </cell>
          <cell r="H5">
            <v>0</v>
          </cell>
          <cell r="I5" t="str">
            <v>NE</v>
          </cell>
          <cell r="J5">
            <v>0</v>
          </cell>
          <cell r="K5">
            <v>0</v>
          </cell>
        </row>
        <row r="6">
          <cell r="B6">
            <v>18.541666666666664</v>
          </cell>
          <cell r="C6">
            <v>19.399999999999999</v>
          </cell>
          <cell r="D6">
            <v>17.600000000000001</v>
          </cell>
          <cell r="E6">
            <v>93.125</v>
          </cell>
          <cell r="F6">
            <v>96</v>
          </cell>
          <cell r="G6">
            <v>82</v>
          </cell>
          <cell r="H6">
            <v>2.8800000000000003</v>
          </cell>
          <cell r="I6" t="str">
            <v>NE</v>
          </cell>
          <cell r="J6">
            <v>36.72</v>
          </cell>
          <cell r="K6">
            <v>44.199999999999996</v>
          </cell>
        </row>
        <row r="7">
          <cell r="B7">
            <v>17.258333333333329</v>
          </cell>
          <cell r="C7">
            <v>18</v>
          </cell>
          <cell r="D7">
            <v>16.399999999999999</v>
          </cell>
          <cell r="E7">
            <v>94.791666666666671</v>
          </cell>
          <cell r="F7">
            <v>97</v>
          </cell>
          <cell r="G7">
            <v>90</v>
          </cell>
          <cell r="H7">
            <v>3.24</v>
          </cell>
          <cell r="I7" t="str">
            <v>L</v>
          </cell>
          <cell r="J7">
            <v>33.840000000000003</v>
          </cell>
          <cell r="K7">
            <v>35.799999999999997</v>
          </cell>
        </row>
        <row r="8">
          <cell r="B8">
            <v>12.479166666666666</v>
          </cell>
          <cell r="C8">
            <v>17.600000000000001</v>
          </cell>
          <cell r="D8">
            <v>10.1</v>
          </cell>
          <cell r="E8">
            <v>83.5</v>
          </cell>
          <cell r="F8">
            <v>97</v>
          </cell>
          <cell r="G8">
            <v>67</v>
          </cell>
          <cell r="H8">
            <v>3.9600000000000004</v>
          </cell>
          <cell r="I8" t="str">
            <v>SO</v>
          </cell>
          <cell r="J8">
            <v>38.519999999999996</v>
          </cell>
          <cell r="K8">
            <v>0.6</v>
          </cell>
        </row>
        <row r="9">
          <cell r="B9">
            <v>12.104166666666664</v>
          </cell>
          <cell r="C9">
            <v>20.8</v>
          </cell>
          <cell r="D9">
            <v>6.6</v>
          </cell>
          <cell r="E9">
            <v>82.041666666666671</v>
          </cell>
          <cell r="F9">
            <v>96</v>
          </cell>
          <cell r="G9">
            <v>54</v>
          </cell>
          <cell r="H9">
            <v>5.4</v>
          </cell>
          <cell r="I9" t="str">
            <v>S</v>
          </cell>
          <cell r="J9">
            <v>27.720000000000002</v>
          </cell>
          <cell r="K9">
            <v>0</v>
          </cell>
        </row>
        <row r="10">
          <cell r="B10">
            <v>15.9125</v>
          </cell>
          <cell r="C10">
            <v>19.5</v>
          </cell>
          <cell r="D10">
            <v>13.6</v>
          </cell>
          <cell r="E10">
            <v>87.666666666666671</v>
          </cell>
          <cell r="F10">
            <v>93</v>
          </cell>
          <cell r="G10">
            <v>79</v>
          </cell>
          <cell r="H10">
            <v>4.32</v>
          </cell>
          <cell r="I10" t="str">
            <v>NE</v>
          </cell>
          <cell r="J10">
            <v>33.480000000000004</v>
          </cell>
          <cell r="K10">
            <v>0</v>
          </cell>
        </row>
        <row r="11">
          <cell r="B11">
            <v>17.929166666666664</v>
          </cell>
          <cell r="C11">
            <v>19.2</v>
          </cell>
          <cell r="D11">
            <v>16.8</v>
          </cell>
          <cell r="E11">
            <v>93.5</v>
          </cell>
          <cell r="F11">
            <v>96</v>
          </cell>
          <cell r="G11">
            <v>89</v>
          </cell>
          <cell r="H11">
            <v>1.4400000000000002</v>
          </cell>
          <cell r="I11" t="str">
            <v>N</v>
          </cell>
          <cell r="J11">
            <v>23.040000000000003</v>
          </cell>
          <cell r="K11">
            <v>25.4</v>
          </cell>
        </row>
        <row r="12">
          <cell r="B12">
            <v>16.558333333333334</v>
          </cell>
          <cell r="C12">
            <v>18.8</v>
          </cell>
          <cell r="D12">
            <v>14.1</v>
          </cell>
          <cell r="E12">
            <v>89.916666666666671</v>
          </cell>
          <cell r="F12">
            <v>97</v>
          </cell>
          <cell r="G12">
            <v>70</v>
          </cell>
          <cell r="H12">
            <v>1.8</v>
          </cell>
          <cell r="I12" t="str">
            <v>NO</v>
          </cell>
          <cell r="J12">
            <v>25.92</v>
          </cell>
          <cell r="K12">
            <v>1.2000000000000002</v>
          </cell>
        </row>
        <row r="13">
          <cell r="B13">
            <v>16.770833333333336</v>
          </cell>
          <cell r="C13">
            <v>23.3</v>
          </cell>
          <cell r="D13">
            <v>11.1</v>
          </cell>
          <cell r="E13">
            <v>81.708333333333329</v>
          </cell>
          <cell r="F13">
            <v>97</v>
          </cell>
          <cell r="G13">
            <v>55</v>
          </cell>
          <cell r="H13">
            <v>0.36000000000000004</v>
          </cell>
          <cell r="I13" t="str">
            <v>N</v>
          </cell>
          <cell r="J13">
            <v>17.28</v>
          </cell>
          <cell r="K13">
            <v>0</v>
          </cell>
        </row>
        <row r="14">
          <cell r="B14">
            <v>20.920833333333331</v>
          </cell>
          <cell r="C14">
            <v>27.9</v>
          </cell>
          <cell r="D14">
            <v>16.399999999999999</v>
          </cell>
          <cell r="E14">
            <v>78.625</v>
          </cell>
          <cell r="F14">
            <v>91</v>
          </cell>
          <cell r="G14">
            <v>56</v>
          </cell>
          <cell r="H14">
            <v>19.440000000000001</v>
          </cell>
          <cell r="I14" t="str">
            <v>N</v>
          </cell>
          <cell r="J14">
            <v>43.2</v>
          </cell>
          <cell r="K14">
            <v>3.4</v>
          </cell>
        </row>
        <row r="15">
          <cell r="B15">
            <v>18.554166666666664</v>
          </cell>
          <cell r="C15">
            <v>22.5</v>
          </cell>
          <cell r="D15">
            <v>16.2</v>
          </cell>
          <cell r="E15">
            <v>89.833333333333329</v>
          </cell>
          <cell r="F15">
            <v>97</v>
          </cell>
          <cell r="G15">
            <v>74</v>
          </cell>
          <cell r="H15">
            <v>15.840000000000002</v>
          </cell>
          <cell r="I15" t="str">
            <v>NE</v>
          </cell>
          <cell r="J15">
            <v>40.680000000000007</v>
          </cell>
          <cell r="K15">
            <v>45.6</v>
          </cell>
        </row>
        <row r="16">
          <cell r="B16">
            <v>21.650000000000002</v>
          </cell>
          <cell r="C16">
            <v>28.6</v>
          </cell>
          <cell r="D16">
            <v>17</v>
          </cell>
          <cell r="E16">
            <v>75.125</v>
          </cell>
          <cell r="F16">
            <v>90</v>
          </cell>
          <cell r="G16">
            <v>54</v>
          </cell>
          <cell r="H16">
            <v>2.16</v>
          </cell>
          <cell r="I16" t="str">
            <v>NE</v>
          </cell>
          <cell r="J16">
            <v>28.44</v>
          </cell>
          <cell r="K16">
            <v>0</v>
          </cell>
        </row>
        <row r="17">
          <cell r="B17">
            <v>25.437500000000004</v>
          </cell>
          <cell r="C17">
            <v>31</v>
          </cell>
          <cell r="D17">
            <v>21.7</v>
          </cell>
          <cell r="E17">
            <v>62.291666666666664</v>
          </cell>
          <cell r="F17">
            <v>77</v>
          </cell>
          <cell r="G17">
            <v>40</v>
          </cell>
          <cell r="H17">
            <v>27</v>
          </cell>
          <cell r="I17" t="str">
            <v>N</v>
          </cell>
          <cell r="J17">
            <v>64.8</v>
          </cell>
          <cell r="K17">
            <v>0</v>
          </cell>
        </row>
        <row r="18">
          <cell r="B18">
            <v>22.291666666666668</v>
          </cell>
          <cell r="C18">
            <v>25.5</v>
          </cell>
          <cell r="D18">
            <v>19.399999999999999</v>
          </cell>
          <cell r="E18">
            <v>80.125</v>
          </cell>
          <cell r="F18">
            <v>96</v>
          </cell>
          <cell r="G18">
            <v>64</v>
          </cell>
          <cell r="H18">
            <v>13.32</v>
          </cell>
          <cell r="I18" t="str">
            <v>N</v>
          </cell>
          <cell r="J18">
            <v>37.080000000000005</v>
          </cell>
          <cell r="K18">
            <v>14.8</v>
          </cell>
        </row>
        <row r="19">
          <cell r="B19">
            <v>18.837499999999999</v>
          </cell>
          <cell r="C19">
            <v>20.7</v>
          </cell>
          <cell r="D19">
            <v>17.8</v>
          </cell>
          <cell r="E19">
            <v>94.291666666666671</v>
          </cell>
          <cell r="F19">
            <v>97</v>
          </cell>
          <cell r="G19">
            <v>86</v>
          </cell>
          <cell r="H19">
            <v>3.24</v>
          </cell>
          <cell r="I19" t="str">
            <v>N</v>
          </cell>
          <cell r="J19">
            <v>32.4</v>
          </cell>
          <cell r="K19">
            <v>27.599999999999994</v>
          </cell>
        </row>
        <row r="20">
          <cell r="B20">
            <v>17.983333333333331</v>
          </cell>
          <cell r="C20">
            <v>21.9</v>
          </cell>
          <cell r="D20">
            <v>16.399999999999999</v>
          </cell>
          <cell r="E20">
            <v>93.291666666666671</v>
          </cell>
          <cell r="F20">
            <v>98</v>
          </cell>
          <cell r="G20">
            <v>78</v>
          </cell>
          <cell r="H20">
            <v>0.36000000000000004</v>
          </cell>
          <cell r="I20" t="str">
            <v>SE</v>
          </cell>
          <cell r="J20">
            <v>31.319999999999997</v>
          </cell>
          <cell r="K20">
            <v>0.60000000000000009</v>
          </cell>
        </row>
        <row r="21">
          <cell r="B21">
            <v>18.56666666666667</v>
          </cell>
          <cell r="C21">
            <v>23.4</v>
          </cell>
          <cell r="D21">
            <v>16</v>
          </cell>
          <cell r="E21">
            <v>91.208333333333329</v>
          </cell>
          <cell r="F21">
            <v>98</v>
          </cell>
          <cell r="G21">
            <v>74</v>
          </cell>
          <cell r="H21">
            <v>7.2</v>
          </cell>
          <cell r="I21" t="str">
            <v>SE</v>
          </cell>
          <cell r="J21">
            <v>21.240000000000002</v>
          </cell>
          <cell r="K21">
            <v>0.2</v>
          </cell>
        </row>
        <row r="22">
          <cell r="B22">
            <v>21.1</v>
          </cell>
          <cell r="C22">
            <v>28.5</v>
          </cell>
          <cell r="D22">
            <v>15.6</v>
          </cell>
          <cell r="E22">
            <v>77.541666666666671</v>
          </cell>
          <cell r="F22">
            <v>97</v>
          </cell>
          <cell r="G22">
            <v>44</v>
          </cell>
          <cell r="H22">
            <v>13.68</v>
          </cell>
          <cell r="I22" t="str">
            <v>SE</v>
          </cell>
          <cell r="J22">
            <v>30.96</v>
          </cell>
          <cell r="K22">
            <v>0</v>
          </cell>
        </row>
        <row r="23">
          <cell r="B23">
            <v>22.304166666666664</v>
          </cell>
          <cell r="C23">
            <v>29.5</v>
          </cell>
          <cell r="D23">
            <v>14.9</v>
          </cell>
          <cell r="E23">
            <v>62.583333333333336</v>
          </cell>
          <cell r="F23">
            <v>91</v>
          </cell>
          <cell r="G23">
            <v>34</v>
          </cell>
          <cell r="H23">
            <v>16.920000000000002</v>
          </cell>
          <cell r="I23" t="str">
            <v>NE</v>
          </cell>
          <cell r="J23">
            <v>35.64</v>
          </cell>
          <cell r="K23">
            <v>0</v>
          </cell>
        </row>
        <row r="24">
          <cell r="B24">
            <v>22.029166666666665</v>
          </cell>
          <cell r="C24">
            <v>29.7</v>
          </cell>
          <cell r="D24">
            <v>15.3</v>
          </cell>
          <cell r="E24">
            <v>62.291666666666664</v>
          </cell>
          <cell r="F24">
            <v>87</v>
          </cell>
          <cell r="G24">
            <v>35</v>
          </cell>
          <cell r="H24">
            <v>14.04</v>
          </cell>
          <cell r="I24" t="str">
            <v>N</v>
          </cell>
          <cell r="J24">
            <v>33.840000000000003</v>
          </cell>
          <cell r="K24">
            <v>0</v>
          </cell>
        </row>
        <row r="25">
          <cell r="B25">
            <v>16.162500000000001</v>
          </cell>
          <cell r="C25">
            <v>23.2</v>
          </cell>
          <cell r="D25">
            <v>12.4</v>
          </cell>
          <cell r="E25">
            <v>79.416666666666671</v>
          </cell>
          <cell r="F25">
            <v>96</v>
          </cell>
          <cell r="G25">
            <v>47</v>
          </cell>
          <cell r="H25">
            <v>15.840000000000002</v>
          </cell>
          <cell r="I25" t="str">
            <v>SO</v>
          </cell>
          <cell r="J25">
            <v>38.880000000000003</v>
          </cell>
          <cell r="K25">
            <v>9.6</v>
          </cell>
        </row>
        <row r="26">
          <cell r="B26">
            <v>14.116666666666669</v>
          </cell>
          <cell r="C26">
            <v>23.2</v>
          </cell>
          <cell r="D26">
            <v>7.2</v>
          </cell>
          <cell r="E26">
            <v>75.916666666666671</v>
          </cell>
          <cell r="F26">
            <v>97</v>
          </cell>
          <cell r="G26">
            <v>37</v>
          </cell>
          <cell r="H26">
            <v>5.7600000000000007</v>
          </cell>
          <cell r="I26" t="str">
            <v>S</v>
          </cell>
          <cell r="J26">
            <v>18</v>
          </cell>
          <cell r="K26">
            <v>0.2</v>
          </cell>
        </row>
        <row r="27">
          <cell r="B27">
            <v>18.404166666666669</v>
          </cell>
          <cell r="C27">
            <v>25.7</v>
          </cell>
          <cell r="D27">
            <v>14.2</v>
          </cell>
          <cell r="E27">
            <v>82.333333333333329</v>
          </cell>
          <cell r="F27">
            <v>96</v>
          </cell>
          <cell r="G27">
            <v>56</v>
          </cell>
          <cell r="H27">
            <v>11.879999999999999</v>
          </cell>
          <cell r="I27" t="str">
            <v>NE</v>
          </cell>
          <cell r="J27">
            <v>21.240000000000002</v>
          </cell>
          <cell r="K27">
            <v>0</v>
          </cell>
        </row>
        <row r="28">
          <cell r="B28">
            <v>18.658333333333331</v>
          </cell>
          <cell r="C28">
            <v>24</v>
          </cell>
          <cell r="D28">
            <v>16.5</v>
          </cell>
          <cell r="E28">
            <v>87.916666666666671</v>
          </cell>
          <cell r="F28">
            <v>96</v>
          </cell>
          <cell r="G28">
            <v>69</v>
          </cell>
          <cell r="H28">
            <v>9.7200000000000006</v>
          </cell>
          <cell r="I28" t="str">
            <v>SO</v>
          </cell>
          <cell r="J28">
            <v>25.56</v>
          </cell>
          <cell r="K28">
            <v>0.2</v>
          </cell>
        </row>
        <row r="29">
          <cell r="B29">
            <v>16.666666666666664</v>
          </cell>
          <cell r="C29">
            <v>22.6</v>
          </cell>
          <cell r="D29">
            <v>13.4</v>
          </cell>
          <cell r="E29">
            <v>79</v>
          </cell>
          <cell r="F29">
            <v>94</v>
          </cell>
          <cell r="G29">
            <v>49</v>
          </cell>
          <cell r="H29">
            <v>8.2799999999999994</v>
          </cell>
          <cell r="I29" t="str">
            <v>S</v>
          </cell>
          <cell r="J29">
            <v>20.16</v>
          </cell>
          <cell r="K29">
            <v>0</v>
          </cell>
        </row>
        <row r="30">
          <cell r="B30">
            <v>15.925000000000002</v>
          </cell>
          <cell r="C30">
            <v>25.4</v>
          </cell>
          <cell r="D30">
            <v>8.4</v>
          </cell>
          <cell r="E30">
            <v>76.916666666666671</v>
          </cell>
          <cell r="F30">
            <v>98</v>
          </cell>
          <cell r="G30">
            <v>39</v>
          </cell>
          <cell r="H30">
            <v>3.24</v>
          </cell>
          <cell r="I30" t="str">
            <v>SE</v>
          </cell>
          <cell r="J30">
            <v>14.76</v>
          </cell>
          <cell r="K30">
            <v>0.2</v>
          </cell>
        </row>
        <row r="31">
          <cell r="B31">
            <v>19.495833333333334</v>
          </cell>
          <cell r="C31">
            <v>28.8</v>
          </cell>
          <cell r="D31">
            <v>12.1</v>
          </cell>
          <cell r="E31">
            <v>67.083333333333329</v>
          </cell>
          <cell r="F31">
            <v>92</v>
          </cell>
          <cell r="G31">
            <v>38</v>
          </cell>
          <cell r="H31">
            <v>11.879999999999999</v>
          </cell>
          <cell r="I31" t="str">
            <v>L</v>
          </cell>
          <cell r="J31">
            <v>20.16</v>
          </cell>
          <cell r="K31">
            <v>0</v>
          </cell>
        </row>
        <row r="32">
          <cell r="B32">
            <v>21.337499999999995</v>
          </cell>
          <cell r="C32">
            <v>29.3</v>
          </cell>
          <cell r="D32">
            <v>14.7</v>
          </cell>
          <cell r="E32">
            <v>62.333333333333336</v>
          </cell>
          <cell r="F32">
            <v>91</v>
          </cell>
          <cell r="G32">
            <v>34</v>
          </cell>
          <cell r="H32">
            <v>14.04</v>
          </cell>
          <cell r="I32" t="str">
            <v>NE</v>
          </cell>
          <cell r="J32">
            <v>28.08</v>
          </cell>
          <cell r="K32">
            <v>0</v>
          </cell>
        </row>
        <row r="33">
          <cell r="B33">
            <v>21.762500000000003</v>
          </cell>
          <cell r="C33">
            <v>30</v>
          </cell>
          <cell r="D33">
            <v>13.9</v>
          </cell>
          <cell r="E33">
            <v>59.916666666666664</v>
          </cell>
          <cell r="F33">
            <v>89</v>
          </cell>
          <cell r="G33">
            <v>33</v>
          </cell>
          <cell r="H33">
            <v>14.76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21.970833333333331</v>
          </cell>
          <cell r="C34">
            <v>29.7</v>
          </cell>
          <cell r="D34">
            <v>14.6</v>
          </cell>
          <cell r="E34">
            <v>62.25</v>
          </cell>
          <cell r="F34">
            <v>89</v>
          </cell>
          <cell r="G34">
            <v>37</v>
          </cell>
          <cell r="H34">
            <v>15.120000000000001</v>
          </cell>
          <cell r="I34" t="str">
            <v>L</v>
          </cell>
          <cell r="J34">
            <v>31.680000000000003</v>
          </cell>
          <cell r="K34">
            <v>0</v>
          </cell>
        </row>
        <row r="35">
          <cell r="B35">
            <v>23.570833333333336</v>
          </cell>
          <cell r="C35">
            <v>31.5</v>
          </cell>
          <cell r="D35">
            <v>15.4</v>
          </cell>
          <cell r="E35">
            <v>54.125</v>
          </cell>
          <cell r="F35">
            <v>86</v>
          </cell>
          <cell r="G35">
            <v>27</v>
          </cell>
          <cell r="H35">
            <v>19.079999999999998</v>
          </cell>
          <cell r="I35" t="str">
            <v>NE</v>
          </cell>
          <cell r="J35">
            <v>40.32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1.2</v>
          </cell>
        </row>
      </sheetData>
      <sheetData sheetId="6">
        <row r="5">
          <cell r="B5">
            <v>18.733333333333338</v>
          </cell>
          <cell r="C5">
            <v>21</v>
          </cell>
          <cell r="D5">
            <v>17.7</v>
          </cell>
          <cell r="E5">
            <v>93.916666666666671</v>
          </cell>
          <cell r="F5">
            <v>98</v>
          </cell>
          <cell r="G5">
            <v>83</v>
          </cell>
          <cell r="H5">
            <v>8.64</v>
          </cell>
          <cell r="I5" t="str">
            <v>SO</v>
          </cell>
          <cell r="J5">
            <v>20.16</v>
          </cell>
          <cell r="K5">
            <v>5.8000000000000007</v>
          </cell>
        </row>
        <row r="6">
          <cell r="B6">
            <v>19.112499999999997</v>
          </cell>
          <cell r="C6">
            <v>21</v>
          </cell>
          <cell r="D6">
            <v>17.899999999999999</v>
          </cell>
          <cell r="E6">
            <v>96.958333333333329</v>
          </cell>
          <cell r="F6">
            <v>98</v>
          </cell>
          <cell r="G6">
            <v>92</v>
          </cell>
          <cell r="H6">
            <v>7.9200000000000008</v>
          </cell>
          <cell r="I6" t="str">
            <v>SO</v>
          </cell>
          <cell r="J6">
            <v>17.28</v>
          </cell>
          <cell r="K6">
            <v>6.2</v>
          </cell>
        </row>
        <row r="7">
          <cell r="B7">
            <v>21.15</v>
          </cell>
          <cell r="C7">
            <v>28.6</v>
          </cell>
          <cell r="D7">
            <v>18.2</v>
          </cell>
          <cell r="E7">
            <v>88.583333333333329</v>
          </cell>
          <cell r="F7">
            <v>98</v>
          </cell>
          <cell r="G7">
            <v>55</v>
          </cell>
          <cell r="H7">
            <v>19.8</v>
          </cell>
          <cell r="I7" t="str">
            <v>L</v>
          </cell>
          <cell r="J7">
            <v>46.080000000000005</v>
          </cell>
          <cell r="K7">
            <v>6.4</v>
          </cell>
        </row>
        <row r="8">
          <cell r="B8">
            <v>14.012499999999996</v>
          </cell>
          <cell r="C8">
            <v>19.2</v>
          </cell>
          <cell r="D8">
            <v>11.7</v>
          </cell>
          <cell r="E8">
            <v>80.541666666666671</v>
          </cell>
          <cell r="F8">
            <v>97</v>
          </cell>
          <cell r="G8">
            <v>60</v>
          </cell>
          <cell r="H8">
            <v>10.44</v>
          </cell>
          <cell r="I8" t="str">
            <v>NO</v>
          </cell>
          <cell r="J8">
            <v>30.6</v>
          </cell>
          <cell r="K8">
            <v>0.2</v>
          </cell>
        </row>
        <row r="9">
          <cell r="B9">
            <v>13.416666666666666</v>
          </cell>
          <cell r="C9">
            <v>21.3</v>
          </cell>
          <cell r="D9">
            <v>8.6999999999999993</v>
          </cell>
          <cell r="E9">
            <v>75.541666666666671</v>
          </cell>
          <cell r="F9">
            <v>92</v>
          </cell>
          <cell r="G9">
            <v>48</v>
          </cell>
          <cell r="H9">
            <v>8.2799999999999994</v>
          </cell>
          <cell r="I9" t="str">
            <v>SO</v>
          </cell>
          <cell r="J9">
            <v>20.88</v>
          </cell>
          <cell r="K9">
            <v>0</v>
          </cell>
        </row>
        <row r="10">
          <cell r="B10">
            <v>17.316666666666666</v>
          </cell>
          <cell r="C10">
            <v>22.7</v>
          </cell>
          <cell r="D10">
            <v>13.9</v>
          </cell>
          <cell r="E10">
            <v>90.541666666666671</v>
          </cell>
          <cell r="F10">
            <v>98</v>
          </cell>
          <cell r="G10">
            <v>76</v>
          </cell>
          <cell r="H10">
            <v>6.84</v>
          </cell>
          <cell r="I10" t="str">
            <v>SO</v>
          </cell>
          <cell r="J10">
            <v>16.2</v>
          </cell>
          <cell r="K10">
            <v>0</v>
          </cell>
        </row>
        <row r="11">
          <cell r="B11">
            <v>17.920833333333334</v>
          </cell>
          <cell r="C11">
            <v>20.6</v>
          </cell>
          <cell r="D11">
            <v>16.2</v>
          </cell>
          <cell r="E11">
            <v>97.25</v>
          </cell>
          <cell r="F11">
            <v>98</v>
          </cell>
          <cell r="G11">
            <v>92</v>
          </cell>
          <cell r="H11">
            <v>11.879999999999999</v>
          </cell>
          <cell r="I11" t="str">
            <v>NE</v>
          </cell>
          <cell r="J11">
            <v>33.840000000000003</v>
          </cell>
          <cell r="K11">
            <v>12.999999999999998</v>
          </cell>
        </row>
        <row r="12">
          <cell r="B12">
            <v>16.47</v>
          </cell>
          <cell r="C12">
            <v>20.100000000000001</v>
          </cell>
          <cell r="D12">
            <v>13.6</v>
          </cell>
          <cell r="E12">
            <v>88.416666666666671</v>
          </cell>
          <cell r="F12">
            <v>99</v>
          </cell>
          <cell r="G12">
            <v>62</v>
          </cell>
          <cell r="H12">
            <v>16.2</v>
          </cell>
          <cell r="I12" t="str">
            <v>NE</v>
          </cell>
          <cell r="J12">
            <v>32.04</v>
          </cell>
          <cell r="K12">
            <v>0.8</v>
          </cell>
        </row>
        <row r="13">
          <cell r="B13">
            <v>15.425000000000002</v>
          </cell>
          <cell r="C13">
            <v>23.8</v>
          </cell>
          <cell r="D13">
            <v>8.9</v>
          </cell>
          <cell r="E13">
            <v>87.791666666666671</v>
          </cell>
          <cell r="F13">
            <v>99</v>
          </cell>
          <cell r="G13">
            <v>63</v>
          </cell>
          <cell r="H13">
            <v>4.6800000000000006</v>
          </cell>
          <cell r="I13" t="str">
            <v>SO</v>
          </cell>
          <cell r="J13">
            <v>10.8</v>
          </cell>
          <cell r="K13">
            <v>0</v>
          </cell>
        </row>
        <row r="14">
          <cell r="B14">
            <v>20.437499999999996</v>
          </cell>
          <cell r="C14">
            <v>28.9</v>
          </cell>
          <cell r="D14">
            <v>14</v>
          </cell>
          <cell r="E14">
            <v>83.416666666666671</v>
          </cell>
          <cell r="F14">
            <v>99</v>
          </cell>
          <cell r="G14">
            <v>54</v>
          </cell>
          <cell r="H14">
            <v>10.08</v>
          </cell>
          <cell r="I14" t="str">
            <v>L</v>
          </cell>
          <cell r="J14">
            <v>37.800000000000004</v>
          </cell>
          <cell r="K14">
            <v>0.2</v>
          </cell>
        </row>
        <row r="15">
          <cell r="B15">
            <v>19.800000000000004</v>
          </cell>
          <cell r="C15">
            <v>24.7</v>
          </cell>
          <cell r="D15">
            <v>16.8</v>
          </cell>
          <cell r="E15">
            <v>90.166666666666671</v>
          </cell>
          <cell r="F15">
            <v>98</v>
          </cell>
          <cell r="G15">
            <v>70</v>
          </cell>
          <cell r="H15">
            <v>12.96</v>
          </cell>
          <cell r="I15" t="str">
            <v>S</v>
          </cell>
          <cell r="J15">
            <v>36</v>
          </cell>
          <cell r="K15">
            <v>0.2</v>
          </cell>
        </row>
        <row r="16">
          <cell r="B16">
            <v>21.737500000000001</v>
          </cell>
          <cell r="C16">
            <v>30.6</v>
          </cell>
          <cell r="D16">
            <v>16.100000000000001</v>
          </cell>
          <cell r="E16">
            <v>79.958333333333329</v>
          </cell>
          <cell r="F16">
            <v>98</v>
          </cell>
          <cell r="G16">
            <v>46</v>
          </cell>
          <cell r="H16">
            <v>9.7200000000000006</v>
          </cell>
          <cell r="I16" t="str">
            <v>L</v>
          </cell>
          <cell r="J16">
            <v>39.24</v>
          </cell>
          <cell r="K16">
            <v>0</v>
          </cell>
        </row>
        <row r="17">
          <cell r="B17">
            <v>23.933333333333334</v>
          </cell>
          <cell r="C17">
            <v>31.2</v>
          </cell>
          <cell r="D17">
            <v>18.899999999999999</v>
          </cell>
          <cell r="E17">
            <v>71.375</v>
          </cell>
          <cell r="F17">
            <v>92</v>
          </cell>
          <cell r="G17">
            <v>41</v>
          </cell>
          <cell r="H17">
            <v>15.840000000000002</v>
          </cell>
          <cell r="I17" t="str">
            <v>L</v>
          </cell>
          <cell r="J17">
            <v>54</v>
          </cell>
          <cell r="K17">
            <v>0</v>
          </cell>
        </row>
        <row r="18">
          <cell r="B18">
            <v>23.033333333333335</v>
          </cell>
          <cell r="C18">
            <v>29.4</v>
          </cell>
          <cell r="D18">
            <v>20</v>
          </cell>
          <cell r="E18">
            <v>80.041666666666671</v>
          </cell>
          <cell r="F18">
            <v>95</v>
          </cell>
          <cell r="G18">
            <v>56</v>
          </cell>
          <cell r="H18">
            <v>18</v>
          </cell>
          <cell r="I18" t="str">
            <v>L</v>
          </cell>
          <cell r="J18">
            <v>37.800000000000004</v>
          </cell>
          <cell r="K18">
            <v>2</v>
          </cell>
        </row>
        <row r="19">
          <cell r="B19">
            <v>18.45</v>
          </cell>
          <cell r="C19">
            <v>20.100000000000001</v>
          </cell>
          <cell r="D19">
            <v>17.399999999999999</v>
          </cell>
          <cell r="E19">
            <v>97.458333333333329</v>
          </cell>
          <cell r="F19">
            <v>98</v>
          </cell>
          <cell r="G19">
            <v>94</v>
          </cell>
          <cell r="H19">
            <v>6.48</v>
          </cell>
          <cell r="I19" t="str">
            <v>L</v>
          </cell>
          <cell r="J19">
            <v>36.36</v>
          </cell>
          <cell r="K19">
            <v>22.399999999999995</v>
          </cell>
        </row>
        <row r="20">
          <cell r="B20">
            <v>18.649999999999999</v>
          </cell>
          <cell r="C20">
            <v>23.1</v>
          </cell>
          <cell r="D20">
            <v>15.8</v>
          </cell>
          <cell r="E20">
            <v>90.791666666666671</v>
          </cell>
          <cell r="F20">
            <v>99</v>
          </cell>
          <cell r="G20">
            <v>71</v>
          </cell>
          <cell r="H20">
            <v>18</v>
          </cell>
          <cell r="I20" t="str">
            <v>SO</v>
          </cell>
          <cell r="J20">
            <v>37.440000000000005</v>
          </cell>
          <cell r="K20">
            <v>1.2000000000000002</v>
          </cell>
        </row>
        <row r="21">
          <cell r="B21">
            <v>19.316666666666663</v>
          </cell>
          <cell r="C21">
            <v>24</v>
          </cell>
          <cell r="D21">
            <v>16</v>
          </cell>
          <cell r="E21">
            <v>90</v>
          </cell>
          <cell r="F21">
            <v>98</v>
          </cell>
          <cell r="G21">
            <v>72</v>
          </cell>
          <cell r="H21">
            <v>9.7200000000000006</v>
          </cell>
          <cell r="I21" t="str">
            <v>O</v>
          </cell>
          <cell r="J21">
            <v>18</v>
          </cell>
          <cell r="K21">
            <v>0</v>
          </cell>
        </row>
        <row r="22">
          <cell r="B22">
            <v>20.712499999999995</v>
          </cell>
          <cell r="C22">
            <v>29.7</v>
          </cell>
          <cell r="D22">
            <v>14.7</v>
          </cell>
          <cell r="E22">
            <v>82.083333333333329</v>
          </cell>
          <cell r="F22">
            <v>99</v>
          </cell>
          <cell r="G22">
            <v>39</v>
          </cell>
          <cell r="H22">
            <v>6.84</v>
          </cell>
          <cell r="I22" t="str">
            <v>SO</v>
          </cell>
          <cell r="J22">
            <v>21.240000000000002</v>
          </cell>
          <cell r="K22">
            <v>0</v>
          </cell>
        </row>
        <row r="23">
          <cell r="B23">
            <v>20.658333333333335</v>
          </cell>
          <cell r="C23">
            <v>30.5</v>
          </cell>
          <cell r="D23">
            <v>12.5</v>
          </cell>
          <cell r="E23">
            <v>72.25</v>
          </cell>
          <cell r="F23">
            <v>98</v>
          </cell>
          <cell r="G23">
            <v>31</v>
          </cell>
          <cell r="H23">
            <v>9.3600000000000012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20.06666666666667</v>
          </cell>
          <cell r="C24">
            <v>30.8</v>
          </cell>
          <cell r="D24">
            <v>11.4</v>
          </cell>
          <cell r="E24">
            <v>72.75</v>
          </cell>
          <cell r="F24">
            <v>98</v>
          </cell>
          <cell r="G24">
            <v>33</v>
          </cell>
          <cell r="H24">
            <v>15.120000000000001</v>
          </cell>
          <cell r="I24" t="str">
            <v>NE</v>
          </cell>
          <cell r="J24">
            <v>39.24</v>
          </cell>
          <cell r="K24">
            <v>0</v>
          </cell>
        </row>
        <row r="25">
          <cell r="B25">
            <v>17.325000000000006</v>
          </cell>
          <cell r="C25">
            <v>21.8</v>
          </cell>
          <cell r="D25">
            <v>13.4</v>
          </cell>
          <cell r="E25">
            <v>76.916666666666671</v>
          </cell>
          <cell r="F25">
            <v>96</v>
          </cell>
          <cell r="G25">
            <v>43</v>
          </cell>
          <cell r="H25">
            <v>13.32</v>
          </cell>
          <cell r="I25" t="str">
            <v>NO</v>
          </cell>
          <cell r="J25">
            <v>29.52</v>
          </cell>
          <cell r="K25">
            <v>7.6000000000000005</v>
          </cell>
        </row>
        <row r="26">
          <cell r="B26">
            <v>14.683333333333335</v>
          </cell>
          <cell r="C26">
            <v>22.7</v>
          </cell>
          <cell r="D26">
            <v>7.2</v>
          </cell>
          <cell r="E26">
            <v>72.833333333333329</v>
          </cell>
          <cell r="F26">
            <v>97</v>
          </cell>
          <cell r="G26">
            <v>40</v>
          </cell>
          <cell r="H26">
            <v>9</v>
          </cell>
          <cell r="I26" t="str">
            <v>SO</v>
          </cell>
          <cell r="J26">
            <v>19.440000000000001</v>
          </cell>
          <cell r="K26">
            <v>0</v>
          </cell>
        </row>
        <row r="27">
          <cell r="B27">
            <v>18.454166666666666</v>
          </cell>
          <cell r="C27">
            <v>29.3</v>
          </cell>
          <cell r="D27">
            <v>10.6</v>
          </cell>
          <cell r="E27">
            <v>77.083333333333329</v>
          </cell>
          <cell r="F27">
            <v>98</v>
          </cell>
          <cell r="G27">
            <v>38</v>
          </cell>
          <cell r="H27">
            <v>8.64</v>
          </cell>
          <cell r="I27" t="str">
            <v>NE</v>
          </cell>
          <cell r="J27">
            <v>20.16</v>
          </cell>
          <cell r="K27">
            <v>0</v>
          </cell>
        </row>
        <row r="28">
          <cell r="B28">
            <v>19.854166666666668</v>
          </cell>
          <cell r="C28">
            <v>23.8</v>
          </cell>
          <cell r="D28">
            <v>17.8</v>
          </cell>
          <cell r="E28">
            <v>85.416666666666671</v>
          </cell>
          <cell r="F28">
            <v>97</v>
          </cell>
          <cell r="G28">
            <v>65</v>
          </cell>
          <cell r="H28">
            <v>14.04</v>
          </cell>
          <cell r="I28" t="str">
            <v>NE</v>
          </cell>
          <cell r="J28">
            <v>27.720000000000002</v>
          </cell>
          <cell r="K28">
            <v>2.2000000000000002</v>
          </cell>
        </row>
        <row r="29">
          <cell r="B29">
            <v>16.466666666666669</v>
          </cell>
          <cell r="C29">
            <v>20.7</v>
          </cell>
          <cell r="D29">
            <v>13.9</v>
          </cell>
          <cell r="E29">
            <v>86.625</v>
          </cell>
          <cell r="F29">
            <v>97</v>
          </cell>
          <cell r="G29">
            <v>62</v>
          </cell>
          <cell r="H29">
            <v>8.2799999999999994</v>
          </cell>
          <cell r="I29" t="str">
            <v>O</v>
          </cell>
          <cell r="J29">
            <v>21.240000000000002</v>
          </cell>
          <cell r="K29">
            <v>0</v>
          </cell>
        </row>
        <row r="30">
          <cell r="B30">
            <v>16.574999999999999</v>
          </cell>
          <cell r="C30">
            <v>26.1</v>
          </cell>
          <cell r="D30">
            <v>9.6999999999999993</v>
          </cell>
          <cell r="E30">
            <v>79.416666666666671</v>
          </cell>
          <cell r="F30">
            <v>98</v>
          </cell>
          <cell r="G30">
            <v>46</v>
          </cell>
          <cell r="H30">
            <v>6.12</v>
          </cell>
          <cell r="I30" t="str">
            <v>NE</v>
          </cell>
          <cell r="J30">
            <v>18</v>
          </cell>
          <cell r="K30">
            <v>0.2</v>
          </cell>
        </row>
        <row r="31">
          <cell r="B31">
            <v>19.083333333333332</v>
          </cell>
          <cell r="C31">
            <v>29.2</v>
          </cell>
          <cell r="D31">
            <v>11.2</v>
          </cell>
          <cell r="E31">
            <v>76.791666666666671</v>
          </cell>
          <cell r="F31">
            <v>98</v>
          </cell>
          <cell r="G31">
            <v>39</v>
          </cell>
          <cell r="H31">
            <v>7.5600000000000005</v>
          </cell>
          <cell r="I31" t="str">
            <v>NE</v>
          </cell>
          <cell r="J31">
            <v>25.2</v>
          </cell>
          <cell r="K31">
            <v>0</v>
          </cell>
        </row>
        <row r="32">
          <cell r="B32">
            <v>20.900000000000002</v>
          </cell>
          <cell r="C32">
            <v>32.200000000000003</v>
          </cell>
          <cell r="D32">
            <v>13</v>
          </cell>
          <cell r="E32">
            <v>69.625</v>
          </cell>
          <cell r="F32">
            <v>97</v>
          </cell>
          <cell r="G32">
            <v>26</v>
          </cell>
          <cell r="H32">
            <v>7.2</v>
          </cell>
          <cell r="I32" t="str">
            <v>NE</v>
          </cell>
          <cell r="J32">
            <v>25.92</v>
          </cell>
          <cell r="K32">
            <v>0</v>
          </cell>
        </row>
        <row r="33">
          <cell r="B33">
            <v>20.841666666666669</v>
          </cell>
          <cell r="C33">
            <v>31.6</v>
          </cell>
          <cell r="D33">
            <v>11.6</v>
          </cell>
          <cell r="E33">
            <v>67.333333333333329</v>
          </cell>
          <cell r="F33">
            <v>97</v>
          </cell>
          <cell r="G33">
            <v>28</v>
          </cell>
          <cell r="H33">
            <v>7.9200000000000008</v>
          </cell>
          <cell r="I33" t="str">
            <v>SO</v>
          </cell>
          <cell r="J33">
            <v>20.16</v>
          </cell>
          <cell r="K33">
            <v>0</v>
          </cell>
        </row>
        <row r="34">
          <cell r="B34">
            <v>22.462500000000002</v>
          </cell>
          <cell r="C34">
            <v>31.2</v>
          </cell>
          <cell r="D34">
            <v>14.6</v>
          </cell>
          <cell r="E34">
            <v>62.541666666666664</v>
          </cell>
          <cell r="F34">
            <v>91</v>
          </cell>
          <cell r="G34">
            <v>30</v>
          </cell>
          <cell r="H34">
            <v>10.08</v>
          </cell>
          <cell r="I34" t="str">
            <v>SO</v>
          </cell>
          <cell r="J34">
            <v>28.8</v>
          </cell>
          <cell r="K34">
            <v>0</v>
          </cell>
        </row>
        <row r="35">
          <cell r="B35">
            <v>21.683333333333337</v>
          </cell>
          <cell r="C35">
            <v>32.799999999999997</v>
          </cell>
          <cell r="D35">
            <v>12.2</v>
          </cell>
          <cell r="E35">
            <v>64.083333333333329</v>
          </cell>
          <cell r="F35">
            <v>97</v>
          </cell>
          <cell r="G35">
            <v>22</v>
          </cell>
          <cell r="H35">
            <v>8.64</v>
          </cell>
          <cell r="I35" t="str">
            <v>SO</v>
          </cell>
          <cell r="J35">
            <v>29.52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0.4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22.737500000000001</v>
          </cell>
          <cell r="C29">
            <v>27.5</v>
          </cell>
          <cell r="D29">
            <v>20.100000000000001</v>
          </cell>
          <cell r="E29">
            <v>69.75</v>
          </cell>
          <cell r="F29">
            <v>82</v>
          </cell>
          <cell r="G29">
            <v>29</v>
          </cell>
          <cell r="H29">
            <v>6.48</v>
          </cell>
          <cell r="I29" t="str">
            <v>SE</v>
          </cell>
          <cell r="J29">
            <v>16.2</v>
          </cell>
          <cell r="K29">
            <v>2</v>
          </cell>
        </row>
        <row r="30">
          <cell r="B30">
            <v>20.883333333333333</v>
          </cell>
          <cell r="C30">
            <v>28.7</v>
          </cell>
          <cell r="D30">
            <v>15.6</v>
          </cell>
          <cell r="E30">
            <v>74.833333333333329</v>
          </cell>
          <cell r="F30">
            <v>90</v>
          </cell>
          <cell r="G30">
            <v>47</v>
          </cell>
          <cell r="H30">
            <v>5.7600000000000007</v>
          </cell>
          <cell r="I30" t="str">
            <v>S</v>
          </cell>
          <cell r="J30">
            <v>13.32</v>
          </cell>
          <cell r="K30">
            <v>0</v>
          </cell>
        </row>
        <row r="31">
          <cell r="B31">
            <v>22.862499999999997</v>
          </cell>
          <cell r="C31">
            <v>31.7</v>
          </cell>
          <cell r="D31">
            <v>17.3</v>
          </cell>
          <cell r="E31">
            <v>72.5</v>
          </cell>
          <cell r="F31">
            <v>94</v>
          </cell>
          <cell r="G31">
            <v>35</v>
          </cell>
          <cell r="H31">
            <v>6.84</v>
          </cell>
          <cell r="I31" t="str">
            <v>S</v>
          </cell>
          <cell r="J31">
            <v>19.440000000000001</v>
          </cell>
          <cell r="K31">
            <v>0</v>
          </cell>
        </row>
        <row r="32">
          <cell r="B32">
            <v>23.941666666666666</v>
          </cell>
          <cell r="C32">
            <v>33</v>
          </cell>
          <cell r="D32">
            <v>16.7</v>
          </cell>
          <cell r="E32">
            <v>68.375</v>
          </cell>
          <cell r="F32">
            <v>94</v>
          </cell>
          <cell r="G32">
            <v>28</v>
          </cell>
          <cell r="H32">
            <v>6.48</v>
          </cell>
          <cell r="I32" t="str">
            <v>SE</v>
          </cell>
          <cell r="J32">
            <v>16.559999999999999</v>
          </cell>
          <cell r="K32">
            <v>0</v>
          </cell>
        </row>
        <row r="33">
          <cell r="B33">
            <v>23.800000000000008</v>
          </cell>
          <cell r="C33">
            <v>33.700000000000003</v>
          </cell>
          <cell r="D33">
            <v>15.9</v>
          </cell>
          <cell r="E33">
            <v>64.916666666666671</v>
          </cell>
          <cell r="F33">
            <v>90</v>
          </cell>
          <cell r="G33">
            <v>27</v>
          </cell>
          <cell r="H33">
            <v>8.2799999999999994</v>
          </cell>
          <cell r="I33" t="str">
            <v>S</v>
          </cell>
          <cell r="J33">
            <v>18</v>
          </cell>
          <cell r="K33">
            <v>0</v>
          </cell>
        </row>
        <row r="34">
          <cell r="B34">
            <v>25.650000000000002</v>
          </cell>
          <cell r="C34">
            <v>33.299999999999997</v>
          </cell>
          <cell r="D34">
            <v>19.3</v>
          </cell>
          <cell r="E34">
            <v>57.583333333333336</v>
          </cell>
          <cell r="F34">
            <v>81</v>
          </cell>
          <cell r="G34">
            <v>29</v>
          </cell>
          <cell r="H34">
            <v>7.5600000000000005</v>
          </cell>
          <cell r="I34" t="str">
            <v>S</v>
          </cell>
          <cell r="J34">
            <v>21.240000000000002</v>
          </cell>
          <cell r="K34">
            <v>0</v>
          </cell>
        </row>
        <row r="35">
          <cell r="B35">
            <v>24.037500000000005</v>
          </cell>
          <cell r="C35">
            <v>33.299999999999997</v>
          </cell>
          <cell r="D35">
            <v>16.3</v>
          </cell>
          <cell r="E35">
            <v>65.125</v>
          </cell>
          <cell r="F35">
            <v>93</v>
          </cell>
          <cell r="G35">
            <v>27</v>
          </cell>
          <cell r="H35">
            <v>10.8</v>
          </cell>
          <cell r="I35" t="str">
            <v>SO</v>
          </cell>
          <cell r="J35">
            <v>29.880000000000003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0.8</v>
          </cell>
        </row>
      </sheetData>
      <sheetData sheetId="3">
        <row r="5">
          <cell r="K5">
            <v>5.2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B5">
            <v>21.950000000000003</v>
          </cell>
          <cell r="C5">
            <v>24.1</v>
          </cell>
          <cell r="D5">
            <v>21</v>
          </cell>
          <cell r="E5">
            <v>88.208333333333329</v>
          </cell>
          <cell r="F5">
            <v>91</v>
          </cell>
          <cell r="G5">
            <v>77</v>
          </cell>
          <cell r="H5">
            <v>10.8</v>
          </cell>
          <cell r="I5" t="str">
            <v>S</v>
          </cell>
          <cell r="J5">
            <v>20.88</v>
          </cell>
          <cell r="K5">
            <v>2.4</v>
          </cell>
        </row>
        <row r="6">
          <cell r="B6">
            <v>24.166666666666661</v>
          </cell>
          <cell r="C6">
            <v>31.9</v>
          </cell>
          <cell r="D6">
            <v>19</v>
          </cell>
          <cell r="E6">
            <v>79.458333333333329</v>
          </cell>
          <cell r="F6">
            <v>93</v>
          </cell>
          <cell r="G6">
            <v>46</v>
          </cell>
          <cell r="H6">
            <v>23.040000000000003</v>
          </cell>
          <cell r="I6" t="str">
            <v>NO</v>
          </cell>
          <cell r="J6">
            <v>41.4</v>
          </cell>
          <cell r="K6">
            <v>0.4</v>
          </cell>
        </row>
        <row r="7">
          <cell r="B7">
            <v>24.712499999999995</v>
          </cell>
          <cell r="C7">
            <v>33.1</v>
          </cell>
          <cell r="D7">
            <v>19.5</v>
          </cell>
          <cell r="E7">
            <v>71.208333333333329</v>
          </cell>
          <cell r="F7">
            <v>83</v>
          </cell>
          <cell r="G7">
            <v>46</v>
          </cell>
          <cell r="H7">
            <v>23.400000000000002</v>
          </cell>
          <cell r="I7" t="str">
            <v>N</v>
          </cell>
          <cell r="J7">
            <v>47.88</v>
          </cell>
          <cell r="K7">
            <v>0.2</v>
          </cell>
        </row>
        <row r="8">
          <cell r="B8">
            <v>16.975000000000001</v>
          </cell>
          <cell r="C8">
            <v>21.6</v>
          </cell>
          <cell r="D8">
            <v>15</v>
          </cell>
          <cell r="E8">
            <v>83.875</v>
          </cell>
          <cell r="F8">
            <v>88</v>
          </cell>
          <cell r="G8">
            <v>77</v>
          </cell>
          <cell r="H8">
            <v>21.6</v>
          </cell>
          <cell r="I8" t="str">
            <v>S</v>
          </cell>
          <cell r="J8">
            <v>36.36</v>
          </cell>
          <cell r="K8">
            <v>0</v>
          </cell>
        </row>
        <row r="9">
          <cell r="B9">
            <v>16.545833333333334</v>
          </cell>
          <cell r="C9">
            <v>24.5</v>
          </cell>
          <cell r="D9">
            <v>11.7</v>
          </cell>
          <cell r="E9">
            <v>81.25</v>
          </cell>
          <cell r="F9">
            <v>92</v>
          </cell>
          <cell r="G9">
            <v>58</v>
          </cell>
          <cell r="H9">
            <v>9.7200000000000006</v>
          </cell>
          <cell r="I9" t="str">
            <v>NE</v>
          </cell>
          <cell r="J9">
            <v>19.440000000000001</v>
          </cell>
          <cell r="K9">
            <v>0.2</v>
          </cell>
        </row>
        <row r="10">
          <cell r="B10">
            <v>19.358333333333338</v>
          </cell>
          <cell r="C10">
            <v>24.2</v>
          </cell>
          <cell r="D10">
            <v>16.3</v>
          </cell>
          <cell r="E10">
            <v>83.125</v>
          </cell>
          <cell r="F10">
            <v>90</v>
          </cell>
          <cell r="G10">
            <v>73</v>
          </cell>
          <cell r="H10">
            <v>19.8</v>
          </cell>
          <cell r="I10" t="str">
            <v>N</v>
          </cell>
          <cell r="J10">
            <v>31.680000000000003</v>
          </cell>
          <cell r="K10">
            <v>0</v>
          </cell>
        </row>
        <row r="11">
          <cell r="B11">
            <v>19.212499999999999</v>
          </cell>
          <cell r="C11">
            <v>21.9</v>
          </cell>
          <cell r="D11">
            <v>17</v>
          </cell>
          <cell r="E11">
            <v>89.625</v>
          </cell>
          <cell r="F11">
            <v>92</v>
          </cell>
          <cell r="G11">
            <v>80</v>
          </cell>
          <cell r="H11">
            <v>15.48</v>
          </cell>
          <cell r="I11" t="str">
            <v>SO</v>
          </cell>
          <cell r="J11">
            <v>42.84</v>
          </cell>
          <cell r="K11">
            <v>0.2</v>
          </cell>
        </row>
        <row r="12">
          <cell r="B12">
            <v>17.895833333333332</v>
          </cell>
          <cell r="C12">
            <v>22.5</v>
          </cell>
          <cell r="D12">
            <v>15.3</v>
          </cell>
          <cell r="E12">
            <v>86</v>
          </cell>
          <cell r="F12">
            <v>93</v>
          </cell>
          <cell r="G12">
            <v>66</v>
          </cell>
          <cell r="H12">
            <v>12.96</v>
          </cell>
          <cell r="I12" t="str">
            <v>O</v>
          </cell>
          <cell r="J12">
            <v>30.6</v>
          </cell>
          <cell r="K12">
            <v>0</v>
          </cell>
        </row>
        <row r="13">
          <cell r="B13">
            <v>20.583333333333329</v>
          </cell>
          <cell r="C13">
            <v>29.1</v>
          </cell>
          <cell r="D13">
            <v>15.7</v>
          </cell>
          <cell r="E13">
            <v>80.375</v>
          </cell>
          <cell r="F13">
            <v>92</v>
          </cell>
          <cell r="G13">
            <v>57</v>
          </cell>
          <cell r="H13">
            <v>13.68</v>
          </cell>
          <cell r="I13" t="str">
            <v>L</v>
          </cell>
          <cell r="J13">
            <v>29.16</v>
          </cell>
          <cell r="K13">
            <v>0.2</v>
          </cell>
        </row>
        <row r="14">
          <cell r="B14">
            <v>23.808333333333326</v>
          </cell>
          <cell r="C14">
            <v>32.299999999999997</v>
          </cell>
          <cell r="D14">
            <v>18</v>
          </cell>
          <cell r="E14">
            <v>75.625</v>
          </cell>
          <cell r="F14">
            <v>92</v>
          </cell>
          <cell r="G14">
            <v>48</v>
          </cell>
          <cell r="H14">
            <v>24.48</v>
          </cell>
          <cell r="I14" t="str">
            <v>NE</v>
          </cell>
          <cell r="J14">
            <v>46.440000000000005</v>
          </cell>
          <cell r="K14">
            <v>0</v>
          </cell>
        </row>
        <row r="15">
          <cell r="B15">
            <v>25.137499999999999</v>
          </cell>
          <cell r="C15">
            <v>33.200000000000003</v>
          </cell>
          <cell r="D15">
            <v>20.2</v>
          </cell>
          <cell r="E15">
            <v>74.125</v>
          </cell>
          <cell r="F15">
            <v>90</v>
          </cell>
          <cell r="G15">
            <v>44</v>
          </cell>
          <cell r="H15">
            <v>21.240000000000002</v>
          </cell>
          <cell r="I15" t="str">
            <v>NE</v>
          </cell>
          <cell r="J15">
            <v>39.96</v>
          </cell>
          <cell r="K15">
            <v>0.2</v>
          </cell>
        </row>
        <row r="16">
          <cell r="B16">
            <v>26.154166666666669</v>
          </cell>
          <cell r="C16">
            <v>33.4</v>
          </cell>
          <cell r="D16">
            <v>20.8</v>
          </cell>
          <cell r="E16">
            <v>71.166666666666671</v>
          </cell>
          <cell r="F16">
            <v>87</v>
          </cell>
          <cell r="G16">
            <v>47</v>
          </cell>
          <cell r="H16">
            <v>26.64</v>
          </cell>
          <cell r="I16" t="str">
            <v>N</v>
          </cell>
          <cell r="J16">
            <v>50.4</v>
          </cell>
          <cell r="K16">
            <v>0</v>
          </cell>
        </row>
        <row r="17">
          <cell r="B17">
            <v>27.55416666666666</v>
          </cell>
          <cell r="C17">
            <v>33.1</v>
          </cell>
          <cell r="D17">
            <v>22.5</v>
          </cell>
          <cell r="E17">
            <v>62.541666666666664</v>
          </cell>
          <cell r="F17">
            <v>79</v>
          </cell>
          <cell r="G17">
            <v>44</v>
          </cell>
          <cell r="H17">
            <v>30.240000000000002</v>
          </cell>
          <cell r="I17" t="str">
            <v>N</v>
          </cell>
          <cell r="J17">
            <v>59.4</v>
          </cell>
          <cell r="K17">
            <v>0.2</v>
          </cell>
        </row>
        <row r="18">
          <cell r="B18">
            <v>26.612500000000001</v>
          </cell>
          <cell r="C18">
            <v>31.2</v>
          </cell>
          <cell r="D18">
            <v>22.3</v>
          </cell>
          <cell r="E18">
            <v>69.083333333333329</v>
          </cell>
          <cell r="F18">
            <v>81</v>
          </cell>
          <cell r="G18">
            <v>55</v>
          </cell>
          <cell r="H18">
            <v>22.68</v>
          </cell>
          <cell r="I18" t="str">
            <v>N</v>
          </cell>
          <cell r="J18">
            <v>42.480000000000004</v>
          </cell>
          <cell r="K18">
            <v>0</v>
          </cell>
        </row>
        <row r="19">
          <cell r="B19">
            <v>18.824999999999999</v>
          </cell>
          <cell r="C19">
            <v>22.3</v>
          </cell>
          <cell r="D19">
            <v>16.5</v>
          </cell>
          <cell r="E19">
            <v>86.833333333333329</v>
          </cell>
          <cell r="F19">
            <v>91</v>
          </cell>
          <cell r="G19">
            <v>75</v>
          </cell>
          <cell r="H19">
            <v>20.52</v>
          </cell>
          <cell r="I19" t="str">
            <v>S</v>
          </cell>
          <cell r="J19">
            <v>43.56</v>
          </cell>
          <cell r="K19">
            <v>0</v>
          </cell>
        </row>
        <row r="20">
          <cell r="B20">
            <v>18.295833333333334</v>
          </cell>
          <cell r="C20">
            <v>22.3</v>
          </cell>
          <cell r="D20">
            <v>16.600000000000001</v>
          </cell>
          <cell r="E20">
            <v>89.208333333333329</v>
          </cell>
          <cell r="F20">
            <v>93</v>
          </cell>
          <cell r="G20">
            <v>82</v>
          </cell>
          <cell r="H20">
            <v>10.8</v>
          </cell>
          <cell r="I20" t="str">
            <v>S</v>
          </cell>
          <cell r="J20">
            <v>20.16</v>
          </cell>
          <cell r="K20">
            <v>0</v>
          </cell>
        </row>
        <row r="21">
          <cell r="B21">
            <v>20.491666666666664</v>
          </cell>
          <cell r="C21">
            <v>27.9</v>
          </cell>
          <cell r="D21">
            <v>17.5</v>
          </cell>
          <cell r="E21">
            <v>86.791666666666671</v>
          </cell>
          <cell r="F21">
            <v>94</v>
          </cell>
          <cell r="G21">
            <v>70</v>
          </cell>
          <cell r="H21">
            <v>14.4</v>
          </cell>
          <cell r="I21" t="str">
            <v>S</v>
          </cell>
          <cell r="J21">
            <v>25.92</v>
          </cell>
          <cell r="K21">
            <v>0.2</v>
          </cell>
        </row>
        <row r="22">
          <cell r="B22">
            <v>21.57083333333334</v>
          </cell>
          <cell r="C22">
            <v>30</v>
          </cell>
          <cell r="D22">
            <v>17.3</v>
          </cell>
          <cell r="E22">
            <v>83.333333333333329</v>
          </cell>
          <cell r="F22">
            <v>93</v>
          </cell>
          <cell r="G22">
            <v>59</v>
          </cell>
          <cell r="H22">
            <v>13.68</v>
          </cell>
          <cell r="I22" t="str">
            <v>SO</v>
          </cell>
          <cell r="J22">
            <v>25.56</v>
          </cell>
          <cell r="K22">
            <v>0</v>
          </cell>
        </row>
        <row r="23">
          <cell r="B23">
            <v>23.095833333333335</v>
          </cell>
          <cell r="C23">
            <v>32.6</v>
          </cell>
          <cell r="D23">
            <v>16</v>
          </cell>
          <cell r="E23">
            <v>69.75</v>
          </cell>
          <cell r="F23">
            <v>92</v>
          </cell>
          <cell r="G23">
            <v>32</v>
          </cell>
          <cell r="H23">
            <v>27</v>
          </cell>
          <cell r="I23" t="str">
            <v>NE</v>
          </cell>
          <cell r="J23">
            <v>48.6</v>
          </cell>
          <cell r="K23">
            <v>0</v>
          </cell>
        </row>
        <row r="24">
          <cell r="B24">
            <v>22.875</v>
          </cell>
          <cell r="C24">
            <v>32.799999999999997</v>
          </cell>
          <cell r="D24">
            <v>14.1</v>
          </cell>
          <cell r="E24">
            <v>65.416666666666671</v>
          </cell>
          <cell r="F24">
            <v>87</v>
          </cell>
          <cell r="G24">
            <v>39</v>
          </cell>
          <cell r="H24">
            <v>16.559999999999999</v>
          </cell>
          <cell r="I24" t="str">
            <v>NE</v>
          </cell>
          <cell r="J24">
            <v>36.72</v>
          </cell>
          <cell r="K24">
            <v>0</v>
          </cell>
        </row>
        <row r="25">
          <cell r="B25">
            <v>19.066666666666666</v>
          </cell>
          <cell r="C25">
            <v>25.3</v>
          </cell>
          <cell r="D25">
            <v>14.9</v>
          </cell>
          <cell r="E25">
            <v>80.375</v>
          </cell>
          <cell r="F25">
            <v>87</v>
          </cell>
          <cell r="G25">
            <v>56</v>
          </cell>
          <cell r="H25">
            <v>21.240000000000002</v>
          </cell>
          <cell r="I25" t="str">
            <v>S</v>
          </cell>
          <cell r="J25">
            <v>41.76</v>
          </cell>
          <cell r="K25">
            <v>0</v>
          </cell>
        </row>
        <row r="26">
          <cell r="B26">
            <v>17.858333333333334</v>
          </cell>
          <cell r="C26">
            <v>27.8</v>
          </cell>
          <cell r="D26">
            <v>11.4</v>
          </cell>
          <cell r="E26">
            <v>78.708333333333329</v>
          </cell>
          <cell r="F26">
            <v>92</v>
          </cell>
          <cell r="G26">
            <v>50</v>
          </cell>
          <cell r="H26">
            <v>5.4</v>
          </cell>
          <cell r="I26" t="str">
            <v>S</v>
          </cell>
          <cell r="J26">
            <v>16.559999999999999</v>
          </cell>
          <cell r="K26">
            <v>0.2</v>
          </cell>
        </row>
        <row r="27">
          <cell r="B27">
            <v>20.408333333333335</v>
          </cell>
          <cell r="C27">
            <v>29.9</v>
          </cell>
          <cell r="D27">
            <v>12.9</v>
          </cell>
          <cell r="E27">
            <v>75.166666666666671</v>
          </cell>
          <cell r="F27">
            <v>91</v>
          </cell>
          <cell r="G27">
            <v>52</v>
          </cell>
          <cell r="H27">
            <v>11.879999999999999</v>
          </cell>
          <cell r="I27" t="str">
            <v>S</v>
          </cell>
          <cell r="J27">
            <v>24.48</v>
          </cell>
          <cell r="K27">
            <v>0</v>
          </cell>
        </row>
        <row r="28">
          <cell r="B28">
            <v>21.062500000000004</v>
          </cell>
          <cell r="C28">
            <v>25.9</v>
          </cell>
          <cell r="D28">
            <v>17.399999999999999</v>
          </cell>
          <cell r="E28">
            <v>75.125</v>
          </cell>
          <cell r="F28">
            <v>83</v>
          </cell>
          <cell r="G28">
            <v>62</v>
          </cell>
          <cell r="H28">
            <v>14.76</v>
          </cell>
          <cell r="I28" t="str">
            <v>S</v>
          </cell>
          <cell r="J28">
            <v>29.52</v>
          </cell>
          <cell r="K28">
            <v>0</v>
          </cell>
        </row>
        <row r="29">
          <cell r="B29">
            <v>20.779166666666665</v>
          </cell>
          <cell r="C29">
            <v>27</v>
          </cell>
          <cell r="D29">
            <v>16.600000000000001</v>
          </cell>
          <cell r="E29">
            <v>77.875</v>
          </cell>
          <cell r="F29">
            <v>88</v>
          </cell>
          <cell r="G29">
            <v>59</v>
          </cell>
          <cell r="H29">
            <v>9.7200000000000006</v>
          </cell>
          <cell r="I29" t="str">
            <v>S</v>
          </cell>
          <cell r="J29">
            <v>20.16</v>
          </cell>
          <cell r="K29">
            <v>0</v>
          </cell>
        </row>
        <row r="30">
          <cell r="B30">
            <v>23.191666666666663</v>
          </cell>
          <cell r="C30">
            <v>31.2</v>
          </cell>
          <cell r="D30">
            <v>18.8</v>
          </cell>
          <cell r="E30">
            <v>73.416666666666671</v>
          </cell>
          <cell r="F30">
            <v>89</v>
          </cell>
          <cell r="G30">
            <v>46</v>
          </cell>
          <cell r="H30">
            <v>6.84</v>
          </cell>
          <cell r="I30" t="str">
            <v>SE</v>
          </cell>
          <cell r="J30">
            <v>18.36</v>
          </cell>
          <cell r="K30">
            <v>0</v>
          </cell>
        </row>
        <row r="31">
          <cell r="B31">
            <v>23.129166666666674</v>
          </cell>
          <cell r="C31">
            <v>34.6</v>
          </cell>
          <cell r="D31">
            <v>14.7</v>
          </cell>
          <cell r="E31">
            <v>68.041666666666671</v>
          </cell>
          <cell r="F31">
            <v>91</v>
          </cell>
          <cell r="G31">
            <v>31</v>
          </cell>
          <cell r="H31">
            <v>18</v>
          </cell>
          <cell r="I31" t="str">
            <v>NE</v>
          </cell>
          <cell r="J31">
            <v>30.240000000000002</v>
          </cell>
          <cell r="K31">
            <v>0</v>
          </cell>
        </row>
        <row r="32">
          <cell r="B32">
            <v>23.758333333333336</v>
          </cell>
          <cell r="C32">
            <v>35</v>
          </cell>
          <cell r="D32">
            <v>14.8</v>
          </cell>
          <cell r="E32">
            <v>62.833333333333336</v>
          </cell>
          <cell r="F32">
            <v>90</v>
          </cell>
          <cell r="G32">
            <v>27</v>
          </cell>
          <cell r="H32">
            <v>18</v>
          </cell>
          <cell r="I32" t="str">
            <v>NE</v>
          </cell>
          <cell r="J32">
            <v>30.6</v>
          </cell>
          <cell r="K32">
            <v>0</v>
          </cell>
        </row>
        <row r="33">
          <cell r="B33">
            <v>24.291666666666661</v>
          </cell>
          <cell r="C33">
            <v>36.4</v>
          </cell>
          <cell r="D33">
            <v>14.9</v>
          </cell>
          <cell r="E33">
            <v>56.75</v>
          </cell>
          <cell r="F33">
            <v>84</v>
          </cell>
          <cell r="G33">
            <v>20</v>
          </cell>
          <cell r="H33">
            <v>13.32</v>
          </cell>
          <cell r="I33" t="str">
            <v>NE</v>
          </cell>
          <cell r="J33">
            <v>27.720000000000002</v>
          </cell>
          <cell r="K33">
            <v>0</v>
          </cell>
        </row>
        <row r="34">
          <cell r="B34">
            <v>25.862499999999997</v>
          </cell>
          <cell r="C34">
            <v>35.9</v>
          </cell>
          <cell r="D34">
            <v>17.899999999999999</v>
          </cell>
          <cell r="E34">
            <v>53.541666666666664</v>
          </cell>
          <cell r="F34">
            <v>79</v>
          </cell>
          <cell r="G34">
            <v>25</v>
          </cell>
          <cell r="H34">
            <v>22.68</v>
          </cell>
          <cell r="I34" t="str">
            <v>N</v>
          </cell>
          <cell r="J34">
            <v>36.72</v>
          </cell>
          <cell r="K34">
            <v>0</v>
          </cell>
        </row>
        <row r="35">
          <cell r="B35">
            <v>23.791666666666671</v>
          </cell>
          <cell r="C35">
            <v>34.6</v>
          </cell>
          <cell r="D35">
            <v>14.9</v>
          </cell>
          <cell r="E35">
            <v>56.875</v>
          </cell>
          <cell r="F35">
            <v>83</v>
          </cell>
          <cell r="G35">
            <v>26</v>
          </cell>
          <cell r="H35">
            <v>27.36</v>
          </cell>
          <cell r="I35" t="str">
            <v>N</v>
          </cell>
          <cell r="J35">
            <v>42.480000000000004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3.600000000000001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10.200000000000003</v>
          </cell>
        </row>
      </sheetData>
      <sheetData sheetId="6">
        <row r="5">
          <cell r="B5">
            <v>17.795833333333334</v>
          </cell>
          <cell r="C5">
            <v>21</v>
          </cell>
          <cell r="D5">
            <v>14.7</v>
          </cell>
          <cell r="E5">
            <v>89.083333333333329</v>
          </cell>
          <cell r="F5">
            <v>98</v>
          </cell>
          <cell r="G5">
            <v>68</v>
          </cell>
          <cell r="H5">
            <v>16.2</v>
          </cell>
          <cell r="I5" t="str">
            <v>SO</v>
          </cell>
          <cell r="J5">
            <v>26.28</v>
          </cell>
          <cell r="K5">
            <v>0</v>
          </cell>
        </row>
        <row r="6">
          <cell r="B6">
            <v>17.816666666666666</v>
          </cell>
          <cell r="C6">
            <v>18.8</v>
          </cell>
          <cell r="D6">
            <v>15.8</v>
          </cell>
          <cell r="E6">
            <v>96.625</v>
          </cell>
          <cell r="F6">
            <v>97</v>
          </cell>
          <cell r="G6">
            <v>87</v>
          </cell>
          <cell r="H6">
            <v>15.840000000000002</v>
          </cell>
          <cell r="I6" t="str">
            <v>SO</v>
          </cell>
          <cell r="J6">
            <v>41.4</v>
          </cell>
          <cell r="K6">
            <v>0.2</v>
          </cell>
        </row>
        <row r="7">
          <cell r="B7">
            <v>17.066666666666666</v>
          </cell>
          <cell r="C7">
            <v>19</v>
          </cell>
          <cell r="D7">
            <v>16</v>
          </cell>
          <cell r="E7">
            <v>97.458333333333329</v>
          </cell>
          <cell r="F7">
            <v>98</v>
          </cell>
          <cell r="G7">
            <v>95</v>
          </cell>
          <cell r="H7">
            <v>24.12</v>
          </cell>
          <cell r="I7" t="str">
            <v>SO</v>
          </cell>
          <cell r="J7">
            <v>41.04</v>
          </cell>
          <cell r="K7">
            <v>0</v>
          </cell>
        </row>
        <row r="8">
          <cell r="B8">
            <v>11.704166666666666</v>
          </cell>
          <cell r="C8">
            <v>16</v>
          </cell>
          <cell r="D8">
            <v>9.6</v>
          </cell>
          <cell r="E8">
            <v>83.583333333333329</v>
          </cell>
          <cell r="F8">
            <v>96</v>
          </cell>
          <cell r="G8">
            <v>61</v>
          </cell>
          <cell r="H8">
            <v>14.76</v>
          </cell>
          <cell r="I8" t="str">
            <v>SO</v>
          </cell>
          <cell r="J8">
            <v>34.92</v>
          </cell>
          <cell r="K8">
            <v>2.8000000000000003</v>
          </cell>
        </row>
        <row r="9">
          <cell r="B9">
            <v>11.283333333333337</v>
          </cell>
          <cell r="C9">
            <v>19.7</v>
          </cell>
          <cell r="D9">
            <v>5.8</v>
          </cell>
          <cell r="E9">
            <v>78.416666666666671</v>
          </cell>
          <cell r="F9">
            <v>96</v>
          </cell>
          <cell r="G9">
            <v>44</v>
          </cell>
          <cell r="H9">
            <v>15.120000000000001</v>
          </cell>
          <cell r="I9" t="str">
            <v>SO</v>
          </cell>
          <cell r="J9">
            <v>27.36</v>
          </cell>
          <cell r="K9">
            <v>16.599999999999998</v>
          </cell>
        </row>
        <row r="10">
          <cell r="B10">
            <v>14.858333333333333</v>
          </cell>
          <cell r="C10">
            <v>19.2</v>
          </cell>
          <cell r="D10">
            <v>12</v>
          </cell>
          <cell r="E10">
            <v>92.75</v>
          </cell>
          <cell r="F10">
            <v>98</v>
          </cell>
          <cell r="G10">
            <v>82</v>
          </cell>
          <cell r="H10">
            <v>19.440000000000001</v>
          </cell>
          <cell r="I10" t="str">
            <v>SO</v>
          </cell>
          <cell r="J10">
            <v>33.840000000000003</v>
          </cell>
          <cell r="K10">
            <v>16.599999999999998</v>
          </cell>
        </row>
        <row r="11">
          <cell r="B11">
            <v>17.512500000000003</v>
          </cell>
          <cell r="C11">
            <v>18.899999999999999</v>
          </cell>
          <cell r="D11">
            <v>16</v>
          </cell>
          <cell r="E11">
            <v>96.291666666666671</v>
          </cell>
          <cell r="F11">
            <v>97</v>
          </cell>
          <cell r="G11">
            <v>92</v>
          </cell>
          <cell r="H11">
            <v>10.08</v>
          </cell>
          <cell r="I11" t="str">
            <v>SO</v>
          </cell>
          <cell r="J11">
            <v>25.2</v>
          </cell>
          <cell r="K11">
            <v>13.599999999999998</v>
          </cell>
        </row>
        <row r="12">
          <cell r="B12">
            <v>15.558333333333332</v>
          </cell>
          <cell r="C12">
            <v>18.100000000000001</v>
          </cell>
          <cell r="D12">
            <v>14.4</v>
          </cell>
          <cell r="E12">
            <v>93.166666666666671</v>
          </cell>
          <cell r="F12">
            <v>97</v>
          </cell>
          <cell r="G12">
            <v>76</v>
          </cell>
          <cell r="H12">
            <v>11.16</v>
          </cell>
          <cell r="I12" t="str">
            <v>SO</v>
          </cell>
          <cell r="J12">
            <v>27</v>
          </cell>
          <cell r="K12">
            <v>10.600000000000003</v>
          </cell>
        </row>
        <row r="13">
          <cell r="B13">
            <v>16.266666666666666</v>
          </cell>
          <cell r="C13">
            <v>23.2</v>
          </cell>
          <cell r="D13">
            <v>9.3000000000000007</v>
          </cell>
          <cell r="E13">
            <v>83.541666666666671</v>
          </cell>
          <cell r="F13">
            <v>98</v>
          </cell>
          <cell r="G13">
            <v>53</v>
          </cell>
          <cell r="H13">
            <v>8.64</v>
          </cell>
          <cell r="I13" t="str">
            <v>SO</v>
          </cell>
          <cell r="J13">
            <v>18</v>
          </cell>
          <cell r="K13">
            <v>7.8000000000000034</v>
          </cell>
        </row>
        <row r="14">
          <cell r="B14">
            <v>19.833333333333332</v>
          </cell>
          <cell r="C14">
            <v>28.5</v>
          </cell>
          <cell r="D14">
            <v>14.7</v>
          </cell>
          <cell r="E14">
            <v>82.458333333333329</v>
          </cell>
          <cell r="F14">
            <v>97</v>
          </cell>
          <cell r="G14">
            <v>53</v>
          </cell>
          <cell r="H14">
            <v>19.079999999999998</v>
          </cell>
          <cell r="I14" t="str">
            <v>SO</v>
          </cell>
          <cell r="J14">
            <v>43.2</v>
          </cell>
          <cell r="K14">
            <v>5.8000000000000025</v>
          </cell>
        </row>
        <row r="15">
          <cell r="B15">
            <v>18.429166666666667</v>
          </cell>
          <cell r="C15">
            <v>22</v>
          </cell>
          <cell r="D15">
            <v>15.9</v>
          </cell>
          <cell r="E15">
            <v>91.958333333333329</v>
          </cell>
          <cell r="F15">
            <v>98</v>
          </cell>
          <cell r="G15">
            <v>77</v>
          </cell>
          <cell r="H15">
            <v>20.88</v>
          </cell>
          <cell r="I15" t="str">
            <v>SO</v>
          </cell>
          <cell r="J15">
            <v>36</v>
          </cell>
          <cell r="K15">
            <v>3.600000000000001</v>
          </cell>
        </row>
        <row r="16">
          <cell r="B16">
            <v>21.295833333333338</v>
          </cell>
          <cell r="C16">
            <v>28.2</v>
          </cell>
          <cell r="D16">
            <v>17.100000000000001</v>
          </cell>
          <cell r="E16">
            <v>78.791666666666671</v>
          </cell>
          <cell r="F16">
            <v>96</v>
          </cell>
          <cell r="G16">
            <v>53</v>
          </cell>
          <cell r="H16">
            <v>17.64</v>
          </cell>
          <cell r="I16" t="str">
            <v>SO</v>
          </cell>
          <cell r="J16">
            <v>39.6</v>
          </cell>
          <cell r="K16">
            <v>2.1999999999999997</v>
          </cell>
        </row>
        <row r="17">
          <cell r="B17">
            <v>23.929166666666664</v>
          </cell>
          <cell r="C17">
            <v>30</v>
          </cell>
          <cell r="D17">
            <v>19.399999999999999</v>
          </cell>
          <cell r="E17">
            <v>67.5</v>
          </cell>
          <cell r="F17">
            <v>88</v>
          </cell>
          <cell r="G17">
            <v>38</v>
          </cell>
          <cell r="H17">
            <v>31.319999999999997</v>
          </cell>
          <cell r="I17" t="str">
            <v>SO</v>
          </cell>
          <cell r="J17">
            <v>82.08</v>
          </cell>
          <cell r="K17">
            <v>1</v>
          </cell>
        </row>
        <row r="18">
          <cell r="B18">
            <v>22.033333333333331</v>
          </cell>
          <cell r="C18">
            <v>24.7</v>
          </cell>
          <cell r="D18">
            <v>18</v>
          </cell>
          <cell r="E18">
            <v>77.958333333333329</v>
          </cell>
          <cell r="F18">
            <v>95</v>
          </cell>
          <cell r="G18">
            <v>59</v>
          </cell>
          <cell r="H18">
            <v>23.759999999999998</v>
          </cell>
          <cell r="I18" t="str">
            <v>SO</v>
          </cell>
          <cell r="J18">
            <v>63.360000000000007</v>
          </cell>
          <cell r="K18">
            <v>0.60000000000000009</v>
          </cell>
        </row>
        <row r="19">
          <cell r="B19">
            <v>17.070833333333336</v>
          </cell>
          <cell r="C19">
            <v>18.5</v>
          </cell>
          <cell r="D19">
            <v>14.7</v>
          </cell>
          <cell r="E19">
            <v>95.541666666666671</v>
          </cell>
          <cell r="F19">
            <v>97</v>
          </cell>
          <cell r="G19">
            <v>92</v>
          </cell>
          <cell r="H19">
            <v>9</v>
          </cell>
          <cell r="I19" t="str">
            <v>SO</v>
          </cell>
          <cell r="J19">
            <v>34.56</v>
          </cell>
          <cell r="K19">
            <v>1</v>
          </cell>
        </row>
        <row r="20">
          <cell r="B20">
            <v>16.760000000000002</v>
          </cell>
          <cell r="C20">
            <v>18.7</v>
          </cell>
          <cell r="D20">
            <v>15.3</v>
          </cell>
          <cell r="E20">
            <v>95.75</v>
          </cell>
          <cell r="F20">
            <v>98</v>
          </cell>
          <cell r="G20">
            <v>89</v>
          </cell>
          <cell r="H20">
            <v>11.520000000000001</v>
          </cell>
          <cell r="I20" t="str">
            <v>SO</v>
          </cell>
          <cell r="J20">
            <v>27</v>
          </cell>
          <cell r="K20">
            <v>12.2</v>
          </cell>
        </row>
        <row r="21">
          <cell r="B21">
            <v>20.209090909090914</v>
          </cell>
          <cell r="C21">
            <v>21.4</v>
          </cell>
          <cell r="D21">
            <v>18.100000000000001</v>
          </cell>
          <cell r="E21">
            <v>84.63636363636364</v>
          </cell>
          <cell r="F21">
            <v>93</v>
          </cell>
          <cell r="G21">
            <v>78</v>
          </cell>
          <cell r="H21">
            <v>9</v>
          </cell>
          <cell r="I21" t="str">
            <v>SO</v>
          </cell>
          <cell r="J21">
            <v>18</v>
          </cell>
          <cell r="K21">
            <v>0</v>
          </cell>
        </row>
        <row r="22">
          <cell r="B22">
            <v>23.341666666666669</v>
          </cell>
          <cell r="C22">
            <v>28</v>
          </cell>
          <cell r="D22">
            <v>16.3</v>
          </cell>
          <cell r="E22">
            <v>67.583333333333329</v>
          </cell>
          <cell r="F22">
            <v>98</v>
          </cell>
          <cell r="G22">
            <v>43</v>
          </cell>
          <cell r="H22">
            <v>14.76</v>
          </cell>
          <cell r="I22" t="str">
            <v>SO</v>
          </cell>
          <cell r="J22">
            <v>30.240000000000002</v>
          </cell>
          <cell r="K22">
            <v>0</v>
          </cell>
        </row>
        <row r="23">
          <cell r="B23">
            <v>20.766666666666669</v>
          </cell>
          <cell r="C23">
            <v>28.8</v>
          </cell>
          <cell r="D23">
            <v>13.7</v>
          </cell>
          <cell r="E23">
            <v>70</v>
          </cell>
          <cell r="F23">
            <v>96</v>
          </cell>
          <cell r="G23">
            <v>34</v>
          </cell>
          <cell r="H23">
            <v>17.28</v>
          </cell>
          <cell r="I23" t="str">
            <v>SO</v>
          </cell>
          <cell r="J23">
            <v>36.72</v>
          </cell>
          <cell r="K23">
            <v>0</v>
          </cell>
        </row>
        <row r="24">
          <cell r="B24">
            <v>20.020833333333332</v>
          </cell>
          <cell r="C24">
            <v>28.8</v>
          </cell>
          <cell r="D24">
            <v>12.9</v>
          </cell>
          <cell r="E24">
            <v>72.958333333333329</v>
          </cell>
          <cell r="F24">
            <v>97</v>
          </cell>
          <cell r="G24">
            <v>36</v>
          </cell>
          <cell r="H24">
            <v>18.36</v>
          </cell>
          <cell r="I24" t="str">
            <v>SO</v>
          </cell>
          <cell r="J24">
            <v>37.440000000000005</v>
          </cell>
          <cell r="K24">
            <v>0</v>
          </cell>
        </row>
        <row r="25">
          <cell r="B25">
            <v>15.183333333333335</v>
          </cell>
          <cell r="C25">
            <v>20</v>
          </cell>
          <cell r="D25">
            <v>11.6</v>
          </cell>
          <cell r="E25">
            <v>76.583333333333329</v>
          </cell>
          <cell r="F25">
            <v>96</v>
          </cell>
          <cell r="G25">
            <v>38</v>
          </cell>
          <cell r="H25">
            <v>15.840000000000002</v>
          </cell>
          <cell r="I25" t="str">
            <v>SO</v>
          </cell>
          <cell r="J25">
            <v>37.080000000000005</v>
          </cell>
          <cell r="K25">
            <v>2.8000000000000007</v>
          </cell>
        </row>
        <row r="26">
          <cell r="B26">
            <v>13.1625</v>
          </cell>
          <cell r="C26">
            <v>21.8</v>
          </cell>
          <cell r="D26">
            <v>6.6</v>
          </cell>
          <cell r="E26">
            <v>73.333333333333329</v>
          </cell>
          <cell r="F26">
            <v>95</v>
          </cell>
          <cell r="G26">
            <v>38</v>
          </cell>
          <cell r="H26">
            <v>8.64</v>
          </cell>
          <cell r="I26" t="str">
            <v>SO</v>
          </cell>
          <cell r="J26">
            <v>21.6</v>
          </cell>
          <cell r="K26">
            <v>0.8</v>
          </cell>
        </row>
        <row r="27">
          <cell r="B27">
            <v>17.495833333333334</v>
          </cell>
          <cell r="C27">
            <v>23.4</v>
          </cell>
          <cell r="D27">
            <v>14.1</v>
          </cell>
          <cell r="E27">
            <v>84.708333333333329</v>
          </cell>
          <cell r="F27">
            <v>97</v>
          </cell>
          <cell r="G27">
            <v>64</v>
          </cell>
          <cell r="H27">
            <v>12.6</v>
          </cell>
          <cell r="I27" t="str">
            <v>SO</v>
          </cell>
          <cell r="J27">
            <v>20.52</v>
          </cell>
          <cell r="K27">
            <v>0</v>
          </cell>
        </row>
        <row r="28">
          <cell r="B28">
            <v>17.625</v>
          </cell>
          <cell r="C28">
            <v>20.100000000000001</v>
          </cell>
          <cell r="D28">
            <v>15.2</v>
          </cell>
          <cell r="E28">
            <v>91.5</v>
          </cell>
          <cell r="F28">
            <v>97</v>
          </cell>
          <cell r="G28">
            <v>82</v>
          </cell>
          <cell r="H28">
            <v>9.3600000000000012</v>
          </cell>
          <cell r="I28" t="str">
            <v>SO</v>
          </cell>
          <cell r="J28">
            <v>24.48</v>
          </cell>
          <cell r="K28">
            <v>0</v>
          </cell>
        </row>
        <row r="29">
          <cell r="B29">
            <v>15.516666666666667</v>
          </cell>
          <cell r="C29">
            <v>22.1</v>
          </cell>
          <cell r="D29">
            <v>12.5</v>
          </cell>
          <cell r="E29">
            <v>79.541666666666671</v>
          </cell>
          <cell r="F29">
            <v>97</v>
          </cell>
          <cell r="G29">
            <v>44</v>
          </cell>
          <cell r="H29">
            <v>7.9200000000000008</v>
          </cell>
          <cell r="I29" t="str">
            <v>SO</v>
          </cell>
          <cell r="J29">
            <v>23.759999999999998</v>
          </cell>
          <cell r="K29">
            <v>0</v>
          </cell>
        </row>
        <row r="30">
          <cell r="B30">
            <v>14.608333333333333</v>
          </cell>
          <cell r="C30">
            <v>24.9</v>
          </cell>
          <cell r="D30">
            <v>6.5</v>
          </cell>
          <cell r="E30">
            <v>76.625</v>
          </cell>
          <cell r="F30">
            <v>98</v>
          </cell>
          <cell r="G30">
            <v>28</v>
          </cell>
          <cell r="H30">
            <v>8.2799999999999994</v>
          </cell>
          <cell r="I30" t="str">
            <v>SO</v>
          </cell>
          <cell r="J30">
            <v>16.559999999999999</v>
          </cell>
          <cell r="K30">
            <v>0.2</v>
          </cell>
        </row>
        <row r="31">
          <cell r="B31">
            <v>17.958333333333336</v>
          </cell>
          <cell r="C31">
            <v>27.9</v>
          </cell>
          <cell r="D31">
            <v>9.9</v>
          </cell>
          <cell r="E31">
            <v>70.958333333333329</v>
          </cell>
          <cell r="F31">
            <v>96</v>
          </cell>
          <cell r="G31">
            <v>41</v>
          </cell>
          <cell r="H31">
            <v>12.6</v>
          </cell>
          <cell r="I31" t="str">
            <v>SO</v>
          </cell>
          <cell r="J31">
            <v>26.64</v>
          </cell>
          <cell r="K31">
            <v>0</v>
          </cell>
        </row>
        <row r="32">
          <cell r="B32">
            <v>19.574999999999999</v>
          </cell>
          <cell r="C32">
            <v>28</v>
          </cell>
          <cell r="D32">
            <v>12.8</v>
          </cell>
          <cell r="E32">
            <v>70.791666666666671</v>
          </cell>
          <cell r="F32">
            <v>96</v>
          </cell>
          <cell r="G32">
            <v>37</v>
          </cell>
          <cell r="H32">
            <v>17.28</v>
          </cell>
          <cell r="I32" t="str">
            <v>SO</v>
          </cell>
          <cell r="J32">
            <v>29.880000000000003</v>
          </cell>
          <cell r="K32">
            <v>0</v>
          </cell>
        </row>
        <row r="33">
          <cell r="B33">
            <v>19.579166666666666</v>
          </cell>
          <cell r="C33">
            <v>29.1</v>
          </cell>
          <cell r="D33">
            <v>11.1</v>
          </cell>
          <cell r="E33">
            <v>68.625</v>
          </cell>
          <cell r="F33">
            <v>96</v>
          </cell>
          <cell r="G33">
            <v>33</v>
          </cell>
          <cell r="H33">
            <v>15.840000000000002</v>
          </cell>
          <cell r="I33" t="str">
            <v>SO</v>
          </cell>
          <cell r="J33">
            <v>28.8</v>
          </cell>
          <cell r="K33">
            <v>0</v>
          </cell>
        </row>
        <row r="34">
          <cell r="B34">
            <v>20.354166666666668</v>
          </cell>
          <cell r="C34">
            <v>29.1</v>
          </cell>
          <cell r="D34">
            <v>12.5</v>
          </cell>
          <cell r="E34">
            <v>67</v>
          </cell>
          <cell r="F34">
            <v>94</v>
          </cell>
          <cell r="G34">
            <v>32</v>
          </cell>
          <cell r="H34">
            <v>19.8</v>
          </cell>
          <cell r="I34" t="str">
            <v>SO</v>
          </cell>
          <cell r="J34">
            <v>39.6</v>
          </cell>
          <cell r="K34">
            <v>0</v>
          </cell>
        </row>
        <row r="35">
          <cell r="B35">
            <v>21.345833333333335</v>
          </cell>
          <cell r="C35">
            <v>30.8</v>
          </cell>
          <cell r="D35">
            <v>13.6</v>
          </cell>
          <cell r="E35">
            <v>62.208333333333336</v>
          </cell>
          <cell r="F35">
            <v>92</v>
          </cell>
          <cell r="G35">
            <v>27</v>
          </cell>
          <cell r="H35">
            <v>18.720000000000002</v>
          </cell>
          <cell r="I35" t="str">
            <v>SO</v>
          </cell>
          <cell r="J35">
            <v>41.76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12.2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25.6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9.6000000000000014</v>
          </cell>
        </row>
      </sheetData>
      <sheetData sheetId="6">
        <row r="5">
          <cell r="B5">
            <v>22.370833333333334</v>
          </cell>
          <cell r="C5">
            <v>29</v>
          </cell>
          <cell r="D5">
            <v>18.3</v>
          </cell>
          <cell r="E5">
            <v>72.458333333333329</v>
          </cell>
          <cell r="F5">
            <v>92</v>
          </cell>
          <cell r="G5">
            <v>45</v>
          </cell>
          <cell r="H5">
            <v>16.2</v>
          </cell>
          <cell r="I5" t="str">
            <v>NE</v>
          </cell>
          <cell r="J5">
            <v>48.96</v>
          </cell>
          <cell r="K5">
            <v>0</v>
          </cell>
        </row>
        <row r="6">
          <cell r="B6">
            <v>22.387499999999999</v>
          </cell>
          <cell r="C6">
            <v>28.8</v>
          </cell>
          <cell r="D6">
            <v>18.399999999999999</v>
          </cell>
          <cell r="E6">
            <v>76.291666666666671</v>
          </cell>
          <cell r="F6">
            <v>93</v>
          </cell>
          <cell r="G6">
            <v>41</v>
          </cell>
          <cell r="H6">
            <v>12.96</v>
          </cell>
          <cell r="I6" t="str">
            <v>SE</v>
          </cell>
          <cell r="J6">
            <v>19.079999999999998</v>
          </cell>
          <cell r="K6">
            <v>0.2</v>
          </cell>
        </row>
        <row r="7">
          <cell r="B7">
            <v>23.354166666666668</v>
          </cell>
          <cell r="C7">
            <v>32.4</v>
          </cell>
          <cell r="D7">
            <v>15.9</v>
          </cell>
          <cell r="E7">
            <v>65.416666666666671</v>
          </cell>
          <cell r="F7">
            <v>96</v>
          </cell>
          <cell r="G7">
            <v>24</v>
          </cell>
          <cell r="H7">
            <v>20.52</v>
          </cell>
          <cell r="I7" t="str">
            <v>NO</v>
          </cell>
          <cell r="J7">
            <v>40.32</v>
          </cell>
          <cell r="K7">
            <v>0</v>
          </cell>
        </row>
        <row r="8">
          <cell r="B8">
            <v>20.141666666666662</v>
          </cell>
          <cell r="C8">
            <v>24.4</v>
          </cell>
          <cell r="D8">
            <v>15.6</v>
          </cell>
          <cell r="E8">
            <v>79.958333333333329</v>
          </cell>
          <cell r="F8">
            <v>95</v>
          </cell>
          <cell r="G8">
            <v>52</v>
          </cell>
          <cell r="H8">
            <v>19.079999999999998</v>
          </cell>
          <cell r="I8" t="str">
            <v>SO</v>
          </cell>
          <cell r="J8">
            <v>29.16</v>
          </cell>
          <cell r="K8">
            <v>2.6</v>
          </cell>
        </row>
        <row r="9">
          <cell r="B9">
            <v>16.166666666666664</v>
          </cell>
          <cell r="C9">
            <v>21.9</v>
          </cell>
          <cell r="D9">
            <v>13.2</v>
          </cell>
          <cell r="E9">
            <v>88.958333333333329</v>
          </cell>
          <cell r="F9">
            <v>96</v>
          </cell>
          <cell r="G9">
            <v>69</v>
          </cell>
          <cell r="H9">
            <v>12.96</v>
          </cell>
          <cell r="I9" t="str">
            <v>SO</v>
          </cell>
          <cell r="J9">
            <v>21.6</v>
          </cell>
          <cell r="K9">
            <v>0</v>
          </cell>
        </row>
        <row r="10">
          <cell r="B10">
            <v>18.562500000000004</v>
          </cell>
          <cell r="C10">
            <v>25.9</v>
          </cell>
          <cell r="D10">
            <v>14.4</v>
          </cell>
          <cell r="E10">
            <v>86.708333333333329</v>
          </cell>
          <cell r="F10">
            <v>95</v>
          </cell>
          <cell r="G10">
            <v>62</v>
          </cell>
          <cell r="H10">
            <v>14.76</v>
          </cell>
          <cell r="I10" t="str">
            <v>S</v>
          </cell>
          <cell r="J10">
            <v>22.68</v>
          </cell>
          <cell r="K10">
            <v>0.4</v>
          </cell>
        </row>
        <row r="11">
          <cell r="B11">
            <v>20.195833333333333</v>
          </cell>
          <cell r="D11">
            <v>18.899999999999999</v>
          </cell>
          <cell r="E11">
            <v>90.25</v>
          </cell>
          <cell r="F11">
            <v>95</v>
          </cell>
          <cell r="G11">
            <v>77</v>
          </cell>
          <cell r="H11">
            <v>15.840000000000002</v>
          </cell>
          <cell r="I11" t="str">
            <v>L</v>
          </cell>
          <cell r="J11">
            <v>25.92</v>
          </cell>
          <cell r="K11">
            <v>5.6000000000000005</v>
          </cell>
        </row>
        <row r="12">
          <cell r="B12">
            <v>18.55</v>
          </cell>
          <cell r="C12">
            <v>20.9</v>
          </cell>
          <cell r="D12">
            <v>16.2</v>
          </cell>
          <cell r="E12">
            <v>87.541666666666671</v>
          </cell>
          <cell r="F12">
            <v>94</v>
          </cell>
          <cell r="G12">
            <v>72</v>
          </cell>
          <cell r="H12">
            <v>17.64</v>
          </cell>
          <cell r="I12" t="str">
            <v>N</v>
          </cell>
          <cell r="J12">
            <v>31.680000000000003</v>
          </cell>
          <cell r="K12">
            <v>18.399999999999995</v>
          </cell>
        </row>
        <row r="13">
          <cell r="B13">
            <v>19.433333333333334</v>
          </cell>
          <cell r="C13">
            <v>26.4</v>
          </cell>
          <cell r="D13">
            <v>15.3</v>
          </cell>
          <cell r="E13">
            <v>84.291666666666671</v>
          </cell>
          <cell r="F13">
            <v>96</v>
          </cell>
          <cell r="G13">
            <v>57</v>
          </cell>
          <cell r="H13">
            <v>9</v>
          </cell>
          <cell r="I13" t="str">
            <v>N</v>
          </cell>
          <cell r="J13">
            <v>25.2</v>
          </cell>
          <cell r="K13">
            <v>10.599999999999998</v>
          </cell>
        </row>
        <row r="14">
          <cell r="B14">
            <v>22.691666666666666</v>
          </cell>
          <cell r="C14">
            <v>30.8</v>
          </cell>
          <cell r="D14">
            <v>16.100000000000001</v>
          </cell>
          <cell r="E14">
            <v>72.25</v>
          </cell>
          <cell r="F14">
            <v>95</v>
          </cell>
          <cell r="G14">
            <v>36</v>
          </cell>
          <cell r="H14">
            <v>15.48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22.837499999999995</v>
          </cell>
          <cell r="C15">
            <v>30.3</v>
          </cell>
          <cell r="D15">
            <v>16.399999999999999</v>
          </cell>
          <cell r="E15">
            <v>70.875</v>
          </cell>
          <cell r="F15">
            <v>94</v>
          </cell>
          <cell r="G15">
            <v>46</v>
          </cell>
          <cell r="H15">
            <v>19.440000000000001</v>
          </cell>
          <cell r="I15" t="str">
            <v>SE</v>
          </cell>
          <cell r="J15">
            <v>31.319999999999997</v>
          </cell>
          <cell r="K15">
            <v>0</v>
          </cell>
        </row>
        <row r="16">
          <cell r="B16">
            <v>23.383333333333336</v>
          </cell>
          <cell r="C16">
            <v>32.299999999999997</v>
          </cell>
          <cell r="D16">
            <v>16.100000000000001</v>
          </cell>
          <cell r="E16">
            <v>69.75</v>
          </cell>
          <cell r="F16">
            <v>96</v>
          </cell>
          <cell r="G16">
            <v>32</v>
          </cell>
          <cell r="H16">
            <v>18</v>
          </cell>
          <cell r="I16" t="str">
            <v>NE</v>
          </cell>
          <cell r="J16">
            <v>35.64</v>
          </cell>
          <cell r="K16">
            <v>0</v>
          </cell>
        </row>
        <row r="17">
          <cell r="B17">
            <v>24.966666666666672</v>
          </cell>
          <cell r="C17">
            <v>33</v>
          </cell>
          <cell r="D17">
            <v>18.600000000000001</v>
          </cell>
          <cell r="E17">
            <v>59.833333333333336</v>
          </cell>
          <cell r="F17">
            <v>82</v>
          </cell>
          <cell r="G17">
            <v>30</v>
          </cell>
          <cell r="H17">
            <v>16.2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25.158333333333331</v>
          </cell>
          <cell r="C18">
            <v>32.700000000000003</v>
          </cell>
          <cell r="D18">
            <v>19.5</v>
          </cell>
          <cell r="E18">
            <v>60.833333333333336</v>
          </cell>
          <cell r="F18">
            <v>81</v>
          </cell>
          <cell r="G18">
            <v>33</v>
          </cell>
          <cell r="H18">
            <v>16.920000000000002</v>
          </cell>
          <cell r="I18" t="str">
            <v>N</v>
          </cell>
          <cell r="J18">
            <v>35.28</v>
          </cell>
          <cell r="K18">
            <v>0</v>
          </cell>
        </row>
        <row r="19">
          <cell r="B19">
            <v>23.799999999999997</v>
          </cell>
          <cell r="C19">
            <v>31.7</v>
          </cell>
          <cell r="D19">
            <v>18</v>
          </cell>
          <cell r="E19">
            <v>69.875</v>
          </cell>
          <cell r="F19">
            <v>91</v>
          </cell>
          <cell r="G19">
            <v>38</v>
          </cell>
          <cell r="H19">
            <v>11.879999999999999</v>
          </cell>
          <cell r="I19" t="str">
            <v>NE</v>
          </cell>
          <cell r="J19">
            <v>26.28</v>
          </cell>
          <cell r="K19">
            <v>0</v>
          </cell>
        </row>
        <row r="20">
          <cell r="B20">
            <v>22.545833333333331</v>
          </cell>
          <cell r="C20">
            <v>29.3</v>
          </cell>
          <cell r="D20">
            <v>16.899999999999999</v>
          </cell>
          <cell r="E20">
            <v>75.666666666666671</v>
          </cell>
          <cell r="F20">
            <v>96</v>
          </cell>
          <cell r="G20">
            <v>41</v>
          </cell>
          <cell r="H20">
            <v>16.559999999999999</v>
          </cell>
          <cell r="I20" t="str">
            <v>SO</v>
          </cell>
          <cell r="J20">
            <v>25.92</v>
          </cell>
          <cell r="K20">
            <v>0</v>
          </cell>
        </row>
        <row r="21">
          <cell r="B21">
            <v>22.416666666666668</v>
          </cell>
          <cell r="C21">
            <v>28.9</v>
          </cell>
          <cell r="D21">
            <v>16.2</v>
          </cell>
          <cell r="E21">
            <v>70.041666666666671</v>
          </cell>
          <cell r="F21">
            <v>95</v>
          </cell>
          <cell r="G21">
            <v>41</v>
          </cell>
          <cell r="H21">
            <v>17.28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21.462500000000002</v>
          </cell>
          <cell r="C22">
            <v>29</v>
          </cell>
          <cell r="D22">
            <v>14.2</v>
          </cell>
          <cell r="E22">
            <v>65.083333333333329</v>
          </cell>
          <cell r="F22">
            <v>94</v>
          </cell>
          <cell r="G22">
            <v>28</v>
          </cell>
          <cell r="H22">
            <v>19.440000000000001</v>
          </cell>
          <cell r="I22" t="str">
            <v>NE</v>
          </cell>
          <cell r="J22">
            <v>34.56</v>
          </cell>
          <cell r="K22">
            <v>0</v>
          </cell>
        </row>
        <row r="23">
          <cell r="B23">
            <v>21.608333333333334</v>
          </cell>
          <cell r="C23">
            <v>29.7</v>
          </cell>
          <cell r="D23">
            <v>14.4</v>
          </cell>
          <cell r="E23">
            <v>61.916666666666664</v>
          </cell>
          <cell r="F23">
            <v>92</v>
          </cell>
          <cell r="G23">
            <v>28</v>
          </cell>
          <cell r="H23">
            <v>16.920000000000002</v>
          </cell>
          <cell r="I23" t="str">
            <v>NE</v>
          </cell>
          <cell r="J23">
            <v>34.56</v>
          </cell>
          <cell r="K23">
            <v>0</v>
          </cell>
        </row>
        <row r="24">
          <cell r="B24">
            <v>22.295833333333331</v>
          </cell>
          <cell r="C24">
            <v>30.6</v>
          </cell>
          <cell r="D24">
            <v>14.8</v>
          </cell>
          <cell r="E24">
            <v>57.375</v>
          </cell>
          <cell r="F24">
            <v>84</v>
          </cell>
          <cell r="G24">
            <v>27</v>
          </cell>
          <cell r="H24">
            <v>13.68</v>
          </cell>
          <cell r="I24" t="str">
            <v>N</v>
          </cell>
          <cell r="J24">
            <v>27.36</v>
          </cell>
          <cell r="K24">
            <v>0</v>
          </cell>
        </row>
        <row r="25">
          <cell r="B25">
            <v>20.925000000000004</v>
          </cell>
          <cell r="C25">
            <v>28</v>
          </cell>
          <cell r="D25">
            <v>14.9</v>
          </cell>
          <cell r="E25">
            <v>72.041666666666671</v>
          </cell>
          <cell r="F25">
            <v>91</v>
          </cell>
          <cell r="G25">
            <v>51</v>
          </cell>
          <cell r="H25">
            <v>19.8</v>
          </cell>
          <cell r="I25" t="str">
            <v>SO</v>
          </cell>
          <cell r="J25">
            <v>38.159999999999997</v>
          </cell>
          <cell r="K25">
            <v>0</v>
          </cell>
        </row>
        <row r="26">
          <cell r="B26">
            <v>18.333333333333336</v>
          </cell>
          <cell r="C26">
            <v>25.8</v>
          </cell>
          <cell r="D26">
            <v>12.6</v>
          </cell>
          <cell r="E26">
            <v>80.5</v>
          </cell>
          <cell r="F26">
            <v>96</v>
          </cell>
          <cell r="G26">
            <v>52</v>
          </cell>
          <cell r="H26">
            <v>13.32</v>
          </cell>
          <cell r="I26" t="str">
            <v>SO</v>
          </cell>
          <cell r="J26">
            <v>28.8</v>
          </cell>
          <cell r="K26">
            <v>0</v>
          </cell>
        </row>
        <row r="27">
          <cell r="B27">
            <v>20.337500000000002</v>
          </cell>
          <cell r="C27">
            <v>29.1</v>
          </cell>
          <cell r="D27">
            <v>13.1</v>
          </cell>
          <cell r="E27">
            <v>76.666666666666671</v>
          </cell>
          <cell r="F27">
            <v>96</v>
          </cell>
          <cell r="G27">
            <v>39</v>
          </cell>
          <cell r="H27">
            <v>10.8</v>
          </cell>
          <cell r="I27" t="str">
            <v>SE</v>
          </cell>
          <cell r="J27">
            <v>19.079999999999998</v>
          </cell>
          <cell r="K27">
            <v>0</v>
          </cell>
        </row>
        <row r="28">
          <cell r="B28">
            <v>22.525000000000002</v>
          </cell>
          <cell r="C28">
            <v>31.5</v>
          </cell>
          <cell r="D28">
            <v>14.9</v>
          </cell>
          <cell r="E28">
            <v>65.5</v>
          </cell>
          <cell r="F28">
            <v>94</v>
          </cell>
          <cell r="G28">
            <v>28</v>
          </cell>
          <cell r="H28">
            <v>15.48</v>
          </cell>
          <cell r="I28" t="str">
            <v>N</v>
          </cell>
          <cell r="J28">
            <v>28.8</v>
          </cell>
          <cell r="K28">
            <v>0</v>
          </cell>
        </row>
        <row r="29">
          <cell r="B29">
            <v>22.058333333333334</v>
          </cell>
          <cell r="C29">
            <v>28</v>
          </cell>
          <cell r="D29">
            <v>17</v>
          </cell>
          <cell r="E29">
            <v>74.416666666666671</v>
          </cell>
          <cell r="F29">
            <v>94</v>
          </cell>
          <cell r="G29">
            <v>52</v>
          </cell>
          <cell r="H29">
            <v>19.8</v>
          </cell>
          <cell r="I29" t="str">
            <v>S</v>
          </cell>
          <cell r="J29">
            <v>29.16</v>
          </cell>
          <cell r="K29">
            <v>0</v>
          </cell>
        </row>
        <row r="30">
          <cell r="B30">
            <v>22.404166666666665</v>
          </cell>
          <cell r="C30">
            <v>29.4</v>
          </cell>
          <cell r="D30">
            <v>16.399999999999999</v>
          </cell>
          <cell r="E30">
            <v>73.125</v>
          </cell>
          <cell r="F30">
            <v>95</v>
          </cell>
          <cell r="G30">
            <v>41</v>
          </cell>
          <cell r="H30">
            <v>9.7200000000000006</v>
          </cell>
          <cell r="I30" t="str">
            <v>S</v>
          </cell>
          <cell r="J30">
            <v>17.28</v>
          </cell>
          <cell r="K30">
            <v>0</v>
          </cell>
        </row>
        <row r="31">
          <cell r="B31">
            <v>22.170833333333334</v>
          </cell>
          <cell r="C31">
            <v>29.8</v>
          </cell>
          <cell r="D31">
            <v>16.600000000000001</v>
          </cell>
          <cell r="E31">
            <v>68.875</v>
          </cell>
          <cell r="F31">
            <v>93</v>
          </cell>
          <cell r="G31">
            <v>29</v>
          </cell>
          <cell r="H31">
            <v>11.16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22.616666666666671</v>
          </cell>
          <cell r="C32">
            <v>31.5</v>
          </cell>
          <cell r="D32">
            <v>14.3</v>
          </cell>
          <cell r="E32">
            <v>57.75</v>
          </cell>
          <cell r="F32">
            <v>90</v>
          </cell>
          <cell r="G32">
            <v>29</v>
          </cell>
          <cell r="H32">
            <v>12.96</v>
          </cell>
          <cell r="I32" t="str">
            <v>L</v>
          </cell>
          <cell r="J32">
            <v>23.400000000000002</v>
          </cell>
          <cell r="K32">
            <v>0</v>
          </cell>
        </row>
        <row r="33">
          <cell r="B33">
            <v>24.095833333333331</v>
          </cell>
          <cell r="C33">
            <v>32.299999999999997</v>
          </cell>
          <cell r="D33">
            <v>15.3</v>
          </cell>
          <cell r="E33">
            <v>50.333333333333336</v>
          </cell>
          <cell r="F33">
            <v>82</v>
          </cell>
          <cell r="G33">
            <v>26</v>
          </cell>
          <cell r="H33">
            <v>13.32</v>
          </cell>
          <cell r="I33" t="str">
            <v>SE</v>
          </cell>
          <cell r="J33">
            <v>26.64</v>
          </cell>
          <cell r="K33">
            <v>0</v>
          </cell>
        </row>
        <row r="34">
          <cell r="B34">
            <v>24.466666666666669</v>
          </cell>
          <cell r="C34">
            <v>31.7</v>
          </cell>
          <cell r="D34">
            <v>18.8</v>
          </cell>
          <cell r="E34">
            <v>48.75</v>
          </cell>
          <cell r="F34">
            <v>68</v>
          </cell>
          <cell r="G34">
            <v>25</v>
          </cell>
          <cell r="H34">
            <v>18.720000000000002</v>
          </cell>
          <cell r="I34" t="str">
            <v>SE</v>
          </cell>
          <cell r="J34">
            <v>30.6</v>
          </cell>
          <cell r="K34">
            <v>0</v>
          </cell>
        </row>
        <row r="35">
          <cell r="B35">
            <v>22.637500000000003</v>
          </cell>
          <cell r="C35">
            <v>31.5</v>
          </cell>
          <cell r="D35">
            <v>13.3</v>
          </cell>
          <cell r="E35">
            <v>55.833333333333336</v>
          </cell>
          <cell r="F35">
            <v>92</v>
          </cell>
          <cell r="G35">
            <v>24</v>
          </cell>
          <cell r="H35">
            <v>14.4</v>
          </cell>
          <cell r="I35" t="str">
            <v>L</v>
          </cell>
          <cell r="J35">
            <v>29.52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3.0000000000000004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B5">
            <v>17.304166666666671</v>
          </cell>
          <cell r="C5">
            <v>19.600000000000001</v>
          </cell>
          <cell r="D5">
            <v>15.7</v>
          </cell>
          <cell r="E5">
            <v>90.666666666666671</v>
          </cell>
          <cell r="F5">
            <v>97</v>
          </cell>
          <cell r="G5">
            <v>75</v>
          </cell>
          <cell r="H5">
            <v>15.48</v>
          </cell>
          <cell r="I5" t="str">
            <v>O</v>
          </cell>
          <cell r="J5">
            <v>30.96</v>
          </cell>
          <cell r="K5">
            <v>0.2</v>
          </cell>
        </row>
        <row r="6">
          <cell r="B6">
            <v>17.491666666666664</v>
          </cell>
          <cell r="C6">
            <v>18.8</v>
          </cell>
          <cell r="D6">
            <v>16.600000000000001</v>
          </cell>
          <cell r="E6">
            <v>96.25</v>
          </cell>
          <cell r="F6">
            <v>97</v>
          </cell>
          <cell r="G6">
            <v>90</v>
          </cell>
          <cell r="H6">
            <v>18</v>
          </cell>
          <cell r="I6" t="str">
            <v>NO</v>
          </cell>
          <cell r="J6">
            <v>37.080000000000005</v>
          </cell>
          <cell r="K6">
            <v>26.600000000000005</v>
          </cell>
        </row>
        <row r="7">
          <cell r="B7">
            <v>18.491666666666667</v>
          </cell>
          <cell r="C7">
            <v>21.5</v>
          </cell>
          <cell r="D7">
            <v>14.9</v>
          </cell>
          <cell r="E7">
            <v>94.416666666666671</v>
          </cell>
          <cell r="F7">
            <v>97</v>
          </cell>
          <cell r="G7">
            <v>81</v>
          </cell>
          <cell r="H7">
            <v>22.68</v>
          </cell>
          <cell r="I7" t="str">
            <v>NO</v>
          </cell>
          <cell r="J7">
            <v>47.88</v>
          </cell>
          <cell r="K7">
            <v>30.799999999999997</v>
          </cell>
        </row>
        <row r="8">
          <cell r="B8">
            <v>10.129166666666668</v>
          </cell>
          <cell r="C8">
            <v>14.9</v>
          </cell>
          <cell r="D8">
            <v>8.3000000000000007</v>
          </cell>
          <cell r="E8">
            <v>88.916666666666671</v>
          </cell>
          <cell r="F8">
            <v>97</v>
          </cell>
          <cell r="G8">
            <v>72</v>
          </cell>
          <cell r="H8">
            <v>19.8</v>
          </cell>
          <cell r="I8" t="str">
            <v>SO</v>
          </cell>
          <cell r="J8">
            <v>45.36</v>
          </cell>
          <cell r="K8">
            <v>1.4</v>
          </cell>
        </row>
        <row r="9">
          <cell r="B9">
            <v>10.583333333333332</v>
          </cell>
          <cell r="C9">
            <v>19.2</v>
          </cell>
          <cell r="D9">
            <v>5.6</v>
          </cell>
          <cell r="E9">
            <v>79</v>
          </cell>
          <cell r="F9">
            <v>96</v>
          </cell>
          <cell r="G9">
            <v>49</v>
          </cell>
          <cell r="H9">
            <v>18.36</v>
          </cell>
          <cell r="I9" t="str">
            <v>NO</v>
          </cell>
          <cell r="J9">
            <v>33.480000000000004</v>
          </cell>
          <cell r="K9">
            <v>0</v>
          </cell>
        </row>
        <row r="10">
          <cell r="B10">
            <v>14.8125</v>
          </cell>
          <cell r="C10">
            <v>18.8</v>
          </cell>
          <cell r="D10">
            <v>12</v>
          </cell>
          <cell r="E10">
            <v>94.375</v>
          </cell>
          <cell r="F10">
            <v>97</v>
          </cell>
          <cell r="G10">
            <v>77</v>
          </cell>
          <cell r="H10">
            <v>23.040000000000003</v>
          </cell>
          <cell r="I10" t="str">
            <v>NO</v>
          </cell>
          <cell r="J10">
            <v>43.92</v>
          </cell>
          <cell r="K10">
            <v>0.2</v>
          </cell>
        </row>
        <row r="11">
          <cell r="B11">
            <v>16.708333333333332</v>
          </cell>
          <cell r="C11">
            <v>17.7</v>
          </cell>
          <cell r="D11">
            <v>15.2</v>
          </cell>
          <cell r="E11">
            <v>95.041666666666671</v>
          </cell>
          <cell r="F11">
            <v>97</v>
          </cell>
          <cell r="G11">
            <v>87</v>
          </cell>
          <cell r="H11">
            <v>15.840000000000002</v>
          </cell>
          <cell r="I11" t="str">
            <v>NO</v>
          </cell>
          <cell r="J11">
            <v>38.159999999999997</v>
          </cell>
          <cell r="K11">
            <v>23.999999999999996</v>
          </cell>
        </row>
        <row r="12">
          <cell r="B12">
            <v>13.741666666666665</v>
          </cell>
          <cell r="C12">
            <v>15.3</v>
          </cell>
          <cell r="D12">
            <v>13</v>
          </cell>
          <cell r="E12">
            <v>94.916666666666671</v>
          </cell>
          <cell r="F12">
            <v>98</v>
          </cell>
          <cell r="G12">
            <v>87</v>
          </cell>
          <cell r="H12">
            <v>18.720000000000002</v>
          </cell>
          <cell r="I12" t="str">
            <v>O</v>
          </cell>
          <cell r="J12">
            <v>36</v>
          </cell>
          <cell r="K12">
            <v>2.4</v>
          </cell>
        </row>
        <row r="13">
          <cell r="B13">
            <v>14.891666666666664</v>
          </cell>
          <cell r="C13">
            <v>21.5</v>
          </cell>
          <cell r="D13">
            <v>9.3000000000000007</v>
          </cell>
          <cell r="E13">
            <v>86.333333333333329</v>
          </cell>
          <cell r="F13">
            <v>97</v>
          </cell>
          <cell r="G13">
            <v>63</v>
          </cell>
          <cell r="H13">
            <v>8.64</v>
          </cell>
          <cell r="I13" t="str">
            <v>NO</v>
          </cell>
          <cell r="J13">
            <v>16.2</v>
          </cell>
          <cell r="K13">
            <v>0.4</v>
          </cell>
        </row>
        <row r="14">
          <cell r="B14">
            <v>19.287499999999998</v>
          </cell>
          <cell r="C14">
            <v>26.7</v>
          </cell>
          <cell r="D14">
            <v>14.9</v>
          </cell>
          <cell r="E14">
            <v>83.291666666666671</v>
          </cell>
          <cell r="F14">
            <v>97</v>
          </cell>
          <cell r="G14">
            <v>55</v>
          </cell>
          <cell r="H14">
            <v>15.840000000000002</v>
          </cell>
          <cell r="I14" t="str">
            <v>NO</v>
          </cell>
          <cell r="J14">
            <v>43.92</v>
          </cell>
          <cell r="K14">
            <v>0.2</v>
          </cell>
        </row>
        <row r="15">
          <cell r="B15">
            <v>18.574999999999999</v>
          </cell>
          <cell r="C15">
            <v>22.2</v>
          </cell>
          <cell r="D15">
            <v>16.3</v>
          </cell>
          <cell r="E15">
            <v>93.041666666666671</v>
          </cell>
          <cell r="F15">
            <v>97</v>
          </cell>
          <cell r="G15">
            <v>73</v>
          </cell>
          <cell r="H15">
            <v>20.16</v>
          </cell>
          <cell r="I15" t="str">
            <v>NO</v>
          </cell>
          <cell r="J15">
            <v>59.760000000000005</v>
          </cell>
          <cell r="K15">
            <v>113</v>
          </cell>
        </row>
        <row r="16">
          <cell r="B16">
            <v>20.570833333333333</v>
          </cell>
          <cell r="C16">
            <v>27.6</v>
          </cell>
          <cell r="D16">
            <v>16.8</v>
          </cell>
          <cell r="E16">
            <v>82.833333333333329</v>
          </cell>
          <cell r="F16">
            <v>96</v>
          </cell>
          <cell r="G16">
            <v>54</v>
          </cell>
          <cell r="H16">
            <v>19.079999999999998</v>
          </cell>
          <cell r="I16" t="str">
            <v>NO</v>
          </cell>
          <cell r="J16">
            <v>45.36</v>
          </cell>
          <cell r="K16">
            <v>0</v>
          </cell>
        </row>
        <row r="17">
          <cell r="B17">
            <v>23.929166666666664</v>
          </cell>
          <cell r="C17">
            <v>28.1</v>
          </cell>
          <cell r="D17">
            <v>20.9</v>
          </cell>
          <cell r="E17">
            <v>66.375</v>
          </cell>
          <cell r="F17">
            <v>83</v>
          </cell>
          <cell r="G17">
            <v>48</v>
          </cell>
          <cell r="H17">
            <v>23.400000000000002</v>
          </cell>
          <cell r="I17" t="str">
            <v>NO</v>
          </cell>
          <cell r="J17">
            <v>63.72</v>
          </cell>
          <cell r="K17">
            <v>0</v>
          </cell>
        </row>
        <row r="18">
          <cell r="B18">
            <v>21.45</v>
          </cell>
          <cell r="C18">
            <v>24</v>
          </cell>
          <cell r="D18">
            <v>17.5</v>
          </cell>
          <cell r="E18">
            <v>79.583333333333329</v>
          </cell>
          <cell r="F18">
            <v>96</v>
          </cell>
          <cell r="G18">
            <v>61</v>
          </cell>
          <cell r="H18">
            <v>26.28</v>
          </cell>
          <cell r="I18" t="str">
            <v>NO</v>
          </cell>
          <cell r="J18">
            <v>54</v>
          </cell>
          <cell r="K18">
            <v>9.1999999999999993</v>
          </cell>
        </row>
        <row r="19">
          <cell r="B19">
            <v>16.458333333333336</v>
          </cell>
          <cell r="C19">
            <v>18.399999999999999</v>
          </cell>
          <cell r="D19">
            <v>13.3</v>
          </cell>
          <cell r="E19">
            <v>95.333333333333329</v>
          </cell>
          <cell r="F19">
            <v>97</v>
          </cell>
          <cell r="G19">
            <v>86</v>
          </cell>
          <cell r="H19">
            <v>15.120000000000001</v>
          </cell>
          <cell r="I19" t="str">
            <v>NO</v>
          </cell>
          <cell r="J19">
            <v>30.6</v>
          </cell>
          <cell r="K19">
            <v>8.6</v>
          </cell>
        </row>
        <row r="20">
          <cell r="B20">
            <v>16.183333333333334</v>
          </cell>
          <cell r="C20">
            <v>18</v>
          </cell>
          <cell r="D20">
            <v>14.4</v>
          </cell>
          <cell r="E20">
            <v>96.166666666666671</v>
          </cell>
          <cell r="F20">
            <v>97</v>
          </cell>
          <cell r="G20">
            <v>93</v>
          </cell>
          <cell r="H20">
            <v>11.520000000000001</v>
          </cell>
          <cell r="I20" t="str">
            <v>O</v>
          </cell>
          <cell r="J20">
            <v>23.400000000000002</v>
          </cell>
          <cell r="K20">
            <v>3.0000000000000004</v>
          </cell>
        </row>
        <row r="21">
          <cell r="B21">
            <v>16.745833333333334</v>
          </cell>
          <cell r="C21">
            <v>19.100000000000001</v>
          </cell>
          <cell r="D21">
            <v>14.5</v>
          </cell>
          <cell r="E21">
            <v>94.125</v>
          </cell>
          <cell r="F21">
            <v>97</v>
          </cell>
          <cell r="G21">
            <v>89</v>
          </cell>
          <cell r="H21">
            <v>10.8</v>
          </cell>
          <cell r="I21" t="str">
            <v>O</v>
          </cell>
          <cell r="J21">
            <v>18.720000000000002</v>
          </cell>
          <cell r="K21">
            <v>0</v>
          </cell>
        </row>
        <row r="22">
          <cell r="B22">
            <v>19.595652173913042</v>
          </cell>
          <cell r="C22">
            <v>26.1</v>
          </cell>
          <cell r="D22">
            <v>15.5</v>
          </cell>
          <cell r="E22">
            <v>82.956521739130437</v>
          </cell>
          <cell r="F22">
            <v>97</v>
          </cell>
          <cell r="G22">
            <v>52</v>
          </cell>
          <cell r="H22">
            <v>14.76</v>
          </cell>
          <cell r="I22" t="str">
            <v>NO</v>
          </cell>
          <cell r="J22">
            <v>32.76</v>
          </cell>
          <cell r="K22">
            <v>0.4</v>
          </cell>
        </row>
        <row r="23">
          <cell r="B23">
            <v>20.466666666666669</v>
          </cell>
          <cell r="C23">
            <v>27.7</v>
          </cell>
          <cell r="D23">
            <v>14.5</v>
          </cell>
          <cell r="E23">
            <v>69.625</v>
          </cell>
          <cell r="F23">
            <v>93</v>
          </cell>
          <cell r="G23">
            <v>38</v>
          </cell>
          <cell r="H23">
            <v>16.559999999999999</v>
          </cell>
          <cell r="I23" t="str">
            <v>NO</v>
          </cell>
          <cell r="J23">
            <v>41.04</v>
          </cell>
          <cell r="K23">
            <v>0</v>
          </cell>
        </row>
        <row r="24">
          <cell r="B24">
            <v>21.791666666666668</v>
          </cell>
          <cell r="C24">
            <v>26.7</v>
          </cell>
          <cell r="D24">
            <v>18.2</v>
          </cell>
          <cell r="E24">
            <v>60.958333333333336</v>
          </cell>
          <cell r="F24">
            <v>94</v>
          </cell>
          <cell r="G24">
            <v>40</v>
          </cell>
          <cell r="H24">
            <v>15.48</v>
          </cell>
          <cell r="I24" t="str">
            <v>NO</v>
          </cell>
          <cell r="J24">
            <v>40.680000000000007</v>
          </cell>
          <cell r="K24">
            <v>0.8</v>
          </cell>
        </row>
        <row r="25">
          <cell r="B25">
            <v>13.612499999999999</v>
          </cell>
          <cell r="C25">
            <v>19.3</v>
          </cell>
          <cell r="D25">
            <v>9.4</v>
          </cell>
          <cell r="E25">
            <v>83.041666666666671</v>
          </cell>
          <cell r="F25">
            <v>97</v>
          </cell>
          <cell r="G25">
            <v>54</v>
          </cell>
          <cell r="H25">
            <v>21.240000000000002</v>
          </cell>
          <cell r="I25" t="str">
            <v>SO</v>
          </cell>
          <cell r="J25">
            <v>46.440000000000005</v>
          </cell>
          <cell r="K25">
            <v>10.399999999999997</v>
          </cell>
        </row>
        <row r="26">
          <cell r="B26">
            <v>13.554166666666669</v>
          </cell>
          <cell r="C26">
            <v>20.5</v>
          </cell>
          <cell r="D26">
            <v>8</v>
          </cell>
          <cell r="E26">
            <v>70.958333333333329</v>
          </cell>
          <cell r="F26">
            <v>90</v>
          </cell>
          <cell r="G26">
            <v>42</v>
          </cell>
          <cell r="H26">
            <v>12.96</v>
          </cell>
          <cell r="I26" t="str">
            <v>SO</v>
          </cell>
          <cell r="J26">
            <v>23.759999999999998</v>
          </cell>
          <cell r="K26">
            <v>0</v>
          </cell>
        </row>
        <row r="27">
          <cell r="B27">
            <v>16.970833333333331</v>
          </cell>
          <cell r="C27">
            <v>23.8</v>
          </cell>
          <cell r="D27">
            <v>12</v>
          </cell>
          <cell r="E27">
            <v>81.25</v>
          </cell>
          <cell r="F27">
            <v>94</v>
          </cell>
          <cell r="G27">
            <v>60</v>
          </cell>
          <cell r="H27">
            <v>16.920000000000002</v>
          </cell>
          <cell r="I27" t="str">
            <v>NO</v>
          </cell>
          <cell r="J27">
            <v>29.16</v>
          </cell>
          <cell r="K27">
            <v>0</v>
          </cell>
        </row>
        <row r="28">
          <cell r="B28">
            <v>16.216666666666665</v>
          </cell>
          <cell r="C28">
            <v>19</v>
          </cell>
          <cell r="D28">
            <v>14</v>
          </cell>
          <cell r="E28">
            <v>95.333333333333329</v>
          </cell>
          <cell r="F28">
            <v>97</v>
          </cell>
          <cell r="G28">
            <v>85</v>
          </cell>
          <cell r="H28">
            <v>12.24</v>
          </cell>
          <cell r="I28" t="str">
            <v>SO</v>
          </cell>
          <cell r="J28">
            <v>25.56</v>
          </cell>
          <cell r="K28">
            <v>1.9999999999999998</v>
          </cell>
        </row>
        <row r="29">
          <cell r="B29">
            <v>14.700000000000001</v>
          </cell>
          <cell r="C29">
            <v>21</v>
          </cell>
          <cell r="D29">
            <v>11.4</v>
          </cell>
          <cell r="E29">
            <v>79.666666666666671</v>
          </cell>
          <cell r="F29">
            <v>97</v>
          </cell>
          <cell r="G29">
            <v>41</v>
          </cell>
          <cell r="H29">
            <v>11.520000000000001</v>
          </cell>
          <cell r="I29" t="str">
            <v>SO</v>
          </cell>
          <cell r="J29">
            <v>28.44</v>
          </cell>
          <cell r="K29">
            <v>0</v>
          </cell>
        </row>
        <row r="30">
          <cell r="B30">
            <v>15.975</v>
          </cell>
          <cell r="C30">
            <v>24.2</v>
          </cell>
          <cell r="D30">
            <v>9.8000000000000007</v>
          </cell>
          <cell r="E30">
            <v>74.791666666666671</v>
          </cell>
          <cell r="F30">
            <v>97</v>
          </cell>
          <cell r="G30">
            <v>46</v>
          </cell>
          <cell r="H30">
            <v>12.96</v>
          </cell>
          <cell r="I30" t="str">
            <v>NO</v>
          </cell>
          <cell r="J30">
            <v>22.68</v>
          </cell>
          <cell r="K30">
            <v>0.2</v>
          </cell>
        </row>
        <row r="31">
          <cell r="B31">
            <v>18.729166666666668</v>
          </cell>
          <cell r="C31">
            <v>26.7</v>
          </cell>
          <cell r="D31">
            <v>13.1</v>
          </cell>
          <cell r="E31">
            <v>72.291666666666671</v>
          </cell>
          <cell r="F31">
            <v>90</v>
          </cell>
          <cell r="G31">
            <v>45</v>
          </cell>
          <cell r="H31">
            <v>18</v>
          </cell>
          <cell r="I31" t="str">
            <v>NO</v>
          </cell>
          <cell r="J31">
            <v>32.4</v>
          </cell>
          <cell r="K31">
            <v>0</v>
          </cell>
        </row>
        <row r="32">
          <cell r="B32">
            <v>20.154166666666672</v>
          </cell>
          <cell r="C32">
            <v>27.3</v>
          </cell>
          <cell r="D32">
            <v>14.6</v>
          </cell>
          <cell r="E32">
            <v>68.416666666666671</v>
          </cell>
          <cell r="F32">
            <v>86</v>
          </cell>
          <cell r="G32">
            <v>44</v>
          </cell>
          <cell r="H32">
            <v>15.48</v>
          </cell>
          <cell r="I32" t="str">
            <v>NO</v>
          </cell>
          <cell r="J32">
            <v>32.76</v>
          </cell>
          <cell r="K32">
            <v>0</v>
          </cell>
        </row>
        <row r="33">
          <cell r="B33">
            <v>20.841666666666665</v>
          </cell>
          <cell r="C33">
            <v>28.7</v>
          </cell>
          <cell r="D33">
            <v>15.5</v>
          </cell>
          <cell r="E33">
            <v>61.708333333333336</v>
          </cell>
          <cell r="F33">
            <v>79</v>
          </cell>
          <cell r="G33">
            <v>34</v>
          </cell>
          <cell r="H33">
            <v>15.840000000000002</v>
          </cell>
          <cell r="I33" t="str">
            <v>NO</v>
          </cell>
          <cell r="J33">
            <v>31.319999999999997</v>
          </cell>
          <cell r="K33">
            <v>0</v>
          </cell>
        </row>
        <row r="34">
          <cell r="B34">
            <v>21.329166666666669</v>
          </cell>
          <cell r="C34">
            <v>27.7</v>
          </cell>
          <cell r="D34">
            <v>15.9</v>
          </cell>
          <cell r="E34">
            <v>60.625</v>
          </cell>
          <cell r="F34">
            <v>80</v>
          </cell>
          <cell r="G34">
            <v>37</v>
          </cell>
          <cell r="H34">
            <v>20.16</v>
          </cell>
          <cell r="I34" t="str">
            <v>NO</v>
          </cell>
          <cell r="J34">
            <v>41.04</v>
          </cell>
          <cell r="K34">
            <v>0</v>
          </cell>
        </row>
        <row r="35">
          <cell r="B35">
            <v>21.0625</v>
          </cell>
          <cell r="C35">
            <v>30.1</v>
          </cell>
          <cell r="D35">
            <v>14.1</v>
          </cell>
          <cell r="E35">
            <v>60.333333333333336</v>
          </cell>
          <cell r="F35">
            <v>86</v>
          </cell>
          <cell r="G35">
            <v>26</v>
          </cell>
          <cell r="H35">
            <v>18.36</v>
          </cell>
          <cell r="I35" t="str">
            <v>NO</v>
          </cell>
          <cell r="J35">
            <v>43.92</v>
          </cell>
          <cell r="K35">
            <v>0</v>
          </cell>
        </row>
        <row r="36">
          <cell r="I36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2.2000000000000002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35.400000000000006</v>
          </cell>
        </row>
      </sheetData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19.93333333333333</v>
          </cell>
          <cell r="C28">
            <v>21.6</v>
          </cell>
          <cell r="D28">
            <v>17.8</v>
          </cell>
          <cell r="E28">
            <v>72.166666666666671</v>
          </cell>
          <cell r="F28">
            <v>82</v>
          </cell>
          <cell r="G28">
            <v>64</v>
          </cell>
          <cell r="H28">
            <v>3.6</v>
          </cell>
          <cell r="I28" t="str">
            <v>SO</v>
          </cell>
          <cell r="J28">
            <v>23.759999999999998</v>
          </cell>
          <cell r="K28">
            <v>0</v>
          </cell>
        </row>
        <row r="29">
          <cell r="B29">
            <v>16.383333333333333</v>
          </cell>
          <cell r="C29">
            <v>22</v>
          </cell>
          <cell r="D29">
            <v>12.8</v>
          </cell>
          <cell r="E29">
            <v>82.5</v>
          </cell>
          <cell r="F29">
            <v>95</v>
          </cell>
          <cell r="G29">
            <v>57</v>
          </cell>
          <cell r="H29">
            <v>0.36000000000000004</v>
          </cell>
          <cell r="I29" t="str">
            <v>SO</v>
          </cell>
          <cell r="J29">
            <v>27.720000000000002</v>
          </cell>
          <cell r="K29">
            <v>0</v>
          </cell>
        </row>
        <row r="30">
          <cell r="B30">
            <v>18.962500000000002</v>
          </cell>
          <cell r="C30">
            <v>28.6</v>
          </cell>
          <cell r="D30">
            <v>12.4</v>
          </cell>
          <cell r="E30">
            <v>76.833333333333329</v>
          </cell>
          <cell r="F30">
            <v>94</v>
          </cell>
          <cell r="G30">
            <v>43</v>
          </cell>
          <cell r="H30">
            <v>0</v>
          </cell>
          <cell r="I30" t="str">
            <v>SO</v>
          </cell>
          <cell r="J30">
            <v>0</v>
          </cell>
          <cell r="K30">
            <v>0</v>
          </cell>
        </row>
        <row r="31">
          <cell r="B31">
            <v>22.75</v>
          </cell>
          <cell r="C31">
            <v>32.4</v>
          </cell>
          <cell r="D31">
            <v>15.8</v>
          </cell>
          <cell r="E31">
            <v>70.541666666666671</v>
          </cell>
          <cell r="F31">
            <v>94</v>
          </cell>
          <cell r="G31">
            <v>31</v>
          </cell>
          <cell r="H31">
            <v>10.8</v>
          </cell>
          <cell r="I31" t="str">
            <v>SO</v>
          </cell>
          <cell r="J31">
            <v>32.4</v>
          </cell>
          <cell r="K31">
            <v>0</v>
          </cell>
        </row>
        <row r="32">
          <cell r="B32">
            <v>24.924999999999997</v>
          </cell>
          <cell r="C32">
            <v>33.9</v>
          </cell>
          <cell r="D32">
            <v>18.399999999999999</v>
          </cell>
          <cell r="E32">
            <v>61.541666666666664</v>
          </cell>
          <cell r="F32">
            <v>88</v>
          </cell>
          <cell r="G32">
            <v>27</v>
          </cell>
          <cell r="H32">
            <v>11.879999999999999</v>
          </cell>
          <cell r="I32" t="str">
            <v>SO</v>
          </cell>
          <cell r="J32">
            <v>38.159999999999997</v>
          </cell>
          <cell r="K32">
            <v>0</v>
          </cell>
        </row>
        <row r="33">
          <cell r="B33">
            <v>25.279166666666665</v>
          </cell>
          <cell r="C33">
            <v>34.799999999999997</v>
          </cell>
          <cell r="D33">
            <v>16.5</v>
          </cell>
          <cell r="E33">
            <v>57.791666666666664</v>
          </cell>
          <cell r="F33">
            <v>90</v>
          </cell>
          <cell r="G33">
            <v>22</v>
          </cell>
          <cell r="H33">
            <v>8.64</v>
          </cell>
          <cell r="I33" t="str">
            <v>SO</v>
          </cell>
          <cell r="J33">
            <v>26.64</v>
          </cell>
          <cell r="K33">
            <v>0</v>
          </cell>
        </row>
        <row r="34">
          <cell r="B34">
            <v>24.808333333333337</v>
          </cell>
          <cell r="C34">
            <v>34.799999999999997</v>
          </cell>
          <cell r="D34">
            <v>15.9</v>
          </cell>
          <cell r="E34">
            <v>59.166666666666664</v>
          </cell>
          <cell r="F34">
            <v>89</v>
          </cell>
          <cell r="G34">
            <v>26</v>
          </cell>
          <cell r="H34">
            <v>9.3600000000000012</v>
          </cell>
          <cell r="I34" t="str">
            <v>SO</v>
          </cell>
          <cell r="J34">
            <v>30.96</v>
          </cell>
          <cell r="K34">
            <v>0</v>
          </cell>
        </row>
        <row r="35">
          <cell r="B35">
            <v>26.141666666666669</v>
          </cell>
          <cell r="C35">
            <v>34.1</v>
          </cell>
          <cell r="D35">
            <v>19.399999999999999</v>
          </cell>
          <cell r="E35">
            <v>52.458333333333336</v>
          </cell>
          <cell r="F35">
            <v>77</v>
          </cell>
          <cell r="G35">
            <v>26</v>
          </cell>
          <cell r="H35">
            <v>19.440000000000001</v>
          </cell>
          <cell r="I35" t="str">
            <v>SO</v>
          </cell>
          <cell r="J35">
            <v>42.480000000000004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B5">
            <v>18.966666666666665</v>
          </cell>
          <cell r="C5">
            <v>22.3</v>
          </cell>
          <cell r="D5">
            <v>17.399999999999999</v>
          </cell>
          <cell r="E5">
            <v>92.333333333333329</v>
          </cell>
          <cell r="F5">
            <v>97</v>
          </cell>
          <cell r="G5">
            <v>77</v>
          </cell>
          <cell r="H5">
            <v>9</v>
          </cell>
          <cell r="I5" t="str">
            <v>SO</v>
          </cell>
          <cell r="J5">
            <v>20.16</v>
          </cell>
          <cell r="K5">
            <v>8.7999999999999972</v>
          </cell>
        </row>
        <row r="6">
          <cell r="B6">
            <v>19.187500000000004</v>
          </cell>
          <cell r="C6">
            <v>20.6</v>
          </cell>
          <cell r="D6">
            <v>18.100000000000001</v>
          </cell>
          <cell r="E6">
            <v>94.666666666666671</v>
          </cell>
          <cell r="F6">
            <v>96</v>
          </cell>
          <cell r="G6">
            <v>91</v>
          </cell>
          <cell r="H6">
            <v>10.8</v>
          </cell>
          <cell r="I6" t="str">
            <v>SO</v>
          </cell>
          <cell r="J6">
            <v>27</v>
          </cell>
          <cell r="K6">
            <v>3.0000000000000004</v>
          </cell>
        </row>
        <row r="7">
          <cell r="B7">
            <v>21.058333333333334</v>
          </cell>
          <cell r="C7">
            <v>27.2</v>
          </cell>
          <cell r="D7">
            <v>18.600000000000001</v>
          </cell>
          <cell r="E7">
            <v>87.916666666666671</v>
          </cell>
          <cell r="F7">
            <v>97</v>
          </cell>
          <cell r="G7">
            <v>61</v>
          </cell>
          <cell r="H7">
            <v>20.16</v>
          </cell>
          <cell r="I7" t="str">
            <v>SO</v>
          </cell>
          <cell r="J7">
            <v>51.12</v>
          </cell>
          <cell r="K7">
            <v>8.4</v>
          </cell>
        </row>
        <row r="8">
          <cell r="B8">
            <v>14.362499999999997</v>
          </cell>
          <cell r="C8">
            <v>19.7</v>
          </cell>
          <cell r="D8">
            <v>11.7</v>
          </cell>
          <cell r="E8">
            <v>80.5</v>
          </cell>
          <cell r="F8">
            <v>94</v>
          </cell>
          <cell r="G8">
            <v>65</v>
          </cell>
          <cell r="H8">
            <v>21.240000000000002</v>
          </cell>
          <cell r="I8" t="str">
            <v>SO</v>
          </cell>
          <cell r="J8">
            <v>41.76</v>
          </cell>
          <cell r="K8">
            <v>0</v>
          </cell>
        </row>
        <row r="9">
          <cell r="B9">
            <v>13.649999999999999</v>
          </cell>
          <cell r="C9">
            <v>21.9</v>
          </cell>
          <cell r="D9">
            <v>8.5</v>
          </cell>
          <cell r="E9">
            <v>77.291666666666671</v>
          </cell>
          <cell r="F9">
            <v>95</v>
          </cell>
          <cell r="G9">
            <v>51</v>
          </cell>
          <cell r="H9">
            <v>10.8</v>
          </cell>
          <cell r="I9" t="str">
            <v>SO</v>
          </cell>
          <cell r="J9">
            <v>21.6</v>
          </cell>
          <cell r="K9">
            <v>0</v>
          </cell>
        </row>
        <row r="10">
          <cell r="B10">
            <v>17.179166666666667</v>
          </cell>
          <cell r="C10">
            <v>20.3</v>
          </cell>
          <cell r="D10">
            <v>14.7</v>
          </cell>
          <cell r="E10">
            <v>90.5</v>
          </cell>
          <cell r="F10">
            <v>95</v>
          </cell>
          <cell r="G10">
            <v>82</v>
          </cell>
          <cell r="H10">
            <v>11.879999999999999</v>
          </cell>
          <cell r="I10" t="str">
            <v>SO</v>
          </cell>
          <cell r="J10">
            <v>28.8</v>
          </cell>
          <cell r="K10">
            <v>0</v>
          </cell>
        </row>
        <row r="11">
          <cell r="B11">
            <v>18.620833333333334</v>
          </cell>
          <cell r="C11">
            <v>21.5</v>
          </cell>
          <cell r="D11">
            <v>16.399999999999999</v>
          </cell>
          <cell r="E11">
            <v>93.25</v>
          </cell>
          <cell r="F11">
            <v>96</v>
          </cell>
          <cell r="G11">
            <v>86</v>
          </cell>
          <cell r="H11">
            <v>15.840000000000002</v>
          </cell>
          <cell r="I11" t="str">
            <v>SO</v>
          </cell>
          <cell r="J11">
            <v>30.96</v>
          </cell>
          <cell r="K11">
            <v>13.6</v>
          </cell>
        </row>
        <row r="12">
          <cell r="B12">
            <v>17.245833333333337</v>
          </cell>
          <cell r="C12">
            <v>21.6</v>
          </cell>
          <cell r="D12">
            <v>14.3</v>
          </cell>
          <cell r="E12">
            <v>85.125</v>
          </cell>
          <cell r="F12">
            <v>97</v>
          </cell>
          <cell r="G12">
            <v>55</v>
          </cell>
          <cell r="H12">
            <v>18.720000000000002</v>
          </cell>
          <cell r="I12" t="str">
            <v>SO</v>
          </cell>
          <cell r="J12">
            <v>32.04</v>
          </cell>
          <cell r="K12">
            <v>1.5999999999999999</v>
          </cell>
        </row>
        <row r="13">
          <cell r="B13">
            <v>16.362500000000001</v>
          </cell>
          <cell r="C13">
            <v>24.8</v>
          </cell>
          <cell r="D13">
            <v>9.6999999999999993</v>
          </cell>
          <cell r="E13">
            <v>84.75</v>
          </cell>
          <cell r="F13">
            <v>97</v>
          </cell>
          <cell r="G13">
            <v>59</v>
          </cell>
          <cell r="H13">
            <v>7.5600000000000005</v>
          </cell>
          <cell r="I13" t="str">
            <v>SO</v>
          </cell>
          <cell r="J13">
            <v>12.96</v>
          </cell>
          <cell r="K13">
            <v>0.4</v>
          </cell>
        </row>
        <row r="14">
          <cell r="B14">
            <v>20.737500000000001</v>
          </cell>
          <cell r="C14">
            <v>28.9</v>
          </cell>
          <cell r="D14">
            <v>15.9</v>
          </cell>
          <cell r="E14">
            <v>84.833333333333329</v>
          </cell>
          <cell r="F14">
            <v>96</v>
          </cell>
          <cell r="G14">
            <v>53</v>
          </cell>
          <cell r="H14">
            <v>21.96</v>
          </cell>
          <cell r="I14" t="str">
            <v>SO</v>
          </cell>
          <cell r="J14">
            <v>42.12</v>
          </cell>
          <cell r="K14">
            <v>2.4</v>
          </cell>
        </row>
        <row r="15">
          <cell r="B15">
            <v>19.245833333333334</v>
          </cell>
          <cell r="C15">
            <v>22.5</v>
          </cell>
          <cell r="D15">
            <v>16.8</v>
          </cell>
          <cell r="E15">
            <v>90.708333333333329</v>
          </cell>
          <cell r="F15">
            <v>97</v>
          </cell>
          <cell r="G15">
            <v>74</v>
          </cell>
          <cell r="H15">
            <v>22.68</v>
          </cell>
          <cell r="I15" t="str">
            <v>SO</v>
          </cell>
          <cell r="J15">
            <v>45.72</v>
          </cell>
          <cell r="K15">
            <v>1.2000000000000002</v>
          </cell>
        </row>
        <row r="16">
          <cell r="B16">
            <v>22.645833333333332</v>
          </cell>
          <cell r="C16">
            <v>31.6</v>
          </cell>
          <cell r="D16">
            <v>17.8</v>
          </cell>
          <cell r="E16">
            <v>74.208333333333329</v>
          </cell>
          <cell r="F16">
            <v>92</v>
          </cell>
          <cell r="G16">
            <v>43</v>
          </cell>
          <cell r="H16">
            <v>24.48</v>
          </cell>
          <cell r="I16" t="str">
            <v>SO</v>
          </cell>
          <cell r="J16">
            <v>54.36</v>
          </cell>
          <cell r="K16">
            <v>0</v>
          </cell>
        </row>
        <row r="17">
          <cell r="B17">
            <v>25.108333333333331</v>
          </cell>
          <cell r="C17">
            <v>31.7</v>
          </cell>
          <cell r="D17">
            <v>19.8</v>
          </cell>
          <cell r="E17">
            <v>65.041666666666671</v>
          </cell>
          <cell r="F17">
            <v>85</v>
          </cell>
          <cell r="G17">
            <v>40</v>
          </cell>
          <cell r="H17">
            <v>36.72</v>
          </cell>
          <cell r="I17" t="str">
            <v>SO</v>
          </cell>
          <cell r="J17">
            <v>64.8</v>
          </cell>
          <cell r="K17">
            <v>0</v>
          </cell>
        </row>
        <row r="18">
          <cell r="B18">
            <v>23.154166666666669</v>
          </cell>
          <cell r="C18">
            <v>29.9</v>
          </cell>
          <cell r="D18">
            <v>18.600000000000001</v>
          </cell>
          <cell r="E18">
            <v>76.958333333333329</v>
          </cell>
          <cell r="F18">
            <v>94</v>
          </cell>
          <cell r="G18">
            <v>52</v>
          </cell>
          <cell r="H18">
            <v>20.16</v>
          </cell>
          <cell r="I18" t="str">
            <v>SO</v>
          </cell>
          <cell r="J18">
            <v>47.16</v>
          </cell>
          <cell r="K18">
            <v>6.8</v>
          </cell>
        </row>
        <row r="19">
          <cell r="B19">
            <v>19.379166666666666</v>
          </cell>
          <cell r="C19">
            <v>20.5</v>
          </cell>
          <cell r="D19">
            <v>18.2</v>
          </cell>
          <cell r="E19">
            <v>95.125</v>
          </cell>
          <cell r="F19">
            <v>96</v>
          </cell>
          <cell r="G19">
            <v>91</v>
          </cell>
          <cell r="H19">
            <v>14.76</v>
          </cell>
          <cell r="I19" t="str">
            <v>N</v>
          </cell>
          <cell r="J19">
            <v>36.72</v>
          </cell>
          <cell r="K19">
            <v>45</v>
          </cell>
        </row>
        <row r="20">
          <cell r="B20">
            <v>19.208333333333332</v>
          </cell>
          <cell r="C20">
            <v>23.7</v>
          </cell>
          <cell r="D20">
            <v>16</v>
          </cell>
          <cell r="E20">
            <v>90.125</v>
          </cell>
          <cell r="F20">
            <v>97</v>
          </cell>
          <cell r="G20">
            <v>75</v>
          </cell>
          <cell r="H20">
            <v>13.68</v>
          </cell>
          <cell r="I20" t="str">
            <v>SO</v>
          </cell>
          <cell r="J20">
            <v>34.56</v>
          </cell>
          <cell r="K20">
            <v>4</v>
          </cell>
        </row>
        <row r="21">
          <cell r="B21">
            <v>19.729166666666671</v>
          </cell>
          <cell r="C21">
            <v>25.5</v>
          </cell>
          <cell r="D21">
            <v>15.4</v>
          </cell>
          <cell r="E21">
            <v>87.75</v>
          </cell>
          <cell r="F21">
            <v>97</v>
          </cell>
          <cell r="G21">
            <v>68</v>
          </cell>
          <cell r="H21">
            <v>10.08</v>
          </cell>
          <cell r="I21" t="str">
            <v>SO</v>
          </cell>
          <cell r="J21">
            <v>21.96</v>
          </cell>
          <cell r="K21">
            <v>0</v>
          </cell>
        </row>
        <row r="22">
          <cell r="B22">
            <v>21.474999999999998</v>
          </cell>
          <cell r="C22">
            <v>29.9</v>
          </cell>
          <cell r="D22">
            <v>14.7</v>
          </cell>
          <cell r="E22">
            <v>77.041666666666671</v>
          </cell>
          <cell r="F22">
            <v>97</v>
          </cell>
          <cell r="G22">
            <v>38</v>
          </cell>
          <cell r="H22">
            <v>17.64</v>
          </cell>
          <cell r="I22" t="str">
            <v>SO</v>
          </cell>
          <cell r="J22">
            <v>33.840000000000003</v>
          </cell>
          <cell r="K22">
            <v>0</v>
          </cell>
        </row>
        <row r="23">
          <cell r="B23">
            <v>22.091666666666665</v>
          </cell>
          <cell r="C23">
            <v>30.7</v>
          </cell>
          <cell r="D23">
            <v>14.3</v>
          </cell>
          <cell r="E23">
            <v>62.666666666666664</v>
          </cell>
          <cell r="F23">
            <v>91</v>
          </cell>
          <cell r="G23">
            <v>31</v>
          </cell>
          <cell r="H23">
            <v>23.400000000000002</v>
          </cell>
          <cell r="I23" t="str">
            <v>SO</v>
          </cell>
          <cell r="J23">
            <v>39.96</v>
          </cell>
          <cell r="K23">
            <v>0</v>
          </cell>
        </row>
        <row r="24">
          <cell r="B24">
            <v>21.124999999999996</v>
          </cell>
          <cell r="C24">
            <v>31.4</v>
          </cell>
          <cell r="D24">
            <v>12.2</v>
          </cell>
          <cell r="E24">
            <v>67.583333333333329</v>
          </cell>
          <cell r="F24">
            <v>96</v>
          </cell>
          <cell r="G24">
            <v>30</v>
          </cell>
          <cell r="H24">
            <v>25.92</v>
          </cell>
          <cell r="I24" t="str">
            <v>SO</v>
          </cell>
          <cell r="J24">
            <v>46.440000000000005</v>
          </cell>
          <cell r="K24">
            <v>0</v>
          </cell>
        </row>
        <row r="25">
          <cell r="B25">
            <v>17.662499999999998</v>
          </cell>
          <cell r="C25">
            <v>22.5</v>
          </cell>
          <cell r="D25">
            <v>13.3</v>
          </cell>
          <cell r="E25">
            <v>76.791666666666671</v>
          </cell>
          <cell r="F25">
            <v>96</v>
          </cell>
          <cell r="G25">
            <v>46</v>
          </cell>
          <cell r="H25">
            <v>18.36</v>
          </cell>
          <cell r="I25" t="str">
            <v>SE</v>
          </cell>
          <cell r="J25">
            <v>48.6</v>
          </cell>
          <cell r="K25">
            <v>2.6</v>
          </cell>
        </row>
        <row r="26">
          <cell r="B26">
            <v>14.579166666666666</v>
          </cell>
          <cell r="C26">
            <v>23.5</v>
          </cell>
          <cell r="D26">
            <v>6</v>
          </cell>
          <cell r="E26">
            <v>77.416666666666671</v>
          </cell>
          <cell r="F26">
            <v>97</v>
          </cell>
          <cell r="G26">
            <v>43</v>
          </cell>
          <cell r="H26">
            <v>7.9200000000000008</v>
          </cell>
          <cell r="I26" t="str">
            <v>NE</v>
          </cell>
          <cell r="J26">
            <v>19.8</v>
          </cell>
          <cell r="K26">
            <v>0</v>
          </cell>
        </row>
        <row r="27">
          <cell r="B27">
            <v>19.537499999999998</v>
          </cell>
          <cell r="C27">
            <v>29.3</v>
          </cell>
          <cell r="D27">
            <v>11.4</v>
          </cell>
          <cell r="E27">
            <v>78.333333333333329</v>
          </cell>
          <cell r="F27">
            <v>97</v>
          </cell>
          <cell r="G27">
            <v>40</v>
          </cell>
          <cell r="H27">
            <v>11.879999999999999</v>
          </cell>
          <cell r="I27" t="str">
            <v>SO</v>
          </cell>
          <cell r="J27">
            <v>25.92</v>
          </cell>
          <cell r="K27">
            <v>0</v>
          </cell>
        </row>
        <row r="28">
          <cell r="B28">
            <v>19.441666666666666</v>
          </cell>
          <cell r="C28">
            <v>24.8</v>
          </cell>
          <cell r="D28">
            <v>16.899999999999999</v>
          </cell>
          <cell r="E28">
            <v>86.791666666666671</v>
          </cell>
          <cell r="F28">
            <v>96</v>
          </cell>
          <cell r="G28">
            <v>65</v>
          </cell>
          <cell r="H28">
            <v>15.120000000000001</v>
          </cell>
          <cell r="I28" t="str">
            <v>L</v>
          </cell>
          <cell r="J28">
            <v>30.6</v>
          </cell>
          <cell r="K28">
            <v>1.6</v>
          </cell>
        </row>
        <row r="29">
          <cell r="B29">
            <v>17.008333333333333</v>
          </cell>
          <cell r="C29">
            <v>21.8</v>
          </cell>
          <cell r="D29">
            <v>14</v>
          </cell>
          <cell r="E29">
            <v>84.416666666666671</v>
          </cell>
          <cell r="F29">
            <v>96</v>
          </cell>
          <cell r="G29">
            <v>53</v>
          </cell>
          <cell r="H29">
            <v>10.44</v>
          </cell>
          <cell r="I29" t="str">
            <v>SE</v>
          </cell>
          <cell r="J29">
            <v>26.28</v>
          </cell>
          <cell r="K29">
            <v>0.2</v>
          </cell>
        </row>
        <row r="30">
          <cell r="B30">
            <v>16.833333333333332</v>
          </cell>
          <cell r="C30">
            <v>26.8</v>
          </cell>
          <cell r="D30">
            <v>9.5</v>
          </cell>
          <cell r="E30">
            <v>80.75</v>
          </cell>
          <cell r="F30">
            <v>97</v>
          </cell>
          <cell r="G30">
            <v>46</v>
          </cell>
          <cell r="H30">
            <v>5.7600000000000007</v>
          </cell>
          <cell r="I30" t="str">
            <v>SO</v>
          </cell>
          <cell r="J30">
            <v>15.840000000000002</v>
          </cell>
          <cell r="K30">
            <v>0</v>
          </cell>
        </row>
        <row r="31">
          <cell r="B31">
            <v>19.870833333333334</v>
          </cell>
          <cell r="C31">
            <v>29.6</v>
          </cell>
          <cell r="D31">
            <v>11.1</v>
          </cell>
          <cell r="E31">
            <v>75.875</v>
          </cell>
          <cell r="F31">
            <v>97</v>
          </cell>
          <cell r="G31">
            <v>37</v>
          </cell>
          <cell r="H31">
            <v>11.520000000000001</v>
          </cell>
          <cell r="I31" t="str">
            <v>SO</v>
          </cell>
          <cell r="J31">
            <v>21.240000000000002</v>
          </cell>
          <cell r="K31">
            <v>0</v>
          </cell>
        </row>
        <row r="32">
          <cell r="B32">
            <v>22.383333333333329</v>
          </cell>
          <cell r="C32">
            <v>30.5</v>
          </cell>
          <cell r="D32">
            <v>14.9</v>
          </cell>
          <cell r="E32">
            <v>61.583333333333336</v>
          </cell>
          <cell r="F32">
            <v>94</v>
          </cell>
          <cell r="G32">
            <v>32</v>
          </cell>
          <cell r="H32">
            <v>13.32</v>
          </cell>
          <cell r="I32" t="str">
            <v>SO</v>
          </cell>
          <cell r="J32">
            <v>32.4</v>
          </cell>
          <cell r="K32">
            <v>0</v>
          </cell>
        </row>
        <row r="33">
          <cell r="B33">
            <v>22.129166666666666</v>
          </cell>
          <cell r="C33">
            <v>31.2</v>
          </cell>
          <cell r="D33">
            <v>12.4</v>
          </cell>
          <cell r="E33">
            <v>60.416666666666664</v>
          </cell>
          <cell r="F33">
            <v>95</v>
          </cell>
          <cell r="G33">
            <v>31</v>
          </cell>
          <cell r="H33">
            <v>10.8</v>
          </cell>
          <cell r="I33" t="str">
            <v>SO</v>
          </cell>
          <cell r="J33">
            <v>24.12</v>
          </cell>
          <cell r="K33">
            <v>0</v>
          </cell>
        </row>
        <row r="34">
          <cell r="B34">
            <v>22.312499999999996</v>
          </cell>
          <cell r="C34">
            <v>30.9</v>
          </cell>
          <cell r="D34">
            <v>13.2</v>
          </cell>
          <cell r="E34">
            <v>61.666666666666664</v>
          </cell>
          <cell r="F34">
            <v>95</v>
          </cell>
          <cell r="G34">
            <v>31</v>
          </cell>
          <cell r="H34">
            <v>14.4</v>
          </cell>
          <cell r="I34" t="str">
            <v>SO</v>
          </cell>
          <cell r="J34">
            <v>32.76</v>
          </cell>
          <cell r="K34">
            <v>0</v>
          </cell>
        </row>
        <row r="35">
          <cell r="B35">
            <v>23.537500000000009</v>
          </cell>
          <cell r="C35">
            <v>32.4</v>
          </cell>
          <cell r="D35">
            <v>15.6</v>
          </cell>
          <cell r="E35">
            <v>55.208333333333336</v>
          </cell>
          <cell r="F35">
            <v>83</v>
          </cell>
          <cell r="G35">
            <v>24</v>
          </cell>
          <cell r="H35">
            <v>21.6</v>
          </cell>
          <cell r="I35" t="str">
            <v>SO</v>
          </cell>
          <cell r="J35">
            <v>41.76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 t="str">
            <v>*</v>
          </cell>
        </row>
      </sheetData>
      <sheetData sheetId="2">
        <row r="5">
          <cell r="K5" t="str">
            <v>*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5.6000000000000005</v>
          </cell>
        </row>
      </sheetData>
      <sheetData sheetId="6">
        <row r="5">
          <cell r="B5">
            <v>20.787499999999998</v>
          </cell>
          <cell r="C5">
            <v>27.6</v>
          </cell>
          <cell r="D5">
            <v>17</v>
          </cell>
          <cell r="E5">
            <v>83.416666666666671</v>
          </cell>
          <cell r="F5">
            <v>96</v>
          </cell>
          <cell r="G5">
            <v>55</v>
          </cell>
          <cell r="H5">
            <v>6.12</v>
          </cell>
          <cell r="I5" t="str">
            <v>L</v>
          </cell>
          <cell r="J5">
            <v>29.16</v>
          </cell>
          <cell r="K5">
            <v>6.3999999999999995</v>
          </cell>
        </row>
        <row r="6">
          <cell r="B6">
            <v>21.745833333333337</v>
          </cell>
          <cell r="C6">
            <v>28.1</v>
          </cell>
          <cell r="D6">
            <v>18</v>
          </cell>
          <cell r="E6">
            <v>78.416666666666671</v>
          </cell>
          <cell r="F6">
            <v>97</v>
          </cell>
          <cell r="G6">
            <v>44</v>
          </cell>
          <cell r="H6">
            <v>15.120000000000001</v>
          </cell>
          <cell r="I6" t="str">
            <v>L</v>
          </cell>
          <cell r="J6">
            <v>37.800000000000004</v>
          </cell>
          <cell r="K6">
            <v>0</v>
          </cell>
        </row>
        <row r="7">
          <cell r="B7">
            <v>22.345833333333331</v>
          </cell>
          <cell r="C7">
            <v>28.7</v>
          </cell>
          <cell r="D7">
            <v>16.899999999999999</v>
          </cell>
          <cell r="E7">
            <v>64.041666666666671</v>
          </cell>
          <cell r="F7">
            <v>87</v>
          </cell>
          <cell r="G7">
            <v>35</v>
          </cell>
          <cell r="H7">
            <v>32.04</v>
          </cell>
          <cell r="I7" t="str">
            <v>NO</v>
          </cell>
          <cell r="J7">
            <v>56.519999999999996</v>
          </cell>
          <cell r="K7">
            <v>0</v>
          </cell>
        </row>
        <row r="8">
          <cell r="B8">
            <v>15.650000000000004</v>
          </cell>
          <cell r="C8">
            <v>23.5</v>
          </cell>
          <cell r="D8">
            <v>11.9</v>
          </cell>
          <cell r="E8">
            <v>93.875</v>
          </cell>
          <cell r="F8">
            <v>99</v>
          </cell>
          <cell r="G8">
            <v>61</v>
          </cell>
          <cell r="H8">
            <v>18.36</v>
          </cell>
          <cell r="I8" t="str">
            <v>SO</v>
          </cell>
          <cell r="J8">
            <v>34.92</v>
          </cell>
          <cell r="K8">
            <v>4.8</v>
          </cell>
        </row>
        <row r="9">
          <cell r="B9">
            <v>13.891666666666666</v>
          </cell>
          <cell r="C9">
            <v>22.7</v>
          </cell>
          <cell r="D9">
            <v>9</v>
          </cell>
          <cell r="E9">
            <v>85.708333333333329</v>
          </cell>
          <cell r="F9">
            <v>97</v>
          </cell>
          <cell r="G9">
            <v>58</v>
          </cell>
          <cell r="H9">
            <v>7.5600000000000005</v>
          </cell>
          <cell r="I9" t="str">
            <v>L</v>
          </cell>
          <cell r="J9">
            <v>25.2</v>
          </cell>
          <cell r="K9">
            <v>0</v>
          </cell>
        </row>
        <row r="10">
          <cell r="B10">
            <v>18.691666666666666</v>
          </cell>
          <cell r="C10">
            <v>24.3</v>
          </cell>
          <cell r="D10">
            <v>15.5</v>
          </cell>
          <cell r="E10">
            <v>86.875</v>
          </cell>
          <cell r="F10">
            <v>96</v>
          </cell>
          <cell r="G10">
            <v>67</v>
          </cell>
          <cell r="H10">
            <v>0</v>
          </cell>
          <cell r="I10" t="str">
            <v>L</v>
          </cell>
          <cell r="J10">
            <v>20.52</v>
          </cell>
          <cell r="K10">
            <v>0.4</v>
          </cell>
        </row>
        <row r="11">
          <cell r="B11">
            <v>19.091666666666669</v>
          </cell>
          <cell r="C11">
            <v>23.9</v>
          </cell>
          <cell r="D11">
            <v>17.100000000000001</v>
          </cell>
          <cell r="E11">
            <v>89.666666666666671</v>
          </cell>
          <cell r="F11">
            <v>100</v>
          </cell>
          <cell r="G11">
            <v>62</v>
          </cell>
          <cell r="H11">
            <v>19.079999999999998</v>
          </cell>
          <cell r="I11" t="str">
            <v>L</v>
          </cell>
          <cell r="J11">
            <v>33.119999999999997</v>
          </cell>
          <cell r="K11">
            <v>2</v>
          </cell>
        </row>
        <row r="12">
          <cell r="B12">
            <v>15.68333333333333</v>
          </cell>
          <cell r="C12">
            <v>19.899999999999999</v>
          </cell>
          <cell r="D12">
            <v>12.5</v>
          </cell>
          <cell r="E12">
            <v>86.666666666666671</v>
          </cell>
          <cell r="F12">
            <v>97</v>
          </cell>
          <cell r="G12">
            <v>65</v>
          </cell>
          <cell r="H12">
            <v>19.079999999999998</v>
          </cell>
          <cell r="I12" t="str">
            <v>L</v>
          </cell>
          <cell r="J12">
            <v>50.76</v>
          </cell>
          <cell r="K12">
            <v>9.5999999999999979</v>
          </cell>
        </row>
        <row r="13">
          <cell r="B13">
            <v>18.404166666666665</v>
          </cell>
          <cell r="C13">
            <v>26.2</v>
          </cell>
          <cell r="D13">
            <v>14.1</v>
          </cell>
          <cell r="E13">
            <v>84.125</v>
          </cell>
          <cell r="F13">
            <v>97</v>
          </cell>
          <cell r="G13">
            <v>55</v>
          </cell>
          <cell r="H13">
            <v>6.48</v>
          </cell>
          <cell r="I13" t="str">
            <v>L</v>
          </cell>
          <cell r="J13">
            <v>28.8</v>
          </cell>
          <cell r="K13">
            <v>8.9999999999999982</v>
          </cell>
        </row>
        <row r="14">
          <cell r="B14">
            <v>21.4375</v>
          </cell>
          <cell r="C14">
            <v>29.3</v>
          </cell>
          <cell r="D14">
            <v>17</v>
          </cell>
          <cell r="E14">
            <v>76.416666666666671</v>
          </cell>
          <cell r="F14">
            <v>95</v>
          </cell>
          <cell r="G14">
            <v>45</v>
          </cell>
          <cell r="H14">
            <v>10.44</v>
          </cell>
          <cell r="I14" t="str">
            <v>L</v>
          </cell>
          <cell r="J14">
            <v>36.36</v>
          </cell>
          <cell r="K14">
            <v>0</v>
          </cell>
        </row>
        <row r="15">
          <cell r="B15">
            <v>22.791666666666668</v>
          </cell>
          <cell r="C15">
            <v>29.7</v>
          </cell>
          <cell r="D15">
            <v>16.8</v>
          </cell>
          <cell r="E15">
            <v>68.75</v>
          </cell>
          <cell r="F15">
            <v>90</v>
          </cell>
          <cell r="G15">
            <v>42</v>
          </cell>
          <cell r="H15">
            <v>25.2</v>
          </cell>
          <cell r="I15" t="str">
            <v>L</v>
          </cell>
          <cell r="J15">
            <v>41.04</v>
          </cell>
          <cell r="K15">
            <v>0</v>
          </cell>
        </row>
        <row r="16">
          <cell r="B16">
            <v>22.866666666666664</v>
          </cell>
          <cell r="C16">
            <v>30.4</v>
          </cell>
          <cell r="D16">
            <v>17.3</v>
          </cell>
          <cell r="E16">
            <v>69.666666666666671</v>
          </cell>
          <cell r="F16">
            <v>95</v>
          </cell>
          <cell r="G16">
            <v>33</v>
          </cell>
          <cell r="H16">
            <v>25.92</v>
          </cell>
          <cell r="I16" t="str">
            <v>L</v>
          </cell>
          <cell r="J16">
            <v>56.519999999999996</v>
          </cell>
          <cell r="K16">
            <v>0</v>
          </cell>
        </row>
        <row r="17">
          <cell r="B17">
            <v>23.812500000000004</v>
          </cell>
          <cell r="C17">
            <v>30.1</v>
          </cell>
          <cell r="D17">
            <v>19</v>
          </cell>
          <cell r="E17">
            <v>64.416666666666671</v>
          </cell>
          <cell r="F17">
            <v>82</v>
          </cell>
          <cell r="G17">
            <v>42</v>
          </cell>
          <cell r="H17">
            <v>22.68</v>
          </cell>
          <cell r="I17" t="str">
            <v>L</v>
          </cell>
          <cell r="J17">
            <v>58.680000000000007</v>
          </cell>
          <cell r="K17">
            <v>0</v>
          </cell>
        </row>
        <row r="18">
          <cell r="B18">
            <v>23.770833333333332</v>
          </cell>
          <cell r="C18">
            <v>30.8</v>
          </cell>
          <cell r="D18">
            <v>19.3</v>
          </cell>
          <cell r="E18">
            <v>64.041666666666671</v>
          </cell>
          <cell r="F18">
            <v>86</v>
          </cell>
          <cell r="G18">
            <v>37</v>
          </cell>
          <cell r="H18">
            <v>27.36</v>
          </cell>
          <cell r="I18" t="str">
            <v>L</v>
          </cell>
          <cell r="J18">
            <v>50.4</v>
          </cell>
          <cell r="K18">
            <v>0</v>
          </cell>
        </row>
        <row r="19">
          <cell r="B19">
            <v>21.058333333333337</v>
          </cell>
          <cell r="C19">
            <v>29.7</v>
          </cell>
          <cell r="D19">
            <v>18</v>
          </cell>
          <cell r="E19">
            <v>81</v>
          </cell>
          <cell r="F19">
            <v>92</v>
          </cell>
          <cell r="G19">
            <v>47</v>
          </cell>
          <cell r="H19">
            <v>27</v>
          </cell>
          <cell r="I19" t="str">
            <v>L</v>
          </cell>
          <cell r="J19">
            <v>48.24</v>
          </cell>
          <cell r="K19">
            <v>0.6</v>
          </cell>
        </row>
        <row r="20">
          <cell r="B20">
            <v>21.062500000000004</v>
          </cell>
          <cell r="C20">
            <v>29.4</v>
          </cell>
          <cell r="D20">
            <v>16.2</v>
          </cell>
          <cell r="E20">
            <v>73.458333333333329</v>
          </cell>
          <cell r="F20">
            <v>93</v>
          </cell>
          <cell r="G20">
            <v>32</v>
          </cell>
          <cell r="H20">
            <v>16.559999999999999</v>
          </cell>
          <cell r="I20" t="str">
            <v>L</v>
          </cell>
          <cell r="J20">
            <v>34.200000000000003</v>
          </cell>
          <cell r="K20">
            <v>0</v>
          </cell>
        </row>
        <row r="21">
          <cell r="B21">
            <v>22.033333333333331</v>
          </cell>
          <cell r="C21">
            <v>30.1</v>
          </cell>
          <cell r="D21">
            <v>17.100000000000001</v>
          </cell>
          <cell r="E21">
            <v>74.041666666666671</v>
          </cell>
          <cell r="F21">
            <v>95</v>
          </cell>
          <cell r="G21">
            <v>34</v>
          </cell>
          <cell r="H21">
            <v>1.4400000000000002</v>
          </cell>
          <cell r="I21" t="str">
            <v>L</v>
          </cell>
          <cell r="J21">
            <v>21.96</v>
          </cell>
          <cell r="K21">
            <v>0.2</v>
          </cell>
        </row>
        <row r="22">
          <cell r="B22">
            <v>21.908333333333331</v>
          </cell>
          <cell r="C22">
            <v>29.1</v>
          </cell>
          <cell r="D22">
            <v>15.6</v>
          </cell>
          <cell r="E22">
            <v>63.625</v>
          </cell>
          <cell r="F22">
            <v>90</v>
          </cell>
          <cell r="G22">
            <v>33</v>
          </cell>
          <cell r="H22">
            <v>6.12</v>
          </cell>
          <cell r="I22" t="str">
            <v>L</v>
          </cell>
          <cell r="J22">
            <v>27.36</v>
          </cell>
          <cell r="K22">
            <v>0</v>
          </cell>
        </row>
        <row r="23">
          <cell r="B23">
            <v>21.158333333333335</v>
          </cell>
          <cell r="C23">
            <v>29.1</v>
          </cell>
          <cell r="D23">
            <v>13.3</v>
          </cell>
          <cell r="E23">
            <v>56.833333333333336</v>
          </cell>
          <cell r="F23">
            <v>84</v>
          </cell>
          <cell r="G23">
            <v>27</v>
          </cell>
          <cell r="H23">
            <v>14.4</v>
          </cell>
          <cell r="I23" t="str">
            <v>L</v>
          </cell>
          <cell r="J23">
            <v>39.6</v>
          </cell>
          <cell r="K23">
            <v>0</v>
          </cell>
        </row>
        <row r="24">
          <cell r="B24">
            <v>22.120833333333334</v>
          </cell>
          <cell r="C24">
            <v>30.4</v>
          </cell>
          <cell r="D24">
            <v>15.4</v>
          </cell>
          <cell r="E24">
            <v>52.958333333333336</v>
          </cell>
          <cell r="F24">
            <v>75</v>
          </cell>
          <cell r="G24">
            <v>25</v>
          </cell>
          <cell r="H24">
            <v>23.759999999999998</v>
          </cell>
          <cell r="I24" t="str">
            <v>L</v>
          </cell>
          <cell r="J24">
            <v>41.04</v>
          </cell>
          <cell r="K24">
            <v>0</v>
          </cell>
        </row>
        <row r="25">
          <cell r="B25">
            <v>17.958333333333332</v>
          </cell>
          <cell r="C25">
            <v>21.2</v>
          </cell>
          <cell r="D25">
            <v>15.4</v>
          </cell>
          <cell r="E25">
            <v>83.375</v>
          </cell>
          <cell r="F25">
            <v>96</v>
          </cell>
          <cell r="G25">
            <v>65</v>
          </cell>
          <cell r="H25">
            <v>19.8</v>
          </cell>
          <cell r="I25" t="str">
            <v>L</v>
          </cell>
          <cell r="J25">
            <v>32.76</v>
          </cell>
          <cell r="K25">
            <v>0</v>
          </cell>
        </row>
        <row r="26">
          <cell r="B26">
            <v>17.329166666666666</v>
          </cell>
          <cell r="C26">
            <v>26.7</v>
          </cell>
          <cell r="D26">
            <v>11.8</v>
          </cell>
          <cell r="E26">
            <v>75.208333333333329</v>
          </cell>
          <cell r="F26">
            <v>95</v>
          </cell>
          <cell r="G26">
            <v>41</v>
          </cell>
          <cell r="H26">
            <v>5.4</v>
          </cell>
          <cell r="I26" t="str">
            <v>L</v>
          </cell>
          <cell r="J26">
            <v>24.12</v>
          </cell>
          <cell r="K26">
            <v>0</v>
          </cell>
        </row>
        <row r="27">
          <cell r="B27">
            <v>19.908333333333335</v>
          </cell>
          <cell r="C27">
            <v>27.7</v>
          </cell>
          <cell r="D27">
            <v>14.8</v>
          </cell>
          <cell r="E27">
            <v>72.75</v>
          </cell>
          <cell r="F27">
            <v>92</v>
          </cell>
          <cell r="G27">
            <v>45</v>
          </cell>
          <cell r="H27">
            <v>5.04</v>
          </cell>
          <cell r="I27" t="str">
            <v>L</v>
          </cell>
          <cell r="J27">
            <v>23.400000000000002</v>
          </cell>
          <cell r="K27">
            <v>0</v>
          </cell>
        </row>
        <row r="28">
          <cell r="B28">
            <v>21.491666666666671</v>
          </cell>
          <cell r="C28">
            <v>30.9</v>
          </cell>
          <cell r="D28">
            <v>15.3</v>
          </cell>
          <cell r="E28">
            <v>66.875</v>
          </cell>
          <cell r="F28">
            <v>91</v>
          </cell>
          <cell r="G28">
            <v>28</v>
          </cell>
          <cell r="H28">
            <v>16.920000000000002</v>
          </cell>
          <cell r="I28" t="str">
            <v>L</v>
          </cell>
          <cell r="J28">
            <v>33.840000000000003</v>
          </cell>
          <cell r="K28">
            <v>0</v>
          </cell>
        </row>
        <row r="29">
          <cell r="B29">
            <v>20.779166666666665</v>
          </cell>
          <cell r="C29">
            <v>27.9</v>
          </cell>
          <cell r="D29">
            <v>16.3</v>
          </cell>
          <cell r="E29">
            <v>75.208333333333329</v>
          </cell>
          <cell r="F29">
            <v>93</v>
          </cell>
          <cell r="G29">
            <v>43</v>
          </cell>
          <cell r="H29">
            <v>12.24</v>
          </cell>
          <cell r="I29" t="str">
            <v>L</v>
          </cell>
          <cell r="J29">
            <v>24.840000000000003</v>
          </cell>
          <cell r="K29">
            <v>0</v>
          </cell>
        </row>
        <row r="30">
          <cell r="B30">
            <v>21.254166666666666</v>
          </cell>
          <cell r="C30">
            <v>29</v>
          </cell>
          <cell r="D30">
            <v>15.9</v>
          </cell>
          <cell r="E30">
            <v>69.708333333333329</v>
          </cell>
          <cell r="F30">
            <v>92</v>
          </cell>
          <cell r="G30">
            <v>40</v>
          </cell>
          <cell r="H30">
            <v>2.8800000000000003</v>
          </cell>
          <cell r="I30" t="str">
            <v>L</v>
          </cell>
          <cell r="J30">
            <v>20.16</v>
          </cell>
          <cell r="K30">
            <v>0</v>
          </cell>
        </row>
        <row r="31">
          <cell r="B31">
            <v>22.320833333333329</v>
          </cell>
          <cell r="C31">
            <v>29.9</v>
          </cell>
          <cell r="D31">
            <v>17.399999999999999</v>
          </cell>
          <cell r="E31">
            <v>63.958333333333336</v>
          </cell>
          <cell r="F31">
            <v>85</v>
          </cell>
          <cell r="G31">
            <v>33</v>
          </cell>
          <cell r="H31">
            <v>18</v>
          </cell>
          <cell r="I31" t="str">
            <v>L</v>
          </cell>
          <cell r="J31">
            <v>34.200000000000003</v>
          </cell>
          <cell r="K31">
            <v>0</v>
          </cell>
        </row>
        <row r="32">
          <cell r="B32">
            <v>23.041666666666668</v>
          </cell>
          <cell r="C32">
            <v>31.3</v>
          </cell>
          <cell r="D32">
            <v>16.100000000000001</v>
          </cell>
          <cell r="E32">
            <v>51.25</v>
          </cell>
          <cell r="F32">
            <v>77</v>
          </cell>
          <cell r="G32">
            <v>19</v>
          </cell>
          <cell r="H32">
            <v>10.44</v>
          </cell>
          <cell r="I32" t="str">
            <v>L</v>
          </cell>
          <cell r="J32">
            <v>32.4</v>
          </cell>
          <cell r="K32">
            <v>0</v>
          </cell>
        </row>
        <row r="33">
          <cell r="B33">
            <v>23.466666666666669</v>
          </cell>
          <cell r="C33">
            <v>32.200000000000003</v>
          </cell>
          <cell r="D33">
            <v>16.100000000000001</v>
          </cell>
          <cell r="E33">
            <v>47.791666666666664</v>
          </cell>
          <cell r="F33">
            <v>70</v>
          </cell>
          <cell r="G33">
            <v>20</v>
          </cell>
          <cell r="H33">
            <v>16.2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24.520833333333332</v>
          </cell>
          <cell r="C34">
            <v>32</v>
          </cell>
          <cell r="D34">
            <v>20.2</v>
          </cell>
          <cell r="E34">
            <v>44.041666666666664</v>
          </cell>
          <cell r="F34">
            <v>59</v>
          </cell>
          <cell r="G34">
            <v>21</v>
          </cell>
          <cell r="H34">
            <v>22.32</v>
          </cell>
          <cell r="I34" t="str">
            <v>L</v>
          </cell>
          <cell r="J34">
            <v>39.96</v>
          </cell>
          <cell r="K34">
            <v>0</v>
          </cell>
        </row>
        <row r="35">
          <cell r="B35">
            <v>23.729166666666668</v>
          </cell>
          <cell r="C35">
            <v>31</v>
          </cell>
          <cell r="D35">
            <v>16.2</v>
          </cell>
          <cell r="E35">
            <v>43.041666666666664</v>
          </cell>
          <cell r="F35">
            <v>69</v>
          </cell>
          <cell r="G35">
            <v>21</v>
          </cell>
          <cell r="H35">
            <v>13.32</v>
          </cell>
          <cell r="I35" t="str">
            <v>L</v>
          </cell>
          <cell r="J35">
            <v>37.800000000000004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0.8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B5">
            <v>20.828571428571429</v>
          </cell>
          <cell r="C5">
            <v>23.2</v>
          </cell>
          <cell r="D5">
            <v>16.2</v>
          </cell>
          <cell r="E5">
            <v>74.571428571428569</v>
          </cell>
          <cell r="F5">
            <v>97</v>
          </cell>
          <cell r="G5">
            <v>57</v>
          </cell>
          <cell r="H5">
            <v>10.08</v>
          </cell>
          <cell r="I5" t="str">
            <v>L</v>
          </cell>
          <cell r="J5">
            <v>30.240000000000002</v>
          </cell>
          <cell r="K5">
            <v>0</v>
          </cell>
        </row>
        <row r="6">
          <cell r="B6">
            <v>18.3</v>
          </cell>
          <cell r="C6" t="str">
            <v>*</v>
          </cell>
          <cell r="D6" t="str">
            <v>*</v>
          </cell>
          <cell r="E6">
            <v>94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17.75</v>
          </cell>
          <cell r="C7">
            <v>18</v>
          </cell>
          <cell r="D7">
            <v>16.600000000000001</v>
          </cell>
          <cell r="E7">
            <v>95.5</v>
          </cell>
          <cell r="F7">
            <v>96</v>
          </cell>
          <cell r="G7">
            <v>95</v>
          </cell>
          <cell r="H7">
            <v>1.08</v>
          </cell>
          <cell r="I7" t="str">
            <v>NE</v>
          </cell>
          <cell r="J7">
            <v>14.76</v>
          </cell>
          <cell r="K7">
            <v>1.2000000000000002</v>
          </cell>
        </row>
        <row r="8">
          <cell r="B8">
            <v>11.233333333333334</v>
          </cell>
          <cell r="C8">
            <v>13.1</v>
          </cell>
          <cell r="D8">
            <v>8.8000000000000007</v>
          </cell>
          <cell r="E8">
            <v>75.666666666666671</v>
          </cell>
          <cell r="F8">
            <v>89</v>
          </cell>
          <cell r="G8">
            <v>63</v>
          </cell>
          <cell r="H8">
            <v>16.920000000000002</v>
          </cell>
          <cell r="I8" t="str">
            <v>S</v>
          </cell>
          <cell r="J8">
            <v>28.08</v>
          </cell>
          <cell r="K8">
            <v>0</v>
          </cell>
        </row>
        <row r="9">
          <cell r="B9">
            <v>15.3375</v>
          </cell>
          <cell r="C9">
            <v>19.100000000000001</v>
          </cell>
          <cell r="D9">
            <v>7.9</v>
          </cell>
          <cell r="E9">
            <v>70.75</v>
          </cell>
          <cell r="F9">
            <v>87</v>
          </cell>
          <cell r="G9">
            <v>62</v>
          </cell>
          <cell r="H9">
            <v>23.400000000000002</v>
          </cell>
          <cell r="I9" t="str">
            <v>NE</v>
          </cell>
          <cell r="J9">
            <v>38.880000000000003</v>
          </cell>
          <cell r="K9">
            <v>0</v>
          </cell>
        </row>
        <row r="10">
          <cell r="B10">
            <v>16.919999999999998</v>
          </cell>
          <cell r="C10">
            <v>18.899999999999999</v>
          </cell>
          <cell r="D10">
            <v>14.9</v>
          </cell>
          <cell r="E10">
            <v>84.6</v>
          </cell>
          <cell r="F10">
            <v>91</v>
          </cell>
          <cell r="G10">
            <v>78</v>
          </cell>
          <cell r="H10">
            <v>21.96</v>
          </cell>
          <cell r="I10" t="str">
            <v>NE</v>
          </cell>
          <cell r="J10">
            <v>36.72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16.04</v>
          </cell>
          <cell r="C12">
            <v>17.5</v>
          </cell>
          <cell r="D12">
            <v>14.8</v>
          </cell>
          <cell r="E12">
            <v>87.6</v>
          </cell>
          <cell r="F12">
            <v>96</v>
          </cell>
          <cell r="G12">
            <v>81</v>
          </cell>
          <cell r="H12">
            <v>14.76</v>
          </cell>
          <cell r="I12" t="str">
            <v>O</v>
          </cell>
          <cell r="J12">
            <v>27.36</v>
          </cell>
          <cell r="K12">
            <v>0</v>
          </cell>
        </row>
        <row r="13">
          <cell r="B13">
            <v>19.485714285714288</v>
          </cell>
          <cell r="C13">
            <v>21.6</v>
          </cell>
          <cell r="D13">
            <v>15</v>
          </cell>
          <cell r="E13">
            <v>62.285714285714285</v>
          </cell>
          <cell r="F13">
            <v>86</v>
          </cell>
          <cell r="G13">
            <v>54</v>
          </cell>
          <cell r="H13">
            <v>11.520000000000001</v>
          </cell>
          <cell r="I13" t="str">
            <v>N</v>
          </cell>
          <cell r="J13">
            <v>24.12</v>
          </cell>
          <cell r="K13">
            <v>0</v>
          </cell>
        </row>
        <row r="14">
          <cell r="B14">
            <v>19.475000000000001</v>
          </cell>
          <cell r="C14">
            <v>21.1</v>
          </cell>
          <cell r="D14">
            <v>19.3</v>
          </cell>
          <cell r="E14">
            <v>89.5</v>
          </cell>
          <cell r="F14">
            <v>92</v>
          </cell>
          <cell r="G14">
            <v>86</v>
          </cell>
          <cell r="H14">
            <v>18.36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20.400000000000002</v>
          </cell>
          <cell r="C15">
            <v>21.1</v>
          </cell>
          <cell r="D15">
            <v>18.7</v>
          </cell>
          <cell r="E15">
            <v>86</v>
          </cell>
          <cell r="F15">
            <v>93</v>
          </cell>
          <cell r="G15">
            <v>83</v>
          </cell>
          <cell r="H15">
            <v>14.04</v>
          </cell>
          <cell r="I15" t="str">
            <v>N</v>
          </cell>
          <cell r="J15">
            <v>22.68</v>
          </cell>
          <cell r="K15">
            <v>0</v>
          </cell>
        </row>
        <row r="16">
          <cell r="B16">
            <v>21.3125</v>
          </cell>
          <cell r="C16">
            <v>24.1</v>
          </cell>
          <cell r="D16">
            <v>16.600000000000001</v>
          </cell>
          <cell r="E16">
            <v>76.125</v>
          </cell>
          <cell r="F16">
            <v>92</v>
          </cell>
          <cell r="G16">
            <v>69</v>
          </cell>
          <cell r="H16">
            <v>24.840000000000003</v>
          </cell>
          <cell r="I16" t="str">
            <v>NE</v>
          </cell>
          <cell r="J16">
            <v>43.2</v>
          </cell>
          <cell r="K16">
            <v>0</v>
          </cell>
        </row>
        <row r="17">
          <cell r="B17">
            <v>25.783333333333331</v>
          </cell>
          <cell r="C17">
            <v>29.3</v>
          </cell>
          <cell r="D17">
            <v>19.5</v>
          </cell>
          <cell r="E17">
            <v>62.833333333333336</v>
          </cell>
          <cell r="F17">
            <v>86</v>
          </cell>
          <cell r="G17">
            <v>42</v>
          </cell>
          <cell r="H17">
            <v>26.28</v>
          </cell>
          <cell r="I17" t="str">
            <v>N</v>
          </cell>
          <cell r="J17">
            <v>57.960000000000008</v>
          </cell>
          <cell r="K17">
            <v>0</v>
          </cell>
        </row>
        <row r="18">
          <cell r="B18">
            <v>19.600000000000001</v>
          </cell>
          <cell r="C18" t="str">
            <v>*</v>
          </cell>
          <cell r="D18" t="str">
            <v>*</v>
          </cell>
          <cell r="E18">
            <v>89</v>
          </cell>
          <cell r="F18" t="str">
            <v>*</v>
          </cell>
          <cell r="G18" t="str">
            <v>*</v>
          </cell>
          <cell r="H18">
            <v>10.08</v>
          </cell>
          <cell r="I18" t="str">
            <v>SO</v>
          </cell>
          <cell r="J18">
            <v>0</v>
          </cell>
          <cell r="K18">
            <v>0</v>
          </cell>
        </row>
        <row r="19">
          <cell r="B19">
            <v>14</v>
          </cell>
          <cell r="C19">
            <v>14</v>
          </cell>
          <cell r="D19">
            <v>13.6</v>
          </cell>
          <cell r="E19">
            <v>94</v>
          </cell>
          <cell r="F19">
            <v>94</v>
          </cell>
          <cell r="G19">
            <v>94</v>
          </cell>
          <cell r="H19">
            <v>10.08</v>
          </cell>
          <cell r="I19" t="str">
            <v>SE</v>
          </cell>
          <cell r="J19">
            <v>20.52</v>
          </cell>
          <cell r="K19">
            <v>0.4</v>
          </cell>
        </row>
        <row r="20">
          <cell r="B20">
            <v>16.633333333333333</v>
          </cell>
          <cell r="C20">
            <v>18.3</v>
          </cell>
          <cell r="D20">
            <v>14.4</v>
          </cell>
          <cell r="E20">
            <v>96.666666666666671</v>
          </cell>
          <cell r="F20">
            <v>97</v>
          </cell>
          <cell r="G20">
            <v>96</v>
          </cell>
          <cell r="H20">
            <v>11.16</v>
          </cell>
          <cell r="I20" t="str">
            <v>L</v>
          </cell>
          <cell r="J20">
            <v>18</v>
          </cell>
          <cell r="K20">
            <v>0</v>
          </cell>
        </row>
        <row r="21">
          <cell r="B21">
            <v>22.166666666666668</v>
          </cell>
          <cell r="C21">
            <v>23.5</v>
          </cell>
          <cell r="D21">
            <v>18.3</v>
          </cell>
          <cell r="E21">
            <v>73.166666666666671</v>
          </cell>
          <cell r="F21">
            <v>90</v>
          </cell>
          <cell r="G21">
            <v>67</v>
          </cell>
          <cell r="H21">
            <v>11.879999999999999</v>
          </cell>
          <cell r="I21" t="str">
            <v>NE</v>
          </cell>
          <cell r="J21">
            <v>19.8</v>
          </cell>
          <cell r="K21">
            <v>0</v>
          </cell>
        </row>
        <row r="22">
          <cell r="B22">
            <v>23.325000000000003</v>
          </cell>
          <cell r="C22">
            <v>27.3</v>
          </cell>
          <cell r="D22">
            <v>15.9</v>
          </cell>
          <cell r="E22">
            <v>68.625</v>
          </cell>
          <cell r="F22">
            <v>97</v>
          </cell>
          <cell r="G22">
            <v>51</v>
          </cell>
          <cell r="H22">
            <v>16.920000000000002</v>
          </cell>
          <cell r="I22" t="str">
            <v>NE</v>
          </cell>
          <cell r="J22">
            <v>29.880000000000003</v>
          </cell>
          <cell r="K22">
            <v>0</v>
          </cell>
        </row>
        <row r="23">
          <cell r="B23">
            <v>23.8</v>
          </cell>
          <cell r="C23">
            <v>28.4</v>
          </cell>
          <cell r="D23">
            <v>17.399999999999999</v>
          </cell>
          <cell r="E23">
            <v>57.333333333333336</v>
          </cell>
          <cell r="F23">
            <v>81</v>
          </cell>
          <cell r="G23">
            <v>38</v>
          </cell>
          <cell r="H23">
            <v>22.68</v>
          </cell>
          <cell r="I23" t="str">
            <v>N</v>
          </cell>
          <cell r="J23">
            <v>36.72</v>
          </cell>
          <cell r="K23">
            <v>0</v>
          </cell>
        </row>
        <row r="24">
          <cell r="B24">
            <v>23.957142857142856</v>
          </cell>
          <cell r="C24">
            <v>27.5</v>
          </cell>
          <cell r="D24">
            <v>16.899999999999999</v>
          </cell>
          <cell r="E24">
            <v>59</v>
          </cell>
          <cell r="F24">
            <v>81</v>
          </cell>
          <cell r="G24">
            <v>45</v>
          </cell>
          <cell r="H24">
            <v>20.52</v>
          </cell>
          <cell r="I24" t="str">
            <v>N</v>
          </cell>
          <cell r="J24">
            <v>39.6</v>
          </cell>
          <cell r="K24">
            <v>0</v>
          </cell>
        </row>
        <row r="25">
          <cell r="B25">
            <v>15.5875</v>
          </cell>
          <cell r="C25">
            <v>18.2</v>
          </cell>
          <cell r="D25">
            <v>11.6</v>
          </cell>
          <cell r="E25">
            <v>67.375</v>
          </cell>
          <cell r="F25">
            <v>87</v>
          </cell>
          <cell r="G25" t="str">
            <v>*</v>
          </cell>
          <cell r="H25">
            <v>21.6</v>
          </cell>
          <cell r="I25" t="str">
            <v>S</v>
          </cell>
          <cell r="J25">
            <v>34.200000000000003</v>
          </cell>
          <cell r="K25">
            <v>0</v>
          </cell>
        </row>
        <row r="26">
          <cell r="B26">
            <v>16.18888888888889</v>
          </cell>
          <cell r="C26">
            <v>20.9</v>
          </cell>
          <cell r="D26">
            <v>9.1</v>
          </cell>
          <cell r="E26">
            <v>58.333333333333336</v>
          </cell>
          <cell r="F26">
            <v>92</v>
          </cell>
          <cell r="G26">
            <v>37</v>
          </cell>
          <cell r="H26">
            <v>10.44</v>
          </cell>
          <cell r="I26" t="str">
            <v>NE</v>
          </cell>
          <cell r="J26">
            <v>20.88</v>
          </cell>
          <cell r="K26">
            <v>0</v>
          </cell>
        </row>
        <row r="27">
          <cell r="B27">
            <v>20.044444444444441</v>
          </cell>
          <cell r="C27">
            <v>22.2</v>
          </cell>
          <cell r="D27">
            <v>16.8</v>
          </cell>
          <cell r="E27">
            <v>75.333333333333329</v>
          </cell>
          <cell r="F27">
            <v>86</v>
          </cell>
          <cell r="G27">
            <v>63</v>
          </cell>
          <cell r="H27">
            <v>18.36</v>
          </cell>
          <cell r="I27" t="str">
            <v>NE</v>
          </cell>
          <cell r="J27">
            <v>29.16</v>
          </cell>
          <cell r="K27">
            <v>2</v>
          </cell>
        </row>
        <row r="28">
          <cell r="B28">
            <v>16.824999999999999</v>
          </cell>
          <cell r="C28">
            <v>20.5</v>
          </cell>
          <cell r="D28">
            <v>15.1</v>
          </cell>
          <cell r="E28">
            <v>89.25</v>
          </cell>
          <cell r="F28">
            <v>96</v>
          </cell>
          <cell r="G28">
            <v>65</v>
          </cell>
          <cell r="H28">
            <v>16.2</v>
          </cell>
          <cell r="I28" t="str">
            <v>SO</v>
          </cell>
          <cell r="J28">
            <v>25.56</v>
          </cell>
          <cell r="K28">
            <v>1</v>
          </cell>
        </row>
        <row r="29">
          <cell r="B29">
            <v>15.129166666666668</v>
          </cell>
          <cell r="C29">
            <v>21.6</v>
          </cell>
          <cell r="D29">
            <v>10.8</v>
          </cell>
          <cell r="E29">
            <v>83.041666666666671</v>
          </cell>
          <cell r="F29">
            <v>97</v>
          </cell>
          <cell r="G29">
            <v>52</v>
          </cell>
          <cell r="H29">
            <v>17.28</v>
          </cell>
          <cell r="I29" t="str">
            <v>S</v>
          </cell>
          <cell r="J29">
            <v>28.08</v>
          </cell>
          <cell r="K29">
            <v>0</v>
          </cell>
        </row>
        <row r="30">
          <cell r="B30">
            <v>16.108333333333331</v>
          </cell>
          <cell r="C30">
            <v>23.8</v>
          </cell>
          <cell r="D30">
            <v>10.199999999999999</v>
          </cell>
          <cell r="E30">
            <v>74.833333333333329</v>
          </cell>
          <cell r="F30">
            <v>96</v>
          </cell>
          <cell r="G30">
            <v>32</v>
          </cell>
          <cell r="H30">
            <v>13.32</v>
          </cell>
          <cell r="I30" t="str">
            <v>S</v>
          </cell>
          <cell r="J30">
            <v>26.28</v>
          </cell>
          <cell r="K30">
            <v>0.2</v>
          </cell>
        </row>
        <row r="31">
          <cell r="B31">
            <v>18.983333333333338</v>
          </cell>
          <cell r="C31">
            <v>27.1</v>
          </cell>
          <cell r="D31">
            <v>12</v>
          </cell>
          <cell r="E31">
            <v>61.375</v>
          </cell>
          <cell r="F31">
            <v>83</v>
          </cell>
          <cell r="G31">
            <v>44</v>
          </cell>
          <cell r="H31">
            <v>17.28</v>
          </cell>
          <cell r="I31" t="str">
            <v>NE</v>
          </cell>
          <cell r="J31">
            <v>29.52</v>
          </cell>
          <cell r="K31">
            <v>0</v>
          </cell>
        </row>
        <row r="32">
          <cell r="B32">
            <v>19.841666666666665</v>
          </cell>
          <cell r="C32">
            <v>26.7</v>
          </cell>
          <cell r="D32">
            <v>13.7</v>
          </cell>
          <cell r="E32">
            <v>67.041666666666671</v>
          </cell>
          <cell r="F32">
            <v>91</v>
          </cell>
          <cell r="G32">
            <v>42</v>
          </cell>
          <cell r="H32">
            <v>20.16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21.066666666666666</v>
          </cell>
          <cell r="C33">
            <v>28.5</v>
          </cell>
          <cell r="D33">
            <v>14.9</v>
          </cell>
          <cell r="E33">
            <v>61.5</v>
          </cell>
          <cell r="F33">
            <v>81</v>
          </cell>
          <cell r="G33">
            <v>36</v>
          </cell>
          <cell r="H33">
            <v>16.559999999999999</v>
          </cell>
          <cell r="I33" t="str">
            <v>L</v>
          </cell>
          <cell r="J33">
            <v>28.8</v>
          </cell>
          <cell r="K33">
            <v>0</v>
          </cell>
        </row>
        <row r="34">
          <cell r="B34">
            <v>21.795833333333331</v>
          </cell>
          <cell r="C34">
            <v>28.3</v>
          </cell>
          <cell r="D34">
            <v>16</v>
          </cell>
          <cell r="E34">
            <v>62.416666666666664</v>
          </cell>
          <cell r="F34">
            <v>85</v>
          </cell>
          <cell r="G34">
            <v>38</v>
          </cell>
          <cell r="H34">
            <v>24.48</v>
          </cell>
          <cell r="I34" t="str">
            <v>L</v>
          </cell>
          <cell r="J34">
            <v>42.480000000000004</v>
          </cell>
          <cell r="K34">
            <v>0</v>
          </cell>
        </row>
        <row r="35">
          <cell r="B35">
            <v>22.599999999999994</v>
          </cell>
          <cell r="C35">
            <v>30.5</v>
          </cell>
          <cell r="D35">
            <v>16.8</v>
          </cell>
          <cell r="E35">
            <v>58.041666666666664</v>
          </cell>
          <cell r="F35">
            <v>77</v>
          </cell>
          <cell r="G35">
            <v>30</v>
          </cell>
          <cell r="H35">
            <v>21.6</v>
          </cell>
          <cell r="I35" t="str">
            <v>NE</v>
          </cell>
          <cell r="J35">
            <v>37.440000000000005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7.2000000000000028</v>
          </cell>
        </row>
      </sheetData>
      <sheetData sheetId="6">
        <row r="5">
          <cell r="B5">
            <v>19.55</v>
          </cell>
          <cell r="C5">
            <v>23.2</v>
          </cell>
          <cell r="D5">
            <v>17.5</v>
          </cell>
          <cell r="E5">
            <v>89.916666666666671</v>
          </cell>
          <cell r="F5">
            <v>96</v>
          </cell>
          <cell r="G5">
            <v>74</v>
          </cell>
          <cell r="H5" t="str">
            <v>*</v>
          </cell>
          <cell r="I5" t="str">
            <v>*</v>
          </cell>
          <cell r="J5" t="str">
            <v>*</v>
          </cell>
          <cell r="K5">
            <v>1.4</v>
          </cell>
        </row>
        <row r="6">
          <cell r="B6">
            <v>22.137499999999999</v>
          </cell>
          <cell r="C6">
            <v>28.5</v>
          </cell>
          <cell r="D6">
            <v>18.2</v>
          </cell>
          <cell r="E6">
            <v>79.375</v>
          </cell>
          <cell r="F6">
            <v>94</v>
          </cell>
          <cell r="G6">
            <v>51</v>
          </cell>
          <cell r="H6" t="str">
            <v>*</v>
          </cell>
          <cell r="I6" t="str">
            <v>*</v>
          </cell>
          <cell r="J6" t="str">
            <v>*</v>
          </cell>
          <cell r="K6">
            <v>0.4</v>
          </cell>
        </row>
        <row r="7">
          <cell r="B7">
            <v>22.687499999999996</v>
          </cell>
          <cell r="C7">
            <v>28.2</v>
          </cell>
          <cell r="D7">
            <v>19.2</v>
          </cell>
          <cell r="E7">
            <v>71.75</v>
          </cell>
          <cell r="F7">
            <v>92</v>
          </cell>
          <cell r="G7">
            <v>50</v>
          </cell>
          <cell r="H7" t="str">
            <v>*</v>
          </cell>
          <cell r="I7" t="str">
            <v>*</v>
          </cell>
          <cell r="J7" t="str">
            <v>*</v>
          </cell>
          <cell r="K7">
            <v>2.2000000000000002</v>
          </cell>
        </row>
        <row r="8">
          <cell r="B8">
            <v>13.958333333333336</v>
          </cell>
          <cell r="C8">
            <v>19.3</v>
          </cell>
          <cell r="D8">
            <v>11.6</v>
          </cell>
          <cell r="E8">
            <v>84.625</v>
          </cell>
          <cell r="F8">
            <v>94</v>
          </cell>
          <cell r="G8">
            <v>74</v>
          </cell>
          <cell r="H8" t="str">
            <v>*</v>
          </cell>
          <cell r="I8" t="str">
            <v>*</v>
          </cell>
          <cell r="J8" t="str">
            <v>*</v>
          </cell>
          <cell r="K8">
            <v>2.2000000000000002</v>
          </cell>
        </row>
        <row r="9">
          <cell r="B9">
            <v>13.445833333333331</v>
          </cell>
          <cell r="C9">
            <v>22.1</v>
          </cell>
          <cell r="D9">
            <v>8</v>
          </cell>
          <cell r="E9">
            <v>77.833333333333329</v>
          </cell>
          <cell r="F9">
            <v>94</v>
          </cell>
          <cell r="G9">
            <v>52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17.741666666666664</v>
          </cell>
          <cell r="C10">
            <v>22.9</v>
          </cell>
          <cell r="D10">
            <v>14.7</v>
          </cell>
          <cell r="E10">
            <v>86.791666666666671</v>
          </cell>
          <cell r="F10">
            <v>95</v>
          </cell>
          <cell r="G10">
            <v>72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0.4</v>
          </cell>
        </row>
        <row r="11">
          <cell r="B11">
            <v>18.675000000000001</v>
          </cell>
          <cell r="C11">
            <v>21</v>
          </cell>
          <cell r="D11">
            <v>16.100000000000001</v>
          </cell>
          <cell r="E11">
            <v>89.375</v>
          </cell>
          <cell r="F11">
            <v>95</v>
          </cell>
          <cell r="G11">
            <v>80</v>
          </cell>
          <cell r="H11" t="str">
            <v>*</v>
          </cell>
          <cell r="I11" t="str">
            <v>*</v>
          </cell>
          <cell r="J11" t="str">
            <v>*</v>
          </cell>
          <cell r="K11">
            <v>16.999999999999996</v>
          </cell>
        </row>
        <row r="12">
          <cell r="B12">
            <v>15.78333333333333</v>
          </cell>
          <cell r="C12">
            <v>19.100000000000001</v>
          </cell>
          <cell r="D12">
            <v>13.9</v>
          </cell>
          <cell r="E12">
            <v>91.166666666666671</v>
          </cell>
          <cell r="F12">
            <v>96</v>
          </cell>
          <cell r="G12">
            <v>75</v>
          </cell>
          <cell r="H12" t="str">
            <v>*</v>
          </cell>
          <cell r="I12" t="str">
            <v>*</v>
          </cell>
          <cell r="J12" t="str">
            <v>*</v>
          </cell>
          <cell r="K12">
            <v>3.4000000000000008</v>
          </cell>
        </row>
        <row r="13">
          <cell r="B13">
            <v>17.195833333333329</v>
          </cell>
          <cell r="C13">
            <v>24.2</v>
          </cell>
          <cell r="D13">
            <v>12</v>
          </cell>
          <cell r="E13">
            <v>84.416666666666671</v>
          </cell>
          <cell r="F13">
            <v>95</v>
          </cell>
          <cell r="G13">
            <v>65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0.2</v>
          </cell>
        </row>
        <row r="14">
          <cell r="B14">
            <v>21.704166666666666</v>
          </cell>
          <cell r="C14">
            <v>27.6</v>
          </cell>
          <cell r="D14">
            <v>17.399999999999999</v>
          </cell>
          <cell r="E14">
            <v>78.5</v>
          </cell>
          <cell r="F14">
            <v>93</v>
          </cell>
          <cell r="G14">
            <v>58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20.908333333333335</v>
          </cell>
          <cell r="C15">
            <v>23.8</v>
          </cell>
          <cell r="D15">
            <v>18.399999999999999</v>
          </cell>
          <cell r="E15">
            <v>82.958333333333329</v>
          </cell>
          <cell r="F15">
            <v>94</v>
          </cell>
          <cell r="G15">
            <v>73</v>
          </cell>
          <cell r="H15" t="str">
            <v>*</v>
          </cell>
          <cell r="I15" t="str">
            <v>*</v>
          </cell>
          <cell r="J15" t="str">
            <v>*</v>
          </cell>
          <cell r="K15">
            <v>4.2</v>
          </cell>
        </row>
        <row r="16">
          <cell r="B16">
            <v>23.129166666666666</v>
          </cell>
          <cell r="C16">
            <v>30</v>
          </cell>
          <cell r="D16">
            <v>18.600000000000001</v>
          </cell>
          <cell r="E16">
            <v>71.625</v>
          </cell>
          <cell r="F16">
            <v>88</v>
          </cell>
          <cell r="G16">
            <v>44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25.770833333333332</v>
          </cell>
          <cell r="C17">
            <v>30.7</v>
          </cell>
          <cell r="D17">
            <v>22</v>
          </cell>
          <cell r="E17">
            <v>60.291666666666664</v>
          </cell>
          <cell r="F17">
            <v>74</v>
          </cell>
          <cell r="G17">
            <v>42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25.029166666666665</v>
          </cell>
          <cell r="C18">
            <v>29.9</v>
          </cell>
          <cell r="D18">
            <v>20.3</v>
          </cell>
          <cell r="E18">
            <v>66.375</v>
          </cell>
          <cell r="F18">
            <v>90</v>
          </cell>
          <cell r="G18">
            <v>51</v>
          </cell>
          <cell r="H18" t="str">
            <v>*</v>
          </cell>
          <cell r="I18" t="str">
            <v>*</v>
          </cell>
          <cell r="J18" t="str">
            <v>*</v>
          </cell>
          <cell r="K18">
            <v>3.6</v>
          </cell>
        </row>
        <row r="19">
          <cell r="B19">
            <v>18.629166666666666</v>
          </cell>
          <cell r="C19">
            <v>20.6</v>
          </cell>
          <cell r="D19">
            <v>17.399999999999999</v>
          </cell>
          <cell r="E19">
            <v>93.5</v>
          </cell>
          <cell r="F19">
            <v>95</v>
          </cell>
          <cell r="G19">
            <v>88</v>
          </cell>
          <cell r="H19" t="str">
            <v>*</v>
          </cell>
          <cell r="I19" t="str">
            <v>*</v>
          </cell>
          <cell r="J19" t="str">
            <v>*</v>
          </cell>
          <cell r="K19">
            <v>62.399999999999984</v>
          </cell>
        </row>
        <row r="20">
          <cell r="B20">
            <v>19.583333333333336</v>
          </cell>
          <cell r="C20">
            <v>26.9</v>
          </cell>
          <cell r="D20">
            <v>16.3</v>
          </cell>
          <cell r="E20">
            <v>86.625</v>
          </cell>
          <cell r="F20">
            <v>95</v>
          </cell>
          <cell r="G20">
            <v>62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0.4</v>
          </cell>
        </row>
        <row r="21">
          <cell r="B21">
            <v>20.174999999999997</v>
          </cell>
          <cell r="C21">
            <v>25.3</v>
          </cell>
          <cell r="D21">
            <v>17.3</v>
          </cell>
          <cell r="E21">
            <v>88.291666666666671</v>
          </cell>
          <cell r="F21">
            <v>96</v>
          </cell>
          <cell r="G21">
            <v>70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0.2</v>
          </cell>
        </row>
        <row r="22">
          <cell r="B22">
            <v>21.708333333333332</v>
          </cell>
          <cell r="C22">
            <v>30</v>
          </cell>
          <cell r="D22">
            <v>16.2</v>
          </cell>
          <cell r="E22">
            <v>75.666666666666671</v>
          </cell>
          <cell r="F22">
            <v>97</v>
          </cell>
          <cell r="G22">
            <v>37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0.2</v>
          </cell>
        </row>
        <row r="23">
          <cell r="B23">
            <v>23.516666666666669</v>
          </cell>
          <cell r="C23">
            <v>29.6</v>
          </cell>
          <cell r="D23">
            <v>18</v>
          </cell>
          <cell r="E23">
            <v>52.375</v>
          </cell>
          <cell r="F23">
            <v>71</v>
          </cell>
          <cell r="G23">
            <v>31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22.145833333333332</v>
          </cell>
          <cell r="C24">
            <v>29.3</v>
          </cell>
          <cell r="D24">
            <v>15</v>
          </cell>
          <cell r="E24">
            <v>60.166666666666664</v>
          </cell>
          <cell r="F24">
            <v>83</v>
          </cell>
          <cell r="G24">
            <v>38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17.3</v>
          </cell>
          <cell r="C25">
            <v>23.3</v>
          </cell>
          <cell r="D25">
            <v>13.3</v>
          </cell>
          <cell r="E25">
            <v>79.375</v>
          </cell>
          <cell r="F25">
            <v>94</v>
          </cell>
          <cell r="G25">
            <v>53</v>
          </cell>
          <cell r="H25" t="str">
            <v>*</v>
          </cell>
          <cell r="I25" t="str">
            <v>*</v>
          </cell>
          <cell r="J25" t="str">
            <v>*</v>
          </cell>
          <cell r="K25">
            <v>3.8</v>
          </cell>
        </row>
        <row r="26">
          <cell r="B26">
            <v>14.995833333333332</v>
          </cell>
          <cell r="C26">
            <v>23.7</v>
          </cell>
          <cell r="D26">
            <v>7.8</v>
          </cell>
          <cell r="E26">
            <v>76.375</v>
          </cell>
          <cell r="F26">
            <v>95</v>
          </cell>
          <cell r="G26">
            <v>39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20.054166666666664</v>
          </cell>
          <cell r="C27">
            <v>29</v>
          </cell>
          <cell r="D27">
            <v>14.1</v>
          </cell>
          <cell r="E27">
            <v>71.083333333333329</v>
          </cell>
          <cell r="F27">
            <v>93</v>
          </cell>
          <cell r="G27">
            <v>35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20.154166666666665</v>
          </cell>
          <cell r="C28">
            <v>24.4</v>
          </cell>
          <cell r="D28">
            <v>17.100000000000001</v>
          </cell>
          <cell r="E28">
            <v>79.125</v>
          </cell>
          <cell r="F28">
            <v>93</v>
          </cell>
          <cell r="G28">
            <v>64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18.091666666666665</v>
          </cell>
          <cell r="C29">
            <v>23.5</v>
          </cell>
          <cell r="D29">
            <v>15.6</v>
          </cell>
          <cell r="E29">
            <v>84.041666666666671</v>
          </cell>
          <cell r="F29">
            <v>95</v>
          </cell>
          <cell r="G29">
            <v>60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18.391666666666666</v>
          </cell>
          <cell r="C30">
            <v>27.5</v>
          </cell>
          <cell r="D30">
            <v>11.6</v>
          </cell>
          <cell r="E30">
            <v>76.833333333333329</v>
          </cell>
          <cell r="F30">
            <v>96</v>
          </cell>
          <cell r="G30">
            <v>45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21.558333333333337</v>
          </cell>
          <cell r="C31">
            <v>29.8</v>
          </cell>
          <cell r="D31">
            <v>14.4</v>
          </cell>
          <cell r="E31">
            <v>67.875</v>
          </cell>
          <cell r="F31">
            <v>91</v>
          </cell>
          <cell r="G31">
            <v>36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24.112499999999997</v>
          </cell>
          <cell r="C32">
            <v>31.7</v>
          </cell>
          <cell r="D32">
            <v>19.600000000000001</v>
          </cell>
          <cell r="E32">
            <v>52.125</v>
          </cell>
          <cell r="F32">
            <v>70</v>
          </cell>
          <cell r="G32">
            <v>24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24.574999999999999</v>
          </cell>
          <cell r="C33">
            <v>32.4</v>
          </cell>
          <cell r="D33">
            <v>19.2</v>
          </cell>
          <cell r="E33">
            <v>47.958333333333336</v>
          </cell>
          <cell r="F33">
            <v>63</v>
          </cell>
          <cell r="G33">
            <v>23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25.070833333333336</v>
          </cell>
          <cell r="C34">
            <v>31.6</v>
          </cell>
          <cell r="D34">
            <v>20</v>
          </cell>
          <cell r="E34">
            <v>46.208333333333336</v>
          </cell>
          <cell r="F34">
            <v>61</v>
          </cell>
          <cell r="G34">
            <v>28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B35">
            <v>25.704166666666666</v>
          </cell>
          <cell r="C35">
            <v>31.6</v>
          </cell>
          <cell r="D35">
            <v>19.899999999999999</v>
          </cell>
          <cell r="E35">
            <v>41.541666666666664</v>
          </cell>
          <cell r="F35">
            <v>59</v>
          </cell>
          <cell r="G35">
            <v>23</v>
          </cell>
          <cell r="H35" t="str">
            <v>*</v>
          </cell>
          <cell r="I35" t="str">
            <v>*</v>
          </cell>
          <cell r="J35" t="str">
            <v>*</v>
          </cell>
          <cell r="K35">
            <v>0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18.799999999999997</v>
          </cell>
        </row>
      </sheetData>
      <sheetData sheetId="3">
        <row r="5">
          <cell r="K5">
            <v>5.4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B5">
            <v>23.066666666666666</v>
          </cell>
          <cell r="C5">
            <v>31</v>
          </cell>
          <cell r="D5">
            <v>17.2</v>
          </cell>
          <cell r="E5">
            <v>68.583333333333329</v>
          </cell>
          <cell r="F5">
            <v>92</v>
          </cell>
          <cell r="G5">
            <v>36</v>
          </cell>
          <cell r="H5">
            <v>16.920000000000002</v>
          </cell>
          <cell r="I5" t="str">
            <v>L</v>
          </cell>
          <cell r="J5">
            <v>41.04</v>
          </cell>
          <cell r="K5">
            <v>0</v>
          </cell>
        </row>
        <row r="6">
          <cell r="B6">
            <v>24.083333333333332</v>
          </cell>
          <cell r="C6">
            <v>31.1</v>
          </cell>
          <cell r="D6">
            <v>18.899999999999999</v>
          </cell>
          <cell r="E6">
            <v>63.041666666666664</v>
          </cell>
          <cell r="F6">
            <v>87</v>
          </cell>
          <cell r="G6">
            <v>31</v>
          </cell>
          <cell r="H6">
            <v>19.8</v>
          </cell>
          <cell r="I6" t="str">
            <v>L</v>
          </cell>
          <cell r="J6">
            <v>38.880000000000003</v>
          </cell>
          <cell r="K6">
            <v>0</v>
          </cell>
        </row>
        <row r="7">
          <cell r="B7">
            <v>23.387499999999999</v>
          </cell>
          <cell r="C7">
            <v>30.9</v>
          </cell>
          <cell r="D7">
            <v>17.899999999999999</v>
          </cell>
          <cell r="E7">
            <v>56.5</v>
          </cell>
          <cell r="F7">
            <v>75</v>
          </cell>
          <cell r="G7">
            <v>33</v>
          </cell>
          <cell r="H7">
            <v>28.44</v>
          </cell>
          <cell r="I7" t="str">
            <v>NO</v>
          </cell>
          <cell r="J7">
            <v>48.6</v>
          </cell>
          <cell r="K7">
            <v>0</v>
          </cell>
        </row>
        <row r="8">
          <cell r="B8">
            <v>18.154166666666669</v>
          </cell>
          <cell r="C8">
            <v>24.4</v>
          </cell>
          <cell r="D8">
            <v>14.4</v>
          </cell>
          <cell r="E8">
            <v>91.166666666666671</v>
          </cell>
          <cell r="F8">
            <v>98</v>
          </cell>
          <cell r="G8">
            <v>58</v>
          </cell>
          <cell r="H8">
            <v>18.36</v>
          </cell>
          <cell r="I8" t="str">
            <v>SO</v>
          </cell>
          <cell r="J8">
            <v>30.6</v>
          </cell>
          <cell r="K8">
            <v>0.4</v>
          </cell>
        </row>
        <row r="9">
          <cell r="B9">
            <v>15.329166666666666</v>
          </cell>
          <cell r="C9">
            <v>20.5</v>
          </cell>
          <cell r="D9">
            <v>12.8</v>
          </cell>
          <cell r="E9">
            <v>92.416666666666671</v>
          </cell>
          <cell r="F9">
            <v>98</v>
          </cell>
          <cell r="G9">
            <v>75</v>
          </cell>
          <cell r="H9">
            <v>17.28</v>
          </cell>
          <cell r="I9" t="str">
            <v>SE</v>
          </cell>
          <cell r="J9">
            <v>30.6</v>
          </cell>
          <cell r="K9">
            <v>0.4</v>
          </cell>
        </row>
        <row r="10">
          <cell r="B10">
            <v>20.891666666666666</v>
          </cell>
          <cell r="C10">
            <v>26.8</v>
          </cell>
          <cell r="D10">
            <v>16.7</v>
          </cell>
          <cell r="E10">
            <v>82.916666666666671</v>
          </cell>
          <cell r="F10">
            <v>94</v>
          </cell>
          <cell r="G10">
            <v>63</v>
          </cell>
          <cell r="H10">
            <v>12.96</v>
          </cell>
          <cell r="I10" t="str">
            <v>L</v>
          </cell>
          <cell r="J10">
            <v>23.759999999999998</v>
          </cell>
          <cell r="K10">
            <v>0</v>
          </cell>
        </row>
        <row r="11">
          <cell r="B11">
            <v>20.887499999999999</v>
          </cell>
          <cell r="C11">
            <v>24</v>
          </cell>
          <cell r="D11">
            <v>18.5</v>
          </cell>
          <cell r="E11">
            <v>85.833333333333329</v>
          </cell>
          <cell r="F11">
            <v>96</v>
          </cell>
          <cell r="G11">
            <v>67</v>
          </cell>
          <cell r="H11">
            <v>28.08</v>
          </cell>
          <cell r="I11" t="str">
            <v>L</v>
          </cell>
          <cell r="J11">
            <v>45.36</v>
          </cell>
          <cell r="K11">
            <v>2</v>
          </cell>
        </row>
        <row r="12">
          <cell r="B12">
            <v>17.324999999999999</v>
          </cell>
          <cell r="C12">
            <v>21.6</v>
          </cell>
          <cell r="D12">
            <v>14.4</v>
          </cell>
          <cell r="E12">
            <v>84.833333333333329</v>
          </cell>
          <cell r="F12">
            <v>95</v>
          </cell>
          <cell r="G12">
            <v>65</v>
          </cell>
          <cell r="H12">
            <v>25.2</v>
          </cell>
          <cell r="I12" t="str">
            <v>SO</v>
          </cell>
          <cell r="J12">
            <v>46.080000000000005</v>
          </cell>
          <cell r="K12">
            <v>5.8000000000000007</v>
          </cell>
        </row>
        <row r="13">
          <cell r="B13">
            <v>21.095833333333331</v>
          </cell>
          <cell r="C13">
            <v>28.9</v>
          </cell>
          <cell r="D13">
            <v>16</v>
          </cell>
          <cell r="E13">
            <v>75.666666666666671</v>
          </cell>
          <cell r="F13">
            <v>93</v>
          </cell>
          <cell r="G13">
            <v>46</v>
          </cell>
          <cell r="H13">
            <v>15.120000000000001</v>
          </cell>
          <cell r="I13" t="str">
            <v>NE</v>
          </cell>
          <cell r="J13">
            <v>32.4</v>
          </cell>
          <cell r="K13">
            <v>0</v>
          </cell>
        </row>
        <row r="14">
          <cell r="B14">
            <v>24.337499999999995</v>
          </cell>
          <cell r="C14">
            <v>32.200000000000003</v>
          </cell>
          <cell r="D14">
            <v>19</v>
          </cell>
          <cell r="E14">
            <v>64.166666666666671</v>
          </cell>
          <cell r="F14">
            <v>88</v>
          </cell>
          <cell r="G14">
            <v>26</v>
          </cell>
          <cell r="H14">
            <v>27</v>
          </cell>
          <cell r="I14" t="str">
            <v>L</v>
          </cell>
          <cell r="J14">
            <v>45.72</v>
          </cell>
          <cell r="K14">
            <v>0</v>
          </cell>
        </row>
        <row r="15">
          <cell r="B15">
            <v>24.525000000000006</v>
          </cell>
          <cell r="C15">
            <v>31.9</v>
          </cell>
          <cell r="D15">
            <v>20.399999999999999</v>
          </cell>
          <cell r="E15">
            <v>63.083333333333336</v>
          </cell>
          <cell r="F15">
            <v>77</v>
          </cell>
          <cell r="G15">
            <v>37</v>
          </cell>
          <cell r="H15">
            <v>23.040000000000003</v>
          </cell>
          <cell r="I15" t="str">
            <v>NE</v>
          </cell>
          <cell r="J15">
            <v>38.159999999999997</v>
          </cell>
          <cell r="K15">
            <v>0.4</v>
          </cell>
        </row>
        <row r="16">
          <cell r="B16">
            <v>24.675000000000001</v>
          </cell>
          <cell r="C16">
            <v>33.1</v>
          </cell>
          <cell r="D16">
            <v>19.399999999999999</v>
          </cell>
          <cell r="E16">
            <v>62.916666666666664</v>
          </cell>
          <cell r="F16">
            <v>84</v>
          </cell>
          <cell r="G16">
            <v>27</v>
          </cell>
          <cell r="H16">
            <v>27.720000000000002</v>
          </cell>
          <cell r="I16" t="str">
            <v>L</v>
          </cell>
          <cell r="J16">
            <v>46.080000000000005</v>
          </cell>
          <cell r="K16">
            <v>0</v>
          </cell>
        </row>
        <row r="17">
          <cell r="B17">
            <v>25.083333333333332</v>
          </cell>
          <cell r="C17">
            <v>32.799999999999997</v>
          </cell>
          <cell r="D17">
            <v>18.899999999999999</v>
          </cell>
          <cell r="E17">
            <v>60.541666666666664</v>
          </cell>
          <cell r="F17">
            <v>83</v>
          </cell>
          <cell r="G17">
            <v>32</v>
          </cell>
          <cell r="H17">
            <v>32.4</v>
          </cell>
          <cell r="I17" t="str">
            <v>N</v>
          </cell>
          <cell r="J17">
            <v>56.519999999999996</v>
          </cell>
          <cell r="K17">
            <v>0</v>
          </cell>
        </row>
        <row r="18">
          <cell r="B18">
            <v>25.554166666666664</v>
          </cell>
          <cell r="C18">
            <v>32</v>
          </cell>
          <cell r="D18">
            <v>20.7</v>
          </cell>
          <cell r="E18">
            <v>57.083333333333336</v>
          </cell>
          <cell r="F18">
            <v>74</v>
          </cell>
          <cell r="G18">
            <v>33</v>
          </cell>
          <cell r="H18">
            <v>29.52</v>
          </cell>
          <cell r="I18" t="str">
            <v>NE</v>
          </cell>
          <cell r="J18">
            <v>45</v>
          </cell>
          <cell r="K18">
            <v>0</v>
          </cell>
        </row>
        <row r="19">
          <cell r="B19">
            <v>24.44583333333334</v>
          </cell>
          <cell r="C19">
            <v>31.5</v>
          </cell>
          <cell r="D19">
            <v>19.5</v>
          </cell>
          <cell r="E19">
            <v>68.166666666666671</v>
          </cell>
          <cell r="F19">
            <v>86</v>
          </cell>
          <cell r="G19">
            <v>35</v>
          </cell>
          <cell r="H19">
            <v>24.12</v>
          </cell>
          <cell r="I19" t="str">
            <v>SE</v>
          </cell>
          <cell r="J19">
            <v>38.159999999999997</v>
          </cell>
          <cell r="K19">
            <v>0</v>
          </cell>
        </row>
        <row r="20">
          <cell r="B20">
            <v>22.45</v>
          </cell>
          <cell r="C20">
            <v>28.9</v>
          </cell>
          <cell r="D20">
            <v>18.2</v>
          </cell>
          <cell r="E20">
            <v>76.166666666666671</v>
          </cell>
          <cell r="F20">
            <v>91</v>
          </cell>
          <cell r="G20">
            <v>50</v>
          </cell>
          <cell r="H20">
            <v>32.4</v>
          </cell>
          <cell r="I20" t="str">
            <v>SE</v>
          </cell>
          <cell r="J20">
            <v>43.56</v>
          </cell>
          <cell r="K20">
            <v>0</v>
          </cell>
        </row>
        <row r="21">
          <cell r="B21">
            <v>24.025000000000002</v>
          </cell>
          <cell r="C21">
            <v>31.2</v>
          </cell>
          <cell r="D21">
            <v>18.7</v>
          </cell>
          <cell r="E21">
            <v>69.833333333333329</v>
          </cell>
          <cell r="F21">
            <v>92</v>
          </cell>
          <cell r="G21">
            <v>32</v>
          </cell>
          <cell r="H21">
            <v>16.920000000000002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23.337500000000002</v>
          </cell>
          <cell r="C22">
            <v>31.2</v>
          </cell>
          <cell r="D22">
            <v>17.3</v>
          </cell>
          <cell r="E22">
            <v>65.25</v>
          </cell>
          <cell r="F22">
            <v>96</v>
          </cell>
          <cell r="G22">
            <v>27</v>
          </cell>
          <cell r="H22">
            <v>25.56</v>
          </cell>
          <cell r="I22" t="str">
            <v>L</v>
          </cell>
          <cell r="J22">
            <v>35.28</v>
          </cell>
          <cell r="K22">
            <v>0</v>
          </cell>
        </row>
        <row r="23">
          <cell r="B23">
            <v>23.766666666666669</v>
          </cell>
          <cell r="C23">
            <v>31</v>
          </cell>
          <cell r="D23">
            <v>17</v>
          </cell>
          <cell r="E23">
            <v>48.625</v>
          </cell>
          <cell r="F23">
            <v>73</v>
          </cell>
          <cell r="G23">
            <v>24</v>
          </cell>
          <cell r="H23">
            <v>25.56</v>
          </cell>
          <cell r="I23" t="str">
            <v>L</v>
          </cell>
          <cell r="J23">
            <v>40.680000000000007</v>
          </cell>
          <cell r="K23">
            <v>0</v>
          </cell>
        </row>
        <row r="24">
          <cell r="B24">
            <v>23.287500000000005</v>
          </cell>
          <cell r="C24">
            <v>31.6</v>
          </cell>
          <cell r="D24">
            <v>17.2</v>
          </cell>
          <cell r="E24">
            <v>51.083333333333336</v>
          </cell>
          <cell r="F24">
            <v>72</v>
          </cell>
          <cell r="G24">
            <v>24</v>
          </cell>
          <cell r="H24">
            <v>27.720000000000002</v>
          </cell>
          <cell r="I24" t="str">
            <v>L</v>
          </cell>
          <cell r="J24">
            <v>39.96</v>
          </cell>
          <cell r="K24">
            <v>0</v>
          </cell>
        </row>
        <row r="25">
          <cell r="B25">
            <v>19.470833333333331</v>
          </cell>
          <cell r="C25">
            <v>22.1</v>
          </cell>
          <cell r="D25">
            <v>17.600000000000001</v>
          </cell>
          <cell r="E25">
            <v>82.25</v>
          </cell>
          <cell r="F25">
            <v>97</v>
          </cell>
          <cell r="G25">
            <v>58</v>
          </cell>
          <cell r="H25">
            <v>19.8</v>
          </cell>
          <cell r="I25" t="str">
            <v>SO</v>
          </cell>
          <cell r="J25">
            <v>34.92</v>
          </cell>
          <cell r="K25">
            <v>0</v>
          </cell>
        </row>
        <row r="26">
          <cell r="B26">
            <v>20.820833333333336</v>
          </cell>
          <cell r="C26">
            <v>29.4</v>
          </cell>
          <cell r="D26">
            <v>15.7</v>
          </cell>
          <cell r="E26">
            <v>73.708333333333329</v>
          </cell>
          <cell r="F26">
            <v>93</v>
          </cell>
          <cell r="G26">
            <v>39</v>
          </cell>
          <cell r="H26">
            <v>15.120000000000001</v>
          </cell>
          <cell r="I26" t="str">
            <v>SO</v>
          </cell>
          <cell r="J26">
            <v>26.64</v>
          </cell>
          <cell r="K26">
            <v>0</v>
          </cell>
        </row>
        <row r="27">
          <cell r="B27">
            <v>23.583333333333332</v>
          </cell>
          <cell r="C27">
            <v>31.8</v>
          </cell>
          <cell r="D27">
            <v>17.100000000000001</v>
          </cell>
          <cell r="E27">
            <v>59.541666666666664</v>
          </cell>
          <cell r="F27">
            <v>88</v>
          </cell>
          <cell r="G27">
            <v>26</v>
          </cell>
          <cell r="H27">
            <v>16.920000000000002</v>
          </cell>
          <cell r="I27" t="str">
            <v>SE</v>
          </cell>
          <cell r="J27">
            <v>27.720000000000002</v>
          </cell>
          <cell r="K27">
            <v>0</v>
          </cell>
        </row>
        <row r="28">
          <cell r="B28">
            <v>23.949999999999992</v>
          </cell>
          <cell r="C28">
            <v>30.3</v>
          </cell>
          <cell r="D28">
            <v>15.8</v>
          </cell>
          <cell r="E28">
            <v>57.25</v>
          </cell>
          <cell r="F28">
            <v>86</v>
          </cell>
          <cell r="G28">
            <v>30</v>
          </cell>
          <cell r="H28">
            <v>16.559999999999999</v>
          </cell>
          <cell r="I28" t="str">
            <v>SE</v>
          </cell>
          <cell r="J28">
            <v>30.96</v>
          </cell>
          <cell r="K28">
            <v>0</v>
          </cell>
        </row>
        <row r="29">
          <cell r="B29">
            <v>22.350000000000005</v>
          </cell>
          <cell r="C29">
            <v>30.2</v>
          </cell>
          <cell r="D29">
            <v>15.8</v>
          </cell>
          <cell r="E29">
            <v>70.916666666666671</v>
          </cell>
          <cell r="F29">
            <v>96</v>
          </cell>
          <cell r="G29">
            <v>33</v>
          </cell>
          <cell r="H29">
            <v>17.64</v>
          </cell>
          <cell r="I29" t="str">
            <v>S</v>
          </cell>
          <cell r="J29">
            <v>32.4</v>
          </cell>
          <cell r="K29">
            <v>0</v>
          </cell>
        </row>
        <row r="30">
          <cell r="B30">
            <v>23.679166666666671</v>
          </cell>
          <cell r="C30">
            <v>31.8</v>
          </cell>
          <cell r="D30">
            <v>17.2</v>
          </cell>
          <cell r="E30">
            <v>61.708333333333336</v>
          </cell>
          <cell r="F30">
            <v>88</v>
          </cell>
          <cell r="G30">
            <v>26</v>
          </cell>
          <cell r="H30">
            <v>13.68</v>
          </cell>
          <cell r="I30" t="str">
            <v>SO</v>
          </cell>
          <cell r="J30">
            <v>23.040000000000003</v>
          </cell>
          <cell r="K30">
            <v>0</v>
          </cell>
        </row>
        <row r="31">
          <cell r="B31">
            <v>24.954166666666669</v>
          </cell>
          <cell r="C31">
            <v>33.299999999999997</v>
          </cell>
          <cell r="D31">
            <v>18.7</v>
          </cell>
          <cell r="E31">
            <v>51.541666666666664</v>
          </cell>
          <cell r="F31">
            <v>76</v>
          </cell>
          <cell r="G31">
            <v>21</v>
          </cell>
          <cell r="H31">
            <v>18.720000000000002</v>
          </cell>
          <cell r="I31" t="str">
            <v>SE</v>
          </cell>
          <cell r="J31">
            <v>30.6</v>
          </cell>
          <cell r="K31">
            <v>0</v>
          </cell>
        </row>
        <row r="32">
          <cell r="B32">
            <v>25.083333333333332</v>
          </cell>
          <cell r="C32">
            <v>33.4</v>
          </cell>
          <cell r="D32">
            <v>16.5</v>
          </cell>
          <cell r="E32">
            <v>40.125</v>
          </cell>
          <cell r="F32">
            <v>65</v>
          </cell>
          <cell r="G32">
            <v>18</v>
          </cell>
          <cell r="H32">
            <v>18.720000000000002</v>
          </cell>
          <cell r="I32" t="str">
            <v>L</v>
          </cell>
          <cell r="J32">
            <v>36.72</v>
          </cell>
          <cell r="K32">
            <v>0</v>
          </cell>
        </row>
        <row r="33">
          <cell r="B33">
            <v>25.741666666666664</v>
          </cell>
          <cell r="C33">
            <v>35.5</v>
          </cell>
          <cell r="D33">
            <v>17.2</v>
          </cell>
          <cell r="E33">
            <v>40.041666666666664</v>
          </cell>
          <cell r="F33">
            <v>69</v>
          </cell>
          <cell r="G33">
            <v>15</v>
          </cell>
          <cell r="H33">
            <v>16.920000000000002</v>
          </cell>
          <cell r="I33" t="str">
            <v>L</v>
          </cell>
          <cell r="J33">
            <v>29.16</v>
          </cell>
          <cell r="K33">
            <v>0</v>
          </cell>
        </row>
        <row r="34">
          <cell r="B34">
            <v>26.820833333333336</v>
          </cell>
          <cell r="C34">
            <v>33.9</v>
          </cell>
          <cell r="D34">
            <v>20.399999999999999</v>
          </cell>
          <cell r="E34">
            <v>36.208333333333336</v>
          </cell>
          <cell r="F34">
            <v>59</v>
          </cell>
          <cell r="G34">
            <v>17</v>
          </cell>
          <cell r="H34">
            <v>27.36</v>
          </cell>
          <cell r="I34" t="str">
            <v>SE</v>
          </cell>
          <cell r="J34">
            <v>43.56</v>
          </cell>
          <cell r="K34">
            <v>0</v>
          </cell>
        </row>
        <row r="35">
          <cell r="B35">
            <v>24.954166666666666</v>
          </cell>
          <cell r="C35">
            <v>32.799999999999997</v>
          </cell>
          <cell r="D35">
            <v>17.7</v>
          </cell>
          <cell r="E35">
            <v>38.125</v>
          </cell>
          <cell r="F35">
            <v>60</v>
          </cell>
          <cell r="G35">
            <v>18</v>
          </cell>
          <cell r="H35">
            <v>20.88</v>
          </cell>
          <cell r="I35" t="str">
            <v>L</v>
          </cell>
          <cell r="J35">
            <v>37.800000000000004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7.2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2.4000000000000004</v>
          </cell>
        </row>
      </sheetData>
      <sheetData sheetId="6">
        <row r="5">
          <cell r="B5">
            <v>20.533333333333335</v>
          </cell>
          <cell r="C5">
            <v>26.2</v>
          </cell>
          <cell r="D5">
            <v>18.2</v>
          </cell>
          <cell r="E5">
            <v>86.25</v>
          </cell>
          <cell r="F5">
            <v>95</v>
          </cell>
          <cell r="G5">
            <v>64</v>
          </cell>
          <cell r="H5">
            <v>9.7200000000000006</v>
          </cell>
          <cell r="I5" t="str">
            <v>NE</v>
          </cell>
          <cell r="J5">
            <v>30.96</v>
          </cell>
          <cell r="K5">
            <v>6</v>
          </cell>
        </row>
        <row r="6">
          <cell r="B6">
            <v>20.487499999999997</v>
          </cell>
          <cell r="C6">
            <v>26.4</v>
          </cell>
          <cell r="D6">
            <v>17.5</v>
          </cell>
          <cell r="E6">
            <v>84.458333333333329</v>
          </cell>
          <cell r="F6">
            <v>96</v>
          </cell>
          <cell r="G6">
            <v>59</v>
          </cell>
          <cell r="H6">
            <v>10.44</v>
          </cell>
          <cell r="I6" t="str">
            <v>SE</v>
          </cell>
          <cell r="J6">
            <v>27.36</v>
          </cell>
          <cell r="K6">
            <v>0.2</v>
          </cell>
        </row>
        <row r="7">
          <cell r="B7">
            <v>22.362500000000001</v>
          </cell>
          <cell r="C7">
            <v>31.6</v>
          </cell>
          <cell r="D7">
            <v>17.5</v>
          </cell>
          <cell r="E7">
            <v>73.291666666666671</v>
          </cell>
          <cell r="F7">
            <v>92</v>
          </cell>
          <cell r="G7">
            <v>33</v>
          </cell>
          <cell r="H7">
            <v>12.6</v>
          </cell>
          <cell r="I7" t="str">
            <v>N</v>
          </cell>
          <cell r="J7">
            <v>33.840000000000003</v>
          </cell>
          <cell r="K7">
            <v>0</v>
          </cell>
        </row>
        <row r="8">
          <cell r="B8">
            <v>18.450000000000003</v>
          </cell>
          <cell r="C8">
            <v>23.9</v>
          </cell>
          <cell r="D8">
            <v>14.6</v>
          </cell>
          <cell r="E8">
            <v>89.708333333333329</v>
          </cell>
          <cell r="F8">
            <v>94</v>
          </cell>
          <cell r="G8">
            <v>75</v>
          </cell>
          <cell r="H8">
            <v>7.5600000000000005</v>
          </cell>
          <cell r="I8" t="str">
            <v>SO</v>
          </cell>
          <cell r="J8">
            <v>25.56</v>
          </cell>
          <cell r="K8">
            <v>10.999999999999998</v>
          </cell>
        </row>
        <row r="9">
          <cell r="B9">
            <v>14.270833333333334</v>
          </cell>
          <cell r="C9">
            <v>17</v>
          </cell>
          <cell r="D9">
            <v>11.1</v>
          </cell>
          <cell r="E9">
            <v>89.583333333333329</v>
          </cell>
          <cell r="F9">
            <v>94</v>
          </cell>
          <cell r="G9">
            <v>79</v>
          </cell>
          <cell r="H9">
            <v>5.04</v>
          </cell>
          <cell r="I9" t="str">
            <v>S</v>
          </cell>
          <cell r="J9">
            <v>16.920000000000002</v>
          </cell>
          <cell r="K9">
            <v>0</v>
          </cell>
        </row>
        <row r="10">
          <cell r="B10">
            <v>18.258333333333336</v>
          </cell>
          <cell r="C10">
            <v>24.6</v>
          </cell>
          <cell r="D10">
            <v>14.7</v>
          </cell>
          <cell r="E10">
            <v>82.541666666666671</v>
          </cell>
          <cell r="F10">
            <v>93</v>
          </cell>
          <cell r="G10">
            <v>65</v>
          </cell>
          <cell r="H10">
            <v>6.48</v>
          </cell>
          <cell r="I10" t="str">
            <v>SE</v>
          </cell>
          <cell r="J10">
            <v>20.16</v>
          </cell>
          <cell r="K10">
            <v>1</v>
          </cell>
        </row>
        <row r="11">
          <cell r="B11">
            <v>19.962500000000002</v>
          </cell>
          <cell r="C11">
            <v>23.1</v>
          </cell>
          <cell r="D11">
            <v>18.3</v>
          </cell>
          <cell r="E11">
            <v>92.125</v>
          </cell>
          <cell r="F11">
            <v>96</v>
          </cell>
          <cell r="G11">
            <v>78</v>
          </cell>
          <cell r="H11">
            <v>11.879999999999999</v>
          </cell>
          <cell r="I11" t="str">
            <v>NE</v>
          </cell>
          <cell r="J11">
            <v>28.08</v>
          </cell>
          <cell r="K11">
            <v>16.999999999999996</v>
          </cell>
        </row>
        <row r="12">
          <cell r="B12">
            <v>18.999999999999996</v>
          </cell>
          <cell r="C12">
            <v>23.2</v>
          </cell>
          <cell r="D12">
            <v>16.7</v>
          </cell>
          <cell r="E12">
            <v>85.083333333333329</v>
          </cell>
          <cell r="F12">
            <v>95</v>
          </cell>
          <cell r="G12">
            <v>58</v>
          </cell>
          <cell r="H12">
            <v>6.48</v>
          </cell>
          <cell r="I12" t="str">
            <v>NO</v>
          </cell>
          <cell r="J12">
            <v>34.92</v>
          </cell>
          <cell r="K12">
            <v>24.399999999999995</v>
          </cell>
        </row>
        <row r="13">
          <cell r="B13">
            <v>19.220833333333335</v>
          </cell>
          <cell r="C13">
            <v>26.3</v>
          </cell>
          <cell r="D13">
            <v>15.7</v>
          </cell>
          <cell r="E13">
            <v>81.208333333333329</v>
          </cell>
          <cell r="F13">
            <v>94</v>
          </cell>
          <cell r="G13">
            <v>55</v>
          </cell>
          <cell r="H13">
            <v>3.6</v>
          </cell>
          <cell r="I13" t="str">
            <v>NO</v>
          </cell>
          <cell r="J13">
            <v>18</v>
          </cell>
          <cell r="K13">
            <v>2.2000000000000002</v>
          </cell>
        </row>
        <row r="14">
          <cell r="B14">
            <v>22.137500000000003</v>
          </cell>
          <cell r="C14">
            <v>30.3</v>
          </cell>
          <cell r="D14">
            <v>17</v>
          </cell>
          <cell r="E14">
            <v>77.166666666666671</v>
          </cell>
          <cell r="F14">
            <v>95</v>
          </cell>
          <cell r="G14">
            <v>44</v>
          </cell>
          <cell r="H14">
            <v>11.879999999999999</v>
          </cell>
          <cell r="I14" t="str">
            <v>NE</v>
          </cell>
          <cell r="J14">
            <v>33.840000000000003</v>
          </cell>
          <cell r="K14">
            <v>0.2</v>
          </cell>
        </row>
        <row r="15">
          <cell r="B15">
            <v>21.320833333333336</v>
          </cell>
          <cell r="C15">
            <v>26</v>
          </cell>
          <cell r="D15">
            <v>17.5</v>
          </cell>
          <cell r="E15">
            <v>76.291666666666671</v>
          </cell>
          <cell r="F15">
            <v>90</v>
          </cell>
          <cell r="G15">
            <v>58</v>
          </cell>
          <cell r="H15">
            <v>13.32</v>
          </cell>
          <cell r="I15" t="str">
            <v>SE</v>
          </cell>
          <cell r="J15">
            <v>32.76</v>
          </cell>
          <cell r="K15">
            <v>0</v>
          </cell>
        </row>
        <row r="16">
          <cell r="B16">
            <v>22.683333333333334</v>
          </cell>
          <cell r="C16">
            <v>32.5</v>
          </cell>
          <cell r="D16">
            <v>16.3</v>
          </cell>
          <cell r="E16">
            <v>72.291666666666671</v>
          </cell>
          <cell r="F16">
            <v>95</v>
          </cell>
          <cell r="G16">
            <v>36</v>
          </cell>
          <cell r="H16">
            <v>14.4</v>
          </cell>
          <cell r="J16">
            <v>30.96</v>
          </cell>
          <cell r="K16">
            <v>0</v>
          </cell>
        </row>
        <row r="17">
          <cell r="B17">
            <v>25.491666666666664</v>
          </cell>
          <cell r="C17">
            <v>32.9</v>
          </cell>
          <cell r="D17">
            <v>20.3</v>
          </cell>
          <cell r="E17">
            <v>62.5</v>
          </cell>
          <cell r="F17">
            <v>85</v>
          </cell>
          <cell r="G17">
            <v>33</v>
          </cell>
          <cell r="H17">
            <v>11.879999999999999</v>
          </cell>
          <cell r="I17" t="str">
            <v>N</v>
          </cell>
          <cell r="J17">
            <v>30.6</v>
          </cell>
          <cell r="K17">
            <v>0</v>
          </cell>
        </row>
        <row r="18">
          <cell r="B18">
            <v>25.8</v>
          </cell>
          <cell r="C18">
            <v>33.4</v>
          </cell>
          <cell r="D18">
            <v>20.5</v>
          </cell>
          <cell r="E18">
            <v>61.416666666666664</v>
          </cell>
          <cell r="F18">
            <v>82</v>
          </cell>
          <cell r="G18">
            <v>40</v>
          </cell>
          <cell r="H18">
            <v>13.32</v>
          </cell>
          <cell r="I18" t="str">
            <v>N</v>
          </cell>
          <cell r="J18">
            <v>34.92</v>
          </cell>
          <cell r="K18">
            <v>0</v>
          </cell>
        </row>
        <row r="19">
          <cell r="B19">
            <v>23.916666666666668</v>
          </cell>
          <cell r="C19">
            <v>29.6</v>
          </cell>
          <cell r="D19">
            <v>20.8</v>
          </cell>
          <cell r="E19">
            <v>72.875</v>
          </cell>
          <cell r="F19">
            <v>85</v>
          </cell>
          <cell r="G19">
            <v>50</v>
          </cell>
          <cell r="H19">
            <v>11.879999999999999</v>
          </cell>
          <cell r="I19" t="str">
            <v>S</v>
          </cell>
          <cell r="J19">
            <v>28.8</v>
          </cell>
          <cell r="K19">
            <v>0</v>
          </cell>
        </row>
        <row r="20">
          <cell r="B20">
            <v>22.925000000000001</v>
          </cell>
          <cell r="C20">
            <v>29.9</v>
          </cell>
          <cell r="D20">
            <v>18.8</v>
          </cell>
          <cell r="E20">
            <v>75.708333333333329</v>
          </cell>
          <cell r="F20">
            <v>92</v>
          </cell>
          <cell r="G20">
            <v>47</v>
          </cell>
          <cell r="H20">
            <v>11.879999999999999</v>
          </cell>
          <cell r="I20" t="str">
            <v>S</v>
          </cell>
          <cell r="J20">
            <v>28.8</v>
          </cell>
          <cell r="K20">
            <v>0</v>
          </cell>
        </row>
        <row r="21">
          <cell r="B21">
            <v>23.150000000000002</v>
          </cell>
          <cell r="C21">
            <v>30.5</v>
          </cell>
          <cell r="D21">
            <v>18.100000000000001</v>
          </cell>
          <cell r="E21">
            <v>70</v>
          </cell>
          <cell r="F21">
            <v>92</v>
          </cell>
          <cell r="G21">
            <v>37</v>
          </cell>
          <cell r="H21">
            <v>9</v>
          </cell>
          <cell r="I21" t="str">
            <v>NE</v>
          </cell>
          <cell r="J21">
            <v>24.48</v>
          </cell>
          <cell r="K21">
            <v>0</v>
          </cell>
        </row>
        <row r="22">
          <cell r="B22">
            <v>22.541666666666671</v>
          </cell>
          <cell r="C22">
            <v>30.1</v>
          </cell>
          <cell r="D22">
            <v>16.8</v>
          </cell>
          <cell r="E22">
            <v>64.375</v>
          </cell>
          <cell r="F22">
            <v>89</v>
          </cell>
          <cell r="G22">
            <v>30</v>
          </cell>
          <cell r="H22">
            <v>10.08</v>
          </cell>
          <cell r="I22" t="str">
            <v>NE</v>
          </cell>
          <cell r="J22">
            <v>25.56</v>
          </cell>
          <cell r="K22">
            <v>0</v>
          </cell>
        </row>
        <row r="23">
          <cell r="B23">
            <v>22.129166666666666</v>
          </cell>
          <cell r="C23">
            <v>30.3</v>
          </cell>
          <cell r="D23">
            <v>15.7</v>
          </cell>
          <cell r="E23">
            <v>63.666666666666664</v>
          </cell>
          <cell r="F23">
            <v>90</v>
          </cell>
          <cell r="G23">
            <v>32</v>
          </cell>
          <cell r="H23">
            <v>15.120000000000001</v>
          </cell>
          <cell r="I23" t="str">
            <v>NE</v>
          </cell>
          <cell r="J23">
            <v>30.96</v>
          </cell>
          <cell r="K23">
            <v>0</v>
          </cell>
        </row>
        <row r="24">
          <cell r="B24">
            <v>23.2</v>
          </cell>
          <cell r="C24">
            <v>31.5</v>
          </cell>
          <cell r="D24">
            <v>17.100000000000001</v>
          </cell>
          <cell r="E24">
            <v>58.166666666666664</v>
          </cell>
          <cell r="F24">
            <v>84</v>
          </cell>
          <cell r="G24">
            <v>29</v>
          </cell>
          <cell r="H24">
            <v>11.879999999999999</v>
          </cell>
          <cell r="I24" t="str">
            <v>N</v>
          </cell>
          <cell r="J24">
            <v>25.2</v>
          </cell>
          <cell r="K24">
            <v>0</v>
          </cell>
        </row>
        <row r="25">
          <cell r="B25">
            <v>20.458333333333332</v>
          </cell>
          <cell r="C25">
            <v>24.2</v>
          </cell>
          <cell r="D25">
            <v>17.899999999999999</v>
          </cell>
          <cell r="E25">
            <v>73.541666666666671</v>
          </cell>
          <cell r="F25">
            <v>82</v>
          </cell>
          <cell r="G25">
            <v>58</v>
          </cell>
          <cell r="H25">
            <v>12.96</v>
          </cell>
          <cell r="I25" t="str">
            <v>SO</v>
          </cell>
          <cell r="J25">
            <v>36.36</v>
          </cell>
          <cell r="K25">
            <v>0</v>
          </cell>
        </row>
        <row r="26">
          <cell r="B26">
            <v>16.75</v>
          </cell>
          <cell r="C26">
            <v>23.6</v>
          </cell>
          <cell r="D26">
            <v>12.2</v>
          </cell>
          <cell r="E26">
            <v>81.25</v>
          </cell>
          <cell r="F26">
            <v>93</v>
          </cell>
          <cell r="G26">
            <v>62</v>
          </cell>
          <cell r="H26">
            <v>5.04</v>
          </cell>
          <cell r="I26" t="str">
            <v>SO</v>
          </cell>
          <cell r="J26">
            <v>15.840000000000002</v>
          </cell>
          <cell r="K26">
            <v>0</v>
          </cell>
        </row>
        <row r="27">
          <cell r="B27">
            <v>19.679166666666667</v>
          </cell>
          <cell r="C27">
            <v>29</v>
          </cell>
          <cell r="D27">
            <v>13.9</v>
          </cell>
          <cell r="E27">
            <v>78</v>
          </cell>
          <cell r="F27">
            <v>96</v>
          </cell>
          <cell r="G27">
            <v>43</v>
          </cell>
          <cell r="H27">
            <v>3.6</v>
          </cell>
          <cell r="I27" t="str">
            <v>S</v>
          </cell>
          <cell r="J27">
            <v>14.4</v>
          </cell>
          <cell r="K27">
            <v>0</v>
          </cell>
        </row>
        <row r="28">
          <cell r="B28">
            <v>22.212499999999995</v>
          </cell>
          <cell r="C28">
            <v>31</v>
          </cell>
          <cell r="D28">
            <v>15.9</v>
          </cell>
          <cell r="E28">
            <v>71.375</v>
          </cell>
          <cell r="F28">
            <v>94</v>
          </cell>
          <cell r="G28">
            <v>36</v>
          </cell>
          <cell r="H28">
            <v>7.5600000000000005</v>
          </cell>
          <cell r="I28" t="str">
            <v>NO</v>
          </cell>
          <cell r="J28">
            <v>19.8</v>
          </cell>
          <cell r="K28">
            <v>0</v>
          </cell>
        </row>
        <row r="29">
          <cell r="B29">
            <v>22.44583333333334</v>
          </cell>
          <cell r="C29">
            <v>27.7</v>
          </cell>
          <cell r="D29">
            <v>18.7</v>
          </cell>
          <cell r="E29">
            <v>73.666666666666671</v>
          </cell>
          <cell r="F29">
            <v>91</v>
          </cell>
          <cell r="G29">
            <v>49</v>
          </cell>
          <cell r="H29">
            <v>7.9200000000000008</v>
          </cell>
          <cell r="I29" t="str">
            <v>S</v>
          </cell>
          <cell r="J29">
            <v>23.040000000000003</v>
          </cell>
          <cell r="K29">
            <v>0</v>
          </cell>
        </row>
        <row r="30">
          <cell r="B30">
            <v>21.387499999999999</v>
          </cell>
          <cell r="C30">
            <v>29.7</v>
          </cell>
          <cell r="D30">
            <v>14.9</v>
          </cell>
          <cell r="E30">
            <v>65.833333333333329</v>
          </cell>
          <cell r="F30">
            <v>85</v>
          </cell>
          <cell r="G30">
            <v>40</v>
          </cell>
          <cell r="H30">
            <v>5.04</v>
          </cell>
          <cell r="I30" t="str">
            <v>S</v>
          </cell>
          <cell r="J30">
            <v>16.2</v>
          </cell>
          <cell r="K30">
            <v>0</v>
          </cell>
        </row>
        <row r="31">
          <cell r="B31">
            <v>22.004166666666674</v>
          </cell>
          <cell r="C31">
            <v>31.1</v>
          </cell>
          <cell r="D31">
            <v>15.2</v>
          </cell>
          <cell r="E31">
            <v>65.416666666666671</v>
          </cell>
          <cell r="F31">
            <v>91</v>
          </cell>
          <cell r="G31">
            <v>32</v>
          </cell>
          <cell r="H31">
            <v>6.12</v>
          </cell>
          <cell r="I31" t="str">
            <v>S</v>
          </cell>
          <cell r="J31">
            <v>15.48</v>
          </cell>
          <cell r="K31">
            <v>0</v>
          </cell>
        </row>
        <row r="32">
          <cell r="B32">
            <v>22.587499999999995</v>
          </cell>
          <cell r="C32">
            <v>32.5</v>
          </cell>
          <cell r="D32">
            <v>15.5</v>
          </cell>
          <cell r="E32">
            <v>57.541666666666664</v>
          </cell>
          <cell r="F32">
            <v>82</v>
          </cell>
          <cell r="G32">
            <v>26</v>
          </cell>
          <cell r="H32">
            <v>9</v>
          </cell>
          <cell r="I32" t="str">
            <v>NE</v>
          </cell>
          <cell r="J32">
            <v>23.759999999999998</v>
          </cell>
          <cell r="K32">
            <v>0</v>
          </cell>
        </row>
        <row r="33">
          <cell r="B33">
            <v>24.020833333333332</v>
          </cell>
          <cell r="C33">
            <v>34.1</v>
          </cell>
          <cell r="D33">
            <v>17.3</v>
          </cell>
          <cell r="E33">
            <v>50.041666666666664</v>
          </cell>
          <cell r="F33">
            <v>73</v>
          </cell>
          <cell r="G33">
            <v>22</v>
          </cell>
          <cell r="H33">
            <v>7.9200000000000008</v>
          </cell>
          <cell r="I33" t="str">
            <v>L</v>
          </cell>
          <cell r="J33">
            <v>23.759999999999998</v>
          </cell>
          <cell r="K33">
            <v>0</v>
          </cell>
        </row>
        <row r="34">
          <cell r="B34">
            <v>24.066666666666674</v>
          </cell>
          <cell r="C34">
            <v>32.6</v>
          </cell>
          <cell r="D34">
            <v>17.7</v>
          </cell>
          <cell r="E34">
            <v>50.916666666666664</v>
          </cell>
          <cell r="F34">
            <v>73</v>
          </cell>
          <cell r="G34">
            <v>26</v>
          </cell>
          <cell r="H34">
            <v>11.16</v>
          </cell>
          <cell r="I34" t="str">
            <v>NE</v>
          </cell>
          <cell r="J34">
            <v>27.720000000000002</v>
          </cell>
          <cell r="K34">
            <v>0</v>
          </cell>
        </row>
        <row r="35">
          <cell r="B35">
            <v>23.262499999999999</v>
          </cell>
          <cell r="C35">
            <v>32.299999999999997</v>
          </cell>
          <cell r="D35">
            <v>15.6</v>
          </cell>
          <cell r="E35">
            <v>54.583333333333336</v>
          </cell>
          <cell r="F35">
            <v>84</v>
          </cell>
          <cell r="G35">
            <v>23</v>
          </cell>
          <cell r="H35">
            <v>12.6</v>
          </cell>
          <cell r="I35" t="str">
            <v>NE</v>
          </cell>
          <cell r="J35">
            <v>28.44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0.60000000000000009</v>
          </cell>
        </row>
      </sheetData>
      <sheetData sheetId="4">
        <row r="5">
          <cell r="K5">
            <v>0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28.599999999999994</v>
          </cell>
          <cell r="C31">
            <v>31.8</v>
          </cell>
          <cell r="D31">
            <v>22.9</v>
          </cell>
          <cell r="E31">
            <v>53</v>
          </cell>
          <cell r="F31">
            <v>82</v>
          </cell>
          <cell r="G31" t="str">
            <v>*</v>
          </cell>
          <cell r="H31">
            <v>9.7200000000000006</v>
          </cell>
          <cell r="I31" t="str">
            <v>SE</v>
          </cell>
          <cell r="J31">
            <v>23.759999999999998</v>
          </cell>
          <cell r="K31">
            <v>2</v>
          </cell>
        </row>
        <row r="32">
          <cell r="B32">
            <v>24.495833333333326</v>
          </cell>
          <cell r="C32">
            <v>33.799999999999997</v>
          </cell>
          <cell r="D32">
            <v>18</v>
          </cell>
          <cell r="E32">
            <v>63.958333333333336</v>
          </cell>
          <cell r="F32">
            <v>94</v>
          </cell>
          <cell r="G32">
            <v>23</v>
          </cell>
          <cell r="H32">
            <v>11.16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24.099999999999998</v>
          </cell>
          <cell r="C33">
            <v>33.4</v>
          </cell>
          <cell r="D33">
            <v>17.7</v>
          </cell>
          <cell r="E33">
            <v>61.708333333333336</v>
          </cell>
          <cell r="F33">
            <v>89</v>
          </cell>
          <cell r="G33">
            <v>26</v>
          </cell>
          <cell r="H33">
            <v>10.8</v>
          </cell>
          <cell r="I33" t="str">
            <v>SE</v>
          </cell>
          <cell r="J33">
            <v>17.64</v>
          </cell>
          <cell r="K33">
            <v>0</v>
          </cell>
        </row>
        <row r="34">
          <cell r="B34">
            <v>25.716666666666658</v>
          </cell>
          <cell r="C34">
            <v>33.299999999999997</v>
          </cell>
          <cell r="D34">
            <v>18.8</v>
          </cell>
          <cell r="E34">
            <v>54.791666666666664</v>
          </cell>
          <cell r="F34">
            <v>79</v>
          </cell>
          <cell r="G34">
            <v>27</v>
          </cell>
          <cell r="H34">
            <v>15.120000000000001</v>
          </cell>
          <cell r="I34" t="str">
            <v>SE</v>
          </cell>
          <cell r="J34">
            <v>27.720000000000002</v>
          </cell>
          <cell r="K34">
            <v>0</v>
          </cell>
        </row>
        <row r="35">
          <cell r="B35">
            <v>24.620833333333334</v>
          </cell>
          <cell r="C35">
            <v>34.4</v>
          </cell>
          <cell r="D35">
            <v>16.399999999999999</v>
          </cell>
          <cell r="E35">
            <v>61.541666666666664</v>
          </cell>
          <cell r="F35">
            <v>95</v>
          </cell>
          <cell r="G35">
            <v>21</v>
          </cell>
          <cell r="H35">
            <v>18.36</v>
          </cell>
          <cell r="I35" t="str">
            <v>SE</v>
          </cell>
          <cell r="J35">
            <v>33.119999999999997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2.2000000000000002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0.8</v>
          </cell>
        </row>
      </sheetData>
      <sheetData sheetId="6">
        <row r="5">
          <cell r="B5">
            <v>19.070833333333333</v>
          </cell>
          <cell r="C5">
            <v>21.4</v>
          </cell>
          <cell r="D5">
            <v>17.600000000000001</v>
          </cell>
          <cell r="E5">
            <v>94.583333333333329</v>
          </cell>
          <cell r="F5">
            <v>98</v>
          </cell>
          <cell r="G5">
            <v>82</v>
          </cell>
          <cell r="H5">
            <v>32.4</v>
          </cell>
          <cell r="I5" t="str">
            <v>NE</v>
          </cell>
          <cell r="J5">
            <v>36</v>
          </cell>
          <cell r="K5">
            <v>68.8</v>
          </cell>
        </row>
        <row r="6">
          <cell r="B6">
            <v>19.287499999999998</v>
          </cell>
          <cell r="C6">
            <v>21.1</v>
          </cell>
          <cell r="D6">
            <v>18.399999999999999</v>
          </cell>
          <cell r="E6">
            <v>90.75</v>
          </cell>
          <cell r="F6">
            <v>98</v>
          </cell>
          <cell r="G6">
            <v>76</v>
          </cell>
          <cell r="H6">
            <v>28.08</v>
          </cell>
          <cell r="I6" t="str">
            <v>L</v>
          </cell>
          <cell r="J6">
            <v>40.32</v>
          </cell>
          <cell r="K6">
            <v>4.2</v>
          </cell>
        </row>
        <row r="7">
          <cell r="B7">
            <v>18.774999999999999</v>
          </cell>
          <cell r="C7">
            <v>21.7</v>
          </cell>
          <cell r="D7">
            <v>17.3</v>
          </cell>
          <cell r="E7">
            <v>90.666666666666671</v>
          </cell>
          <cell r="F7">
            <v>96</v>
          </cell>
          <cell r="G7">
            <v>78</v>
          </cell>
          <cell r="H7">
            <v>22.32</v>
          </cell>
          <cell r="I7" t="str">
            <v>L</v>
          </cell>
          <cell r="J7">
            <v>37.440000000000005</v>
          </cell>
          <cell r="K7">
            <v>0</v>
          </cell>
        </row>
        <row r="8">
          <cell r="B8">
            <v>16.195833333333333</v>
          </cell>
          <cell r="C8">
            <v>18.899999999999999</v>
          </cell>
          <cell r="D8">
            <v>12.4</v>
          </cell>
          <cell r="E8">
            <v>90</v>
          </cell>
          <cell r="F8">
            <v>98</v>
          </cell>
          <cell r="G8">
            <v>72</v>
          </cell>
          <cell r="H8">
            <v>19.8</v>
          </cell>
          <cell r="I8" t="str">
            <v>SO</v>
          </cell>
          <cell r="J8">
            <v>39.24</v>
          </cell>
          <cell r="K8">
            <v>4.2</v>
          </cell>
        </row>
        <row r="9">
          <cell r="B9">
            <v>14.104166666666666</v>
          </cell>
          <cell r="C9">
            <v>19.100000000000001</v>
          </cell>
          <cell r="D9">
            <v>10.199999999999999</v>
          </cell>
          <cell r="E9">
            <v>88.375</v>
          </cell>
          <cell r="F9">
            <v>97</v>
          </cell>
          <cell r="G9">
            <v>76</v>
          </cell>
          <cell r="H9">
            <v>23.040000000000003</v>
          </cell>
          <cell r="I9" t="str">
            <v>L</v>
          </cell>
          <cell r="J9">
            <v>36.72</v>
          </cell>
          <cell r="K9">
            <v>0</v>
          </cell>
        </row>
        <row r="10">
          <cell r="B10">
            <v>17.099999999999998</v>
          </cell>
          <cell r="C10">
            <v>20.3</v>
          </cell>
          <cell r="D10">
            <v>14.7</v>
          </cell>
          <cell r="E10">
            <v>86.916666666666671</v>
          </cell>
          <cell r="F10">
            <v>97</v>
          </cell>
          <cell r="G10">
            <v>72</v>
          </cell>
          <cell r="H10">
            <v>23.400000000000002</v>
          </cell>
          <cell r="I10" t="str">
            <v>L</v>
          </cell>
          <cell r="J10">
            <v>34.92</v>
          </cell>
          <cell r="K10">
            <v>12.4</v>
          </cell>
        </row>
        <row r="11">
          <cell r="B11">
            <v>19.808333333333334</v>
          </cell>
          <cell r="C11">
            <v>22.1</v>
          </cell>
          <cell r="D11">
            <v>18.100000000000001</v>
          </cell>
          <cell r="E11">
            <v>95.25</v>
          </cell>
          <cell r="F11">
            <v>98</v>
          </cell>
          <cell r="G11">
            <v>87</v>
          </cell>
          <cell r="H11">
            <v>20.16</v>
          </cell>
          <cell r="I11" t="str">
            <v>NE</v>
          </cell>
          <cell r="J11">
            <v>33.480000000000004</v>
          </cell>
          <cell r="K11">
            <v>5.8</v>
          </cell>
        </row>
        <row r="12">
          <cell r="B12">
            <v>18.520833333333332</v>
          </cell>
          <cell r="C12">
            <v>23.4</v>
          </cell>
          <cell r="D12">
            <v>16.5</v>
          </cell>
          <cell r="E12">
            <v>84.458333333333329</v>
          </cell>
          <cell r="F12">
            <v>98</v>
          </cell>
          <cell r="G12">
            <v>53</v>
          </cell>
          <cell r="H12">
            <v>15.48</v>
          </cell>
          <cell r="I12" t="str">
            <v>NO</v>
          </cell>
          <cell r="J12">
            <v>34.56</v>
          </cell>
          <cell r="K12">
            <v>14.799999999999997</v>
          </cell>
        </row>
        <row r="13">
          <cell r="B13">
            <v>17.354166666666668</v>
          </cell>
          <cell r="C13">
            <v>24.2</v>
          </cell>
          <cell r="D13">
            <v>12.9</v>
          </cell>
          <cell r="E13">
            <v>81.291666666666671</v>
          </cell>
          <cell r="F13">
            <v>97</v>
          </cell>
          <cell r="G13">
            <v>56</v>
          </cell>
          <cell r="H13">
            <v>11.879999999999999</v>
          </cell>
          <cell r="I13" t="str">
            <v>O</v>
          </cell>
          <cell r="J13">
            <v>19.079999999999998</v>
          </cell>
          <cell r="K13">
            <v>0</v>
          </cell>
        </row>
        <row r="14">
          <cell r="B14">
            <v>21.845833333333331</v>
          </cell>
          <cell r="C14">
            <v>29.2</v>
          </cell>
          <cell r="D14">
            <v>17.100000000000001</v>
          </cell>
          <cell r="E14">
            <v>77.583333333333329</v>
          </cell>
          <cell r="F14">
            <v>96</v>
          </cell>
          <cell r="G14">
            <v>48</v>
          </cell>
          <cell r="H14">
            <v>21.6</v>
          </cell>
          <cell r="I14" t="str">
            <v>L</v>
          </cell>
          <cell r="J14">
            <v>41.76</v>
          </cell>
          <cell r="K14">
            <v>0</v>
          </cell>
        </row>
        <row r="15">
          <cell r="B15">
            <v>19.6875</v>
          </cell>
          <cell r="C15">
            <v>24.9</v>
          </cell>
          <cell r="D15">
            <v>17.3</v>
          </cell>
          <cell r="E15">
            <v>87.291666666666671</v>
          </cell>
          <cell r="F15">
            <v>97</v>
          </cell>
          <cell r="G15">
            <v>67</v>
          </cell>
          <cell r="H15">
            <v>28.44</v>
          </cell>
          <cell r="I15" t="str">
            <v>L</v>
          </cell>
          <cell r="J15">
            <v>53.64</v>
          </cell>
          <cell r="K15">
            <v>3.0000000000000004</v>
          </cell>
        </row>
        <row r="16">
          <cell r="B16">
            <v>22.745833333333334</v>
          </cell>
          <cell r="C16">
            <v>31.4</v>
          </cell>
          <cell r="D16">
            <v>17.5</v>
          </cell>
          <cell r="E16">
            <v>74.541666666666671</v>
          </cell>
          <cell r="F16">
            <v>97</v>
          </cell>
          <cell r="G16">
            <v>43</v>
          </cell>
          <cell r="H16">
            <v>22.32</v>
          </cell>
          <cell r="I16" t="str">
            <v>NE</v>
          </cell>
          <cell r="J16">
            <v>38.159999999999997</v>
          </cell>
          <cell r="K16">
            <v>0.4</v>
          </cell>
        </row>
        <row r="17">
          <cell r="B17">
            <v>26.429166666666664</v>
          </cell>
          <cell r="C17">
            <v>33</v>
          </cell>
          <cell r="D17">
            <v>21</v>
          </cell>
          <cell r="E17">
            <v>56.5</v>
          </cell>
          <cell r="F17">
            <v>74</v>
          </cell>
          <cell r="G17">
            <v>34</v>
          </cell>
          <cell r="H17">
            <v>27</v>
          </cell>
          <cell r="I17" t="str">
            <v>NE</v>
          </cell>
          <cell r="J17">
            <v>50.04</v>
          </cell>
          <cell r="K17">
            <v>0</v>
          </cell>
        </row>
        <row r="18">
          <cell r="B18">
            <v>26.170833333333334</v>
          </cell>
          <cell r="C18">
            <v>33</v>
          </cell>
          <cell r="D18">
            <v>20.3</v>
          </cell>
          <cell r="E18">
            <v>59.125</v>
          </cell>
          <cell r="F18">
            <v>80</v>
          </cell>
          <cell r="G18">
            <v>34</v>
          </cell>
          <cell r="H18">
            <v>19.8</v>
          </cell>
          <cell r="I18" t="str">
            <v>N</v>
          </cell>
          <cell r="J18">
            <v>39.96</v>
          </cell>
          <cell r="K18">
            <v>0</v>
          </cell>
        </row>
        <row r="19">
          <cell r="B19">
            <v>21.549999999999997</v>
          </cell>
          <cell r="C19">
            <v>27.8</v>
          </cell>
          <cell r="D19">
            <v>19.600000000000001</v>
          </cell>
          <cell r="E19">
            <v>84.375</v>
          </cell>
          <cell r="F19">
            <v>95</v>
          </cell>
          <cell r="G19">
            <v>55</v>
          </cell>
          <cell r="H19">
            <v>23.759999999999998</v>
          </cell>
          <cell r="I19" t="str">
            <v>S</v>
          </cell>
          <cell r="J19">
            <v>37.080000000000005</v>
          </cell>
          <cell r="K19">
            <v>0</v>
          </cell>
        </row>
        <row r="20">
          <cell r="B20">
            <v>21.891666666666669</v>
          </cell>
          <cell r="C20">
            <v>26.9</v>
          </cell>
          <cell r="D20">
            <v>18.399999999999999</v>
          </cell>
          <cell r="E20">
            <v>84.041666666666671</v>
          </cell>
          <cell r="F20">
            <v>97</v>
          </cell>
          <cell r="G20">
            <v>62</v>
          </cell>
          <cell r="H20">
            <v>14.04</v>
          </cell>
          <cell r="I20" t="str">
            <v>SE</v>
          </cell>
          <cell r="J20">
            <v>23.759999999999998</v>
          </cell>
          <cell r="K20">
            <v>1</v>
          </cell>
        </row>
        <row r="21">
          <cell r="B21">
            <v>22.895833333333339</v>
          </cell>
          <cell r="C21">
            <v>28.5</v>
          </cell>
          <cell r="D21">
            <v>19.399999999999999</v>
          </cell>
          <cell r="E21">
            <v>78.625</v>
          </cell>
          <cell r="F21">
            <v>97</v>
          </cell>
          <cell r="G21">
            <v>47</v>
          </cell>
          <cell r="H21">
            <v>17.28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22.704166666666666</v>
          </cell>
          <cell r="C22">
            <v>29.4</v>
          </cell>
          <cell r="D22">
            <v>17.899999999999999</v>
          </cell>
          <cell r="E22">
            <v>70.875</v>
          </cell>
          <cell r="F22">
            <v>95</v>
          </cell>
          <cell r="G22">
            <v>34</v>
          </cell>
          <cell r="H22">
            <v>17.64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23.162499999999998</v>
          </cell>
          <cell r="C23">
            <v>30.5</v>
          </cell>
          <cell r="D23">
            <v>17.399999999999999</v>
          </cell>
          <cell r="E23">
            <v>60.583333333333336</v>
          </cell>
          <cell r="F23">
            <v>82</v>
          </cell>
          <cell r="G23">
            <v>32</v>
          </cell>
          <cell r="H23">
            <v>18.36</v>
          </cell>
          <cell r="I23" t="str">
            <v>L</v>
          </cell>
          <cell r="J23">
            <v>39.24</v>
          </cell>
          <cell r="K23">
            <v>0</v>
          </cell>
        </row>
        <row r="24">
          <cell r="B24">
            <v>23.987499999999997</v>
          </cell>
          <cell r="C24">
            <v>31.6</v>
          </cell>
          <cell r="D24">
            <v>17</v>
          </cell>
          <cell r="E24">
            <v>52.416666666666664</v>
          </cell>
          <cell r="F24">
            <v>76</v>
          </cell>
          <cell r="G24">
            <v>27</v>
          </cell>
          <cell r="H24">
            <v>14.4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18.829166666666669</v>
          </cell>
          <cell r="C25">
            <v>25.5</v>
          </cell>
          <cell r="D25">
            <v>15.3</v>
          </cell>
          <cell r="E25">
            <v>81.041666666666671</v>
          </cell>
          <cell r="F25">
            <v>97</v>
          </cell>
          <cell r="G25">
            <v>44</v>
          </cell>
          <cell r="H25">
            <v>23.040000000000003</v>
          </cell>
          <cell r="I25" t="str">
            <v>SO</v>
          </cell>
          <cell r="J25">
            <v>48.96</v>
          </cell>
          <cell r="K25">
            <v>0.2</v>
          </cell>
        </row>
        <row r="26">
          <cell r="B26">
            <v>16.129166666666666</v>
          </cell>
          <cell r="C26">
            <v>23.6</v>
          </cell>
          <cell r="D26">
            <v>11.1</v>
          </cell>
          <cell r="E26">
            <v>86.458333333333329</v>
          </cell>
          <cell r="F26">
            <v>98</v>
          </cell>
          <cell r="G26">
            <v>59</v>
          </cell>
          <cell r="H26">
            <v>19.440000000000001</v>
          </cell>
          <cell r="I26" t="str">
            <v>SO</v>
          </cell>
          <cell r="J26">
            <v>27.36</v>
          </cell>
          <cell r="K26">
            <v>0.2</v>
          </cell>
        </row>
        <row r="27">
          <cell r="B27">
            <v>19.408333333333335</v>
          </cell>
          <cell r="C27">
            <v>26.6</v>
          </cell>
          <cell r="D27">
            <v>14.2</v>
          </cell>
          <cell r="E27">
            <v>80.083333333333329</v>
          </cell>
          <cell r="F27">
            <v>98</v>
          </cell>
          <cell r="G27">
            <v>50</v>
          </cell>
          <cell r="H27">
            <v>19.440000000000001</v>
          </cell>
          <cell r="I27" t="str">
            <v>L</v>
          </cell>
          <cell r="J27">
            <v>30.6</v>
          </cell>
          <cell r="K27">
            <v>0.2</v>
          </cell>
        </row>
        <row r="28">
          <cell r="B28">
            <v>21.099999999999998</v>
          </cell>
          <cell r="C28">
            <v>27.2</v>
          </cell>
          <cell r="D28">
            <v>17.5</v>
          </cell>
          <cell r="E28">
            <v>81.791666666666671</v>
          </cell>
          <cell r="F28">
            <v>96</v>
          </cell>
          <cell r="G28">
            <v>55</v>
          </cell>
          <cell r="H28">
            <v>15.120000000000001</v>
          </cell>
          <cell r="I28" t="str">
            <v>SE</v>
          </cell>
          <cell r="J28">
            <v>20.52</v>
          </cell>
          <cell r="K28">
            <v>0</v>
          </cell>
        </row>
        <row r="29">
          <cell r="B29">
            <v>19.445833333333333</v>
          </cell>
          <cell r="C29">
            <v>24.7</v>
          </cell>
          <cell r="D29">
            <v>16</v>
          </cell>
          <cell r="E29">
            <v>79.5</v>
          </cell>
          <cell r="F29">
            <v>98</v>
          </cell>
          <cell r="G29">
            <v>43</v>
          </cell>
          <cell r="H29">
            <v>20.52</v>
          </cell>
          <cell r="I29" t="str">
            <v>SO</v>
          </cell>
          <cell r="J29">
            <v>38.880000000000003</v>
          </cell>
          <cell r="K29">
            <v>0.4</v>
          </cell>
        </row>
        <row r="30">
          <cell r="B30">
            <v>19.850000000000005</v>
          </cell>
          <cell r="C30">
            <v>28</v>
          </cell>
          <cell r="D30">
            <v>13.8</v>
          </cell>
          <cell r="E30">
            <v>67.666666666666671</v>
          </cell>
          <cell r="F30">
            <v>95</v>
          </cell>
          <cell r="G30">
            <v>37</v>
          </cell>
          <cell r="H30">
            <v>13.68</v>
          </cell>
          <cell r="I30" t="str">
            <v>S</v>
          </cell>
          <cell r="J30">
            <v>20.52</v>
          </cell>
          <cell r="K30">
            <v>0</v>
          </cell>
        </row>
        <row r="31">
          <cell r="B31">
            <v>21.5</v>
          </cell>
          <cell r="C31">
            <v>28.4</v>
          </cell>
          <cell r="D31">
            <v>16.100000000000001</v>
          </cell>
          <cell r="E31">
            <v>67.166666666666671</v>
          </cell>
          <cell r="F31">
            <v>95</v>
          </cell>
          <cell r="G31">
            <v>34</v>
          </cell>
          <cell r="H31">
            <v>15.48</v>
          </cell>
          <cell r="I31" t="str">
            <v>L</v>
          </cell>
          <cell r="J31">
            <v>24.840000000000003</v>
          </cell>
          <cell r="K31">
            <v>0</v>
          </cell>
        </row>
        <row r="32">
          <cell r="B32">
            <v>22.404166666666665</v>
          </cell>
          <cell r="C32">
            <v>29.5</v>
          </cell>
          <cell r="D32">
            <v>16.600000000000001</v>
          </cell>
          <cell r="E32">
            <v>56.5</v>
          </cell>
          <cell r="F32">
            <v>81</v>
          </cell>
          <cell r="G32">
            <v>28</v>
          </cell>
          <cell r="H32">
            <v>22.68</v>
          </cell>
          <cell r="I32" t="str">
            <v>L</v>
          </cell>
          <cell r="J32">
            <v>32.04</v>
          </cell>
          <cell r="K32">
            <v>0</v>
          </cell>
        </row>
        <row r="33">
          <cell r="B33">
            <v>23.229166666666668</v>
          </cell>
          <cell r="C33">
            <v>30.3</v>
          </cell>
          <cell r="D33">
            <v>17.5</v>
          </cell>
          <cell r="E33">
            <v>53.833333333333336</v>
          </cell>
          <cell r="F33">
            <v>83</v>
          </cell>
          <cell r="G33">
            <v>30</v>
          </cell>
          <cell r="H33">
            <v>21.96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23.158333333333331</v>
          </cell>
          <cell r="C34">
            <v>29.6</v>
          </cell>
          <cell r="D34">
            <v>17.399999999999999</v>
          </cell>
          <cell r="E34">
            <v>56.083333333333336</v>
          </cell>
          <cell r="F34">
            <v>81</v>
          </cell>
          <cell r="G34">
            <v>32</v>
          </cell>
          <cell r="H34">
            <v>25.56</v>
          </cell>
          <cell r="I34" t="str">
            <v>L</v>
          </cell>
          <cell r="J34">
            <v>39.24</v>
          </cell>
          <cell r="K34">
            <v>0</v>
          </cell>
        </row>
        <row r="35">
          <cell r="B35">
            <v>23.5</v>
          </cell>
          <cell r="C35">
            <v>31.1</v>
          </cell>
          <cell r="D35">
            <v>16.399999999999999</v>
          </cell>
          <cell r="E35">
            <v>55.666666666666664</v>
          </cell>
          <cell r="F35">
            <v>89</v>
          </cell>
          <cell r="G35">
            <v>26</v>
          </cell>
          <cell r="H35">
            <v>19.440000000000001</v>
          </cell>
          <cell r="I35" t="str">
            <v>L</v>
          </cell>
          <cell r="J35">
            <v>30.96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4.4000000000000004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0.2</v>
          </cell>
        </row>
      </sheetData>
      <sheetData sheetId="5">
        <row r="5">
          <cell r="K5">
            <v>10.000000000000002</v>
          </cell>
        </row>
      </sheetData>
      <sheetData sheetId="6">
        <row r="5">
          <cell r="B5">
            <v>20.474999999999998</v>
          </cell>
          <cell r="C5">
            <v>24.5</v>
          </cell>
          <cell r="D5">
            <v>18.600000000000001</v>
          </cell>
          <cell r="E5">
            <v>75</v>
          </cell>
          <cell r="F5">
            <v>82</v>
          </cell>
          <cell r="G5">
            <v>68</v>
          </cell>
          <cell r="H5">
            <v>10.44</v>
          </cell>
          <cell r="I5" t="str">
            <v>S</v>
          </cell>
          <cell r="J5">
            <v>23.040000000000003</v>
          </cell>
          <cell r="K5">
            <v>0.2</v>
          </cell>
        </row>
        <row r="6">
          <cell r="B6">
            <v>20.9375</v>
          </cell>
          <cell r="C6">
            <v>24.7</v>
          </cell>
          <cell r="D6">
            <v>19</v>
          </cell>
          <cell r="E6">
            <v>91.625</v>
          </cell>
          <cell r="F6">
            <v>100</v>
          </cell>
          <cell r="G6">
            <v>81</v>
          </cell>
          <cell r="H6">
            <v>10.44</v>
          </cell>
          <cell r="I6" t="str">
            <v>NE</v>
          </cell>
          <cell r="J6">
            <v>26.28</v>
          </cell>
          <cell r="K6">
            <v>19</v>
          </cell>
        </row>
        <row r="7">
          <cell r="B7">
            <v>21.041666666666668</v>
          </cell>
          <cell r="C7">
            <v>25.3</v>
          </cell>
          <cell r="D7">
            <v>16.399999999999999</v>
          </cell>
          <cell r="E7">
            <v>96.769230769230774</v>
          </cell>
          <cell r="F7">
            <v>100</v>
          </cell>
          <cell r="G7">
            <v>75</v>
          </cell>
          <cell r="H7">
            <v>24.12</v>
          </cell>
          <cell r="I7" t="str">
            <v>NE</v>
          </cell>
          <cell r="J7">
            <v>53.28</v>
          </cell>
          <cell r="K7">
            <v>7.8</v>
          </cell>
        </row>
        <row r="8">
          <cell r="B8">
            <v>13.500000000000002</v>
          </cell>
          <cell r="C8">
            <v>16.399999999999999</v>
          </cell>
          <cell r="D8">
            <v>10.8</v>
          </cell>
          <cell r="E8">
            <v>89.695652173913047</v>
          </cell>
          <cell r="F8">
            <v>100</v>
          </cell>
          <cell r="G8">
            <v>73</v>
          </cell>
          <cell r="H8">
            <v>14.04</v>
          </cell>
          <cell r="I8" t="str">
            <v>SO</v>
          </cell>
          <cell r="J8">
            <v>34.56</v>
          </cell>
          <cell r="K8">
            <v>0</v>
          </cell>
        </row>
        <row r="9">
          <cell r="B9">
            <v>12.929166666666667</v>
          </cell>
          <cell r="C9">
            <v>22.3</v>
          </cell>
          <cell r="D9">
            <v>7.6</v>
          </cell>
          <cell r="E9">
            <v>79.222222222222229</v>
          </cell>
          <cell r="F9">
            <v>100</v>
          </cell>
          <cell r="G9">
            <v>42</v>
          </cell>
          <cell r="H9">
            <v>9.3600000000000012</v>
          </cell>
          <cell r="I9" t="str">
            <v>NE</v>
          </cell>
          <cell r="J9">
            <v>18.36</v>
          </cell>
          <cell r="K9">
            <v>0</v>
          </cell>
        </row>
        <row r="10">
          <cell r="B10">
            <v>18.366666666666667</v>
          </cell>
          <cell r="C10">
            <v>23.6</v>
          </cell>
          <cell r="D10">
            <v>13.6</v>
          </cell>
          <cell r="E10">
            <v>84.25</v>
          </cell>
          <cell r="F10">
            <v>100</v>
          </cell>
          <cell r="G10">
            <v>70</v>
          </cell>
          <cell r="H10">
            <v>18</v>
          </cell>
          <cell r="I10" t="str">
            <v>NE</v>
          </cell>
          <cell r="J10">
            <v>39.6</v>
          </cell>
          <cell r="K10">
            <v>0</v>
          </cell>
        </row>
        <row r="11">
          <cell r="B11">
            <v>19.229166666666668</v>
          </cell>
          <cell r="C11">
            <v>21.1</v>
          </cell>
          <cell r="D11">
            <v>16.600000000000001</v>
          </cell>
          <cell r="E11">
            <v>94.5</v>
          </cell>
          <cell r="F11">
            <v>100</v>
          </cell>
          <cell r="G11">
            <v>81</v>
          </cell>
          <cell r="H11">
            <v>13.32</v>
          </cell>
          <cell r="I11" t="str">
            <v>N</v>
          </cell>
          <cell r="J11">
            <v>32.4</v>
          </cell>
          <cell r="K11">
            <v>18.399999999999999</v>
          </cell>
        </row>
        <row r="12">
          <cell r="B12">
            <v>16.295833333333334</v>
          </cell>
          <cell r="C12">
            <v>18.5</v>
          </cell>
          <cell r="D12">
            <v>15.1</v>
          </cell>
          <cell r="E12">
            <v>85.777777777777771</v>
          </cell>
          <cell r="F12">
            <v>99</v>
          </cell>
          <cell r="G12">
            <v>76</v>
          </cell>
          <cell r="H12">
            <v>11.16</v>
          </cell>
          <cell r="I12" t="str">
            <v>O</v>
          </cell>
          <cell r="J12">
            <v>19.8</v>
          </cell>
          <cell r="K12">
            <v>1.4</v>
          </cell>
        </row>
        <row r="13">
          <cell r="B13">
            <v>16.399999999999999</v>
          </cell>
          <cell r="C13">
            <v>24.3</v>
          </cell>
          <cell r="D13">
            <v>10.5</v>
          </cell>
          <cell r="E13">
            <v>85.13333333333334</v>
          </cell>
          <cell r="F13">
            <v>100</v>
          </cell>
          <cell r="G13">
            <v>68</v>
          </cell>
          <cell r="H13">
            <v>10.44</v>
          </cell>
          <cell r="I13" t="str">
            <v>NE</v>
          </cell>
          <cell r="J13">
            <v>20.88</v>
          </cell>
          <cell r="K13">
            <v>0.2</v>
          </cell>
        </row>
        <row r="14">
          <cell r="B14">
            <v>23.250000000000004</v>
          </cell>
          <cell r="C14">
            <v>30.5</v>
          </cell>
          <cell r="D14">
            <v>19</v>
          </cell>
          <cell r="E14">
            <v>78.625</v>
          </cell>
          <cell r="F14">
            <v>97</v>
          </cell>
          <cell r="G14">
            <v>53</v>
          </cell>
          <cell r="H14">
            <v>19.079999999999998</v>
          </cell>
          <cell r="I14" t="str">
            <v>N</v>
          </cell>
          <cell r="J14">
            <v>42.84</v>
          </cell>
          <cell r="K14">
            <v>0</v>
          </cell>
        </row>
        <row r="15">
          <cell r="B15">
            <v>23.087500000000002</v>
          </cell>
          <cell r="C15">
            <v>27.1</v>
          </cell>
          <cell r="D15">
            <v>20.100000000000001</v>
          </cell>
          <cell r="E15">
            <v>85.80952380952381</v>
          </cell>
          <cell r="F15">
            <v>100</v>
          </cell>
          <cell r="G15">
            <v>70</v>
          </cell>
          <cell r="H15">
            <v>18.720000000000002</v>
          </cell>
          <cell r="I15" t="str">
            <v>NE</v>
          </cell>
          <cell r="J15">
            <v>49.680000000000007</v>
          </cell>
          <cell r="K15">
            <v>20.200000000000003</v>
          </cell>
        </row>
        <row r="16">
          <cell r="B16">
            <v>24.587500000000002</v>
          </cell>
          <cell r="C16">
            <v>31.6</v>
          </cell>
          <cell r="D16">
            <v>20.6</v>
          </cell>
          <cell r="E16">
            <v>79.083333333333329</v>
          </cell>
          <cell r="F16">
            <v>100</v>
          </cell>
          <cell r="G16">
            <v>46</v>
          </cell>
          <cell r="H16">
            <v>18</v>
          </cell>
          <cell r="I16" t="str">
            <v>NE</v>
          </cell>
          <cell r="J16">
            <v>42.84</v>
          </cell>
          <cell r="K16">
            <v>4</v>
          </cell>
        </row>
        <row r="17">
          <cell r="B17">
            <v>26.483333333333324</v>
          </cell>
          <cell r="C17">
            <v>32.200000000000003</v>
          </cell>
          <cell r="D17">
            <v>22.1</v>
          </cell>
          <cell r="E17">
            <v>64.958333333333329</v>
          </cell>
          <cell r="F17">
            <v>85</v>
          </cell>
          <cell r="G17">
            <v>38</v>
          </cell>
          <cell r="H17">
            <v>35.28</v>
          </cell>
          <cell r="I17" t="str">
            <v>N</v>
          </cell>
          <cell r="J17">
            <v>68.039999999999992</v>
          </cell>
          <cell r="K17">
            <v>0</v>
          </cell>
        </row>
        <row r="18">
          <cell r="B18">
            <v>22.470833333333331</v>
          </cell>
          <cell r="C18">
            <v>26.1</v>
          </cell>
          <cell r="D18">
            <v>18.100000000000001</v>
          </cell>
          <cell r="E18">
            <v>83.833333333333329</v>
          </cell>
          <cell r="F18">
            <v>100</v>
          </cell>
          <cell r="G18">
            <v>61</v>
          </cell>
          <cell r="H18">
            <v>21.96</v>
          </cell>
          <cell r="I18" t="str">
            <v>NE</v>
          </cell>
          <cell r="J18">
            <v>46.080000000000005</v>
          </cell>
          <cell r="K18">
            <v>4.4000000000000004</v>
          </cell>
        </row>
        <row r="19">
          <cell r="B19">
            <v>16.945833333333329</v>
          </cell>
          <cell r="C19">
            <v>19.7</v>
          </cell>
          <cell r="D19">
            <v>14.9</v>
          </cell>
          <cell r="E19">
            <v>99</v>
          </cell>
          <cell r="F19">
            <v>100</v>
          </cell>
          <cell r="G19">
            <v>94</v>
          </cell>
          <cell r="H19">
            <v>16.559999999999999</v>
          </cell>
          <cell r="I19" t="str">
            <v>SO</v>
          </cell>
          <cell r="J19">
            <v>31.319999999999997</v>
          </cell>
          <cell r="K19">
            <v>16</v>
          </cell>
        </row>
        <row r="20">
          <cell r="B20">
            <v>17.554166666666671</v>
          </cell>
          <cell r="C20">
            <v>20.5</v>
          </cell>
          <cell r="D20">
            <v>16.2</v>
          </cell>
          <cell r="E20" t="str">
            <v>*</v>
          </cell>
          <cell r="F20" t="str">
            <v>*</v>
          </cell>
          <cell r="G20" t="str">
            <v>*</v>
          </cell>
          <cell r="H20">
            <v>8.64</v>
          </cell>
          <cell r="I20" t="str">
            <v>S</v>
          </cell>
          <cell r="J20">
            <v>16.920000000000002</v>
          </cell>
          <cell r="K20">
            <v>2.4000000000000004</v>
          </cell>
        </row>
        <row r="21">
          <cell r="B21">
            <v>20.287499999999998</v>
          </cell>
          <cell r="C21">
            <v>26.3</v>
          </cell>
          <cell r="D21">
            <v>17.399999999999999</v>
          </cell>
          <cell r="E21">
            <v>78.75</v>
          </cell>
          <cell r="F21">
            <v>100</v>
          </cell>
          <cell r="G21">
            <v>66</v>
          </cell>
          <cell r="H21">
            <v>9</v>
          </cell>
          <cell r="I21" t="str">
            <v>S</v>
          </cell>
          <cell r="J21">
            <v>19.079999999999998</v>
          </cell>
          <cell r="K21">
            <v>0</v>
          </cell>
        </row>
        <row r="22">
          <cell r="B22">
            <v>21.45</v>
          </cell>
          <cell r="C22">
            <v>30.8</v>
          </cell>
          <cell r="D22">
            <v>15.6</v>
          </cell>
          <cell r="E22">
            <v>71.538461538461533</v>
          </cell>
          <cell r="F22">
            <v>100</v>
          </cell>
          <cell r="G22">
            <v>47</v>
          </cell>
          <cell r="H22">
            <v>12.96</v>
          </cell>
          <cell r="I22" t="str">
            <v>NE</v>
          </cell>
          <cell r="J22">
            <v>26.64</v>
          </cell>
          <cell r="K22">
            <v>0</v>
          </cell>
        </row>
        <row r="23">
          <cell r="B23">
            <v>22.945833333333336</v>
          </cell>
          <cell r="C23">
            <v>30.4</v>
          </cell>
          <cell r="D23">
            <v>17.100000000000001</v>
          </cell>
          <cell r="E23">
            <v>75.041666666666671</v>
          </cell>
          <cell r="F23">
            <v>100</v>
          </cell>
          <cell r="G23">
            <v>42</v>
          </cell>
          <cell r="H23">
            <v>18</v>
          </cell>
          <cell r="I23" t="str">
            <v>NE</v>
          </cell>
          <cell r="J23">
            <v>40.680000000000007</v>
          </cell>
          <cell r="K23">
            <v>0.2</v>
          </cell>
        </row>
        <row r="24">
          <cell r="B24">
            <v>22.033333333333335</v>
          </cell>
          <cell r="C24">
            <v>29.7</v>
          </cell>
          <cell r="D24">
            <v>17.7</v>
          </cell>
          <cell r="E24">
            <v>76.125</v>
          </cell>
          <cell r="F24">
            <v>100</v>
          </cell>
          <cell r="G24">
            <v>44</v>
          </cell>
          <cell r="H24">
            <v>21.6</v>
          </cell>
          <cell r="I24" t="str">
            <v>NE</v>
          </cell>
          <cell r="J24">
            <v>53.28</v>
          </cell>
          <cell r="K24">
            <v>12.2</v>
          </cell>
        </row>
        <row r="25">
          <cell r="B25">
            <v>16.420833333333334</v>
          </cell>
          <cell r="C25">
            <v>20.7</v>
          </cell>
          <cell r="D25">
            <v>13</v>
          </cell>
          <cell r="E25">
            <v>75.705882352941174</v>
          </cell>
          <cell r="F25">
            <v>100</v>
          </cell>
          <cell r="G25">
            <v>49</v>
          </cell>
          <cell r="H25">
            <v>23.040000000000003</v>
          </cell>
          <cell r="I25" t="str">
            <v>S</v>
          </cell>
          <cell r="J25">
            <v>44.28</v>
          </cell>
          <cell r="K25">
            <v>1.4</v>
          </cell>
        </row>
        <row r="26">
          <cell r="B26">
            <v>13.875</v>
          </cell>
          <cell r="C26">
            <v>21.9</v>
          </cell>
          <cell r="D26">
            <v>7.7</v>
          </cell>
          <cell r="E26">
            <v>77.764705882352942</v>
          </cell>
          <cell r="F26">
            <v>100</v>
          </cell>
          <cell r="G26">
            <v>55</v>
          </cell>
          <cell r="H26">
            <v>7.9200000000000008</v>
          </cell>
          <cell r="I26" t="str">
            <v>S</v>
          </cell>
          <cell r="J26">
            <v>13.32</v>
          </cell>
          <cell r="K26">
            <v>0.2</v>
          </cell>
        </row>
        <row r="27">
          <cell r="B27">
            <v>17</v>
          </cell>
          <cell r="C27">
            <v>26.3</v>
          </cell>
          <cell r="D27">
            <v>11.7</v>
          </cell>
          <cell r="E27">
            <v>83.9375</v>
          </cell>
          <cell r="F27">
            <v>100</v>
          </cell>
          <cell r="G27">
            <v>62</v>
          </cell>
          <cell r="H27">
            <v>9.7200000000000006</v>
          </cell>
          <cell r="I27" t="str">
            <v>SO</v>
          </cell>
          <cell r="J27">
            <v>22.32</v>
          </cell>
          <cell r="K27">
            <v>0</v>
          </cell>
        </row>
        <row r="28">
          <cell r="B28">
            <v>17.1875</v>
          </cell>
          <cell r="C28">
            <v>19.2</v>
          </cell>
          <cell r="D28">
            <v>16.2</v>
          </cell>
          <cell r="E28">
            <v>92.142857142857139</v>
          </cell>
          <cell r="F28">
            <v>100</v>
          </cell>
          <cell r="G28">
            <v>80</v>
          </cell>
          <cell r="H28">
            <v>11.16</v>
          </cell>
          <cell r="I28" t="str">
            <v>SO</v>
          </cell>
          <cell r="J28">
            <v>23.040000000000003</v>
          </cell>
          <cell r="K28">
            <v>0.60000000000000009</v>
          </cell>
        </row>
        <row r="29">
          <cell r="B29">
            <v>17.05</v>
          </cell>
          <cell r="C29">
            <v>23.6</v>
          </cell>
          <cell r="D29">
            <v>13.2</v>
          </cell>
          <cell r="E29">
            <v>79.055555555555557</v>
          </cell>
          <cell r="F29">
            <v>100</v>
          </cell>
          <cell r="G29">
            <v>52</v>
          </cell>
          <cell r="H29">
            <v>9</v>
          </cell>
          <cell r="I29" t="str">
            <v>SO</v>
          </cell>
          <cell r="J29">
            <v>21.240000000000002</v>
          </cell>
          <cell r="K29">
            <v>0</v>
          </cell>
        </row>
        <row r="30">
          <cell r="B30">
            <v>17.412499999999998</v>
          </cell>
          <cell r="C30">
            <v>28.5</v>
          </cell>
          <cell r="D30">
            <v>10.5</v>
          </cell>
          <cell r="E30">
            <v>75.333333333333329</v>
          </cell>
          <cell r="F30">
            <v>100</v>
          </cell>
          <cell r="G30">
            <v>46</v>
          </cell>
          <cell r="H30">
            <v>6.48</v>
          </cell>
          <cell r="I30" t="str">
            <v>NE</v>
          </cell>
          <cell r="J30">
            <v>14.4</v>
          </cell>
          <cell r="K30">
            <v>0.2</v>
          </cell>
        </row>
        <row r="31">
          <cell r="B31">
            <v>20.791666666666668</v>
          </cell>
          <cell r="C31">
            <v>30.6</v>
          </cell>
          <cell r="D31">
            <v>12.9</v>
          </cell>
          <cell r="E31">
            <v>74.444444444444443</v>
          </cell>
          <cell r="F31">
            <v>100</v>
          </cell>
          <cell r="G31">
            <v>40</v>
          </cell>
          <cell r="H31">
            <v>12.6</v>
          </cell>
          <cell r="I31" t="str">
            <v>NE</v>
          </cell>
          <cell r="J31">
            <v>26.64</v>
          </cell>
          <cell r="K31">
            <v>0.2</v>
          </cell>
        </row>
        <row r="32">
          <cell r="B32">
            <v>22.820833333333336</v>
          </cell>
          <cell r="C32">
            <v>32</v>
          </cell>
          <cell r="D32">
            <v>16.899999999999999</v>
          </cell>
          <cell r="E32">
            <v>70.208333333333329</v>
          </cell>
          <cell r="F32">
            <v>92</v>
          </cell>
          <cell r="G32">
            <v>32</v>
          </cell>
          <cell r="H32">
            <v>14.76</v>
          </cell>
          <cell r="I32" t="str">
            <v>NE</v>
          </cell>
          <cell r="J32">
            <v>30.96</v>
          </cell>
          <cell r="K32">
            <v>0</v>
          </cell>
        </row>
        <row r="33">
          <cell r="B33">
            <v>22.208333333333332</v>
          </cell>
          <cell r="C33">
            <v>33</v>
          </cell>
          <cell r="D33">
            <v>14.1</v>
          </cell>
          <cell r="E33">
            <v>70.958333333333329</v>
          </cell>
          <cell r="F33">
            <v>98</v>
          </cell>
          <cell r="G33">
            <v>30</v>
          </cell>
          <cell r="H33">
            <v>9</v>
          </cell>
          <cell r="I33" t="str">
            <v>NE</v>
          </cell>
          <cell r="J33">
            <v>21.6</v>
          </cell>
          <cell r="K33">
            <v>0</v>
          </cell>
        </row>
        <row r="34">
          <cell r="B34">
            <v>21.766666666666669</v>
          </cell>
          <cell r="C34">
            <v>32.299999999999997</v>
          </cell>
          <cell r="D34">
            <v>13.6</v>
          </cell>
          <cell r="E34">
            <v>73.75</v>
          </cell>
          <cell r="F34">
            <v>100</v>
          </cell>
          <cell r="G34">
            <v>34</v>
          </cell>
          <cell r="H34">
            <v>16.559999999999999</v>
          </cell>
          <cell r="I34" t="str">
            <v>NE</v>
          </cell>
          <cell r="J34">
            <v>33.480000000000004</v>
          </cell>
          <cell r="K34">
            <v>0</v>
          </cell>
        </row>
        <row r="35">
          <cell r="B35">
            <v>23.033333333333335</v>
          </cell>
          <cell r="C35">
            <v>32.299999999999997</v>
          </cell>
          <cell r="D35">
            <v>15.7</v>
          </cell>
          <cell r="E35">
            <v>66.208333333333329</v>
          </cell>
          <cell r="F35">
            <v>95</v>
          </cell>
          <cell r="G35">
            <v>31</v>
          </cell>
          <cell r="H35">
            <v>18.720000000000002</v>
          </cell>
          <cell r="I35" t="str">
            <v>NE</v>
          </cell>
          <cell r="J35">
            <v>38.159999999999997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>
            <v>20.8125</v>
          </cell>
          <cell r="C5">
            <v>26.2</v>
          </cell>
          <cell r="D5">
            <v>18.3</v>
          </cell>
          <cell r="E5">
            <v>84.791666666666671</v>
          </cell>
          <cell r="F5">
            <v>95</v>
          </cell>
          <cell r="G5">
            <v>62</v>
          </cell>
          <cell r="H5">
            <v>7.5600000000000005</v>
          </cell>
          <cell r="I5" t="str">
            <v>N</v>
          </cell>
          <cell r="J5">
            <v>22.32</v>
          </cell>
          <cell r="K5">
            <v>2.2000000000000002</v>
          </cell>
        </row>
        <row r="6">
          <cell r="B6">
            <v>22.929166666666664</v>
          </cell>
          <cell r="C6">
            <v>28.7</v>
          </cell>
          <cell r="D6">
            <v>19.7</v>
          </cell>
          <cell r="E6">
            <v>73.791666666666671</v>
          </cell>
          <cell r="F6">
            <v>91</v>
          </cell>
          <cell r="G6">
            <v>45</v>
          </cell>
          <cell r="H6">
            <v>18.720000000000002</v>
          </cell>
          <cell r="I6" t="str">
            <v>L</v>
          </cell>
          <cell r="J6">
            <v>36.72</v>
          </cell>
          <cell r="K6">
            <v>0</v>
          </cell>
        </row>
        <row r="7">
          <cell r="B7">
            <v>23.441666666666666</v>
          </cell>
          <cell r="C7">
            <v>29.1</v>
          </cell>
          <cell r="D7">
            <v>19.600000000000001</v>
          </cell>
          <cell r="E7">
            <v>64.208333333333329</v>
          </cell>
          <cell r="F7">
            <v>93</v>
          </cell>
          <cell r="G7">
            <v>37</v>
          </cell>
          <cell r="H7">
            <v>27.36</v>
          </cell>
          <cell r="I7" t="str">
            <v>N</v>
          </cell>
          <cell r="J7">
            <v>55.080000000000005</v>
          </cell>
          <cell r="K7">
            <v>2.6</v>
          </cell>
        </row>
        <row r="8">
          <cell r="B8">
            <v>13.920833333333333</v>
          </cell>
          <cell r="C8">
            <v>20.399999999999999</v>
          </cell>
          <cell r="D8">
            <v>10.7</v>
          </cell>
          <cell r="E8">
            <v>90.5</v>
          </cell>
          <cell r="F8">
            <v>95</v>
          </cell>
          <cell r="G8">
            <v>82</v>
          </cell>
          <cell r="H8">
            <v>23.759999999999998</v>
          </cell>
          <cell r="I8" t="str">
            <v>N</v>
          </cell>
          <cell r="J8">
            <v>41.76</v>
          </cell>
          <cell r="K8">
            <v>24.8</v>
          </cell>
        </row>
        <row r="9">
          <cell r="B9">
            <v>14.116666666666667</v>
          </cell>
          <cell r="C9">
            <v>21.8</v>
          </cell>
          <cell r="D9">
            <v>9</v>
          </cell>
          <cell r="E9">
            <v>76.666666666666671</v>
          </cell>
          <cell r="F9">
            <v>94</v>
          </cell>
          <cell r="G9">
            <v>54</v>
          </cell>
          <cell r="H9">
            <v>19.8</v>
          </cell>
          <cell r="I9" t="str">
            <v>SE</v>
          </cell>
          <cell r="J9">
            <v>34.92</v>
          </cell>
          <cell r="K9">
            <v>0</v>
          </cell>
        </row>
        <row r="10">
          <cell r="B10">
            <v>17.958333333333332</v>
          </cell>
          <cell r="C10">
            <v>23.1</v>
          </cell>
          <cell r="D10">
            <v>15.8</v>
          </cell>
          <cell r="E10">
            <v>87.875</v>
          </cell>
          <cell r="F10">
            <v>93</v>
          </cell>
          <cell r="G10">
            <v>78</v>
          </cell>
          <cell r="H10">
            <v>20.52</v>
          </cell>
          <cell r="I10" t="str">
            <v>L</v>
          </cell>
          <cell r="J10">
            <v>31.680000000000003</v>
          </cell>
          <cell r="K10">
            <v>5</v>
          </cell>
        </row>
        <row r="11">
          <cell r="B11">
            <v>18.787499999999998</v>
          </cell>
          <cell r="C11">
            <v>21.7</v>
          </cell>
          <cell r="D11">
            <v>15.8</v>
          </cell>
          <cell r="E11">
            <v>87.75</v>
          </cell>
          <cell r="F11">
            <v>95</v>
          </cell>
          <cell r="G11">
            <v>73</v>
          </cell>
          <cell r="H11">
            <v>16.920000000000002</v>
          </cell>
          <cell r="I11" t="str">
            <v>NE</v>
          </cell>
          <cell r="J11">
            <v>36</v>
          </cell>
          <cell r="K11">
            <v>14</v>
          </cell>
        </row>
        <row r="12">
          <cell r="B12">
            <v>15.433333333333337</v>
          </cell>
          <cell r="C12">
            <v>18.399999999999999</v>
          </cell>
          <cell r="D12">
            <v>14</v>
          </cell>
          <cell r="E12">
            <v>88.291666666666671</v>
          </cell>
          <cell r="F12">
            <v>96</v>
          </cell>
          <cell r="G12">
            <v>67</v>
          </cell>
          <cell r="H12">
            <v>16.920000000000002</v>
          </cell>
          <cell r="I12" t="str">
            <v>N</v>
          </cell>
          <cell r="J12">
            <v>32.04</v>
          </cell>
          <cell r="K12">
            <v>10.199999999999996</v>
          </cell>
        </row>
        <row r="13">
          <cell r="B13">
            <v>17.604166666666664</v>
          </cell>
          <cell r="C13">
            <v>25.6</v>
          </cell>
          <cell r="D13">
            <v>12.5</v>
          </cell>
          <cell r="E13">
            <v>81.916666666666671</v>
          </cell>
          <cell r="F13">
            <v>93</v>
          </cell>
          <cell r="G13">
            <v>60</v>
          </cell>
          <cell r="H13">
            <v>13.68</v>
          </cell>
          <cell r="I13" t="str">
            <v>N</v>
          </cell>
          <cell r="J13">
            <v>27.720000000000002</v>
          </cell>
          <cell r="K13">
            <v>0</v>
          </cell>
        </row>
        <row r="14">
          <cell r="B14">
            <v>22.237500000000001</v>
          </cell>
          <cell r="C14">
            <v>28.7</v>
          </cell>
          <cell r="D14">
            <v>17.399999999999999</v>
          </cell>
          <cell r="E14">
            <v>72.416666666666671</v>
          </cell>
          <cell r="F14">
            <v>90</v>
          </cell>
          <cell r="G14">
            <v>48</v>
          </cell>
          <cell r="H14">
            <v>20.88</v>
          </cell>
          <cell r="I14" t="str">
            <v>L</v>
          </cell>
          <cell r="J14">
            <v>39.96</v>
          </cell>
          <cell r="K14">
            <v>0.2</v>
          </cell>
        </row>
        <row r="15">
          <cell r="B15">
            <v>20.983333333333331</v>
          </cell>
          <cell r="C15">
            <v>25.7</v>
          </cell>
          <cell r="D15">
            <v>17.8</v>
          </cell>
          <cell r="E15">
            <v>81.541666666666671</v>
          </cell>
          <cell r="F15">
            <v>95</v>
          </cell>
          <cell r="G15">
            <v>70</v>
          </cell>
          <cell r="H15">
            <v>20.52</v>
          </cell>
          <cell r="I15" t="str">
            <v>L</v>
          </cell>
          <cell r="J15">
            <v>63.360000000000007</v>
          </cell>
          <cell r="K15">
            <v>20.399999999999999</v>
          </cell>
        </row>
        <row r="16">
          <cell r="B16">
            <v>23.616666666666664</v>
          </cell>
          <cell r="C16">
            <v>30.2</v>
          </cell>
          <cell r="D16">
            <v>19.3</v>
          </cell>
          <cell r="E16">
            <v>67.083333333333329</v>
          </cell>
          <cell r="F16">
            <v>85</v>
          </cell>
          <cell r="G16">
            <v>39</v>
          </cell>
          <cell r="H16">
            <v>28.44</v>
          </cell>
          <cell r="I16" t="str">
            <v>N</v>
          </cell>
          <cell r="J16">
            <v>57.24</v>
          </cell>
          <cell r="K16">
            <v>0</v>
          </cell>
        </row>
        <row r="17">
          <cell r="B17">
            <v>25.641666666666666</v>
          </cell>
          <cell r="C17">
            <v>29.6</v>
          </cell>
          <cell r="D17">
            <v>22.6</v>
          </cell>
          <cell r="E17">
            <v>57.833333333333336</v>
          </cell>
          <cell r="F17">
            <v>67</v>
          </cell>
          <cell r="G17">
            <v>45</v>
          </cell>
          <cell r="H17">
            <v>29.16</v>
          </cell>
          <cell r="I17" t="str">
            <v>N</v>
          </cell>
          <cell r="J17">
            <v>61.560000000000009</v>
          </cell>
          <cell r="K17">
            <v>0</v>
          </cell>
        </row>
        <row r="18">
          <cell r="B18">
            <v>24.712500000000002</v>
          </cell>
          <cell r="C18">
            <v>29.8</v>
          </cell>
          <cell r="D18">
            <v>21</v>
          </cell>
          <cell r="E18">
            <v>64.5</v>
          </cell>
          <cell r="F18">
            <v>81</v>
          </cell>
          <cell r="G18">
            <v>47</v>
          </cell>
          <cell r="H18">
            <v>26.28</v>
          </cell>
          <cell r="I18" t="str">
            <v>N</v>
          </cell>
          <cell r="J18">
            <v>58.32</v>
          </cell>
          <cell r="K18">
            <v>0</v>
          </cell>
        </row>
        <row r="19">
          <cell r="B19">
            <v>19.541666666666671</v>
          </cell>
          <cell r="C19">
            <v>23.5</v>
          </cell>
          <cell r="D19">
            <v>17.8</v>
          </cell>
          <cell r="E19">
            <v>87.791666666666671</v>
          </cell>
          <cell r="F19">
            <v>94</v>
          </cell>
          <cell r="G19">
            <v>74</v>
          </cell>
          <cell r="H19">
            <v>23.759999999999998</v>
          </cell>
          <cell r="I19" t="str">
            <v>N</v>
          </cell>
          <cell r="J19">
            <v>33.480000000000004</v>
          </cell>
          <cell r="K19">
            <v>6.1999999999999993</v>
          </cell>
        </row>
        <row r="20">
          <cell r="B20">
            <v>20.849999999999998</v>
          </cell>
          <cell r="C20">
            <v>26.8</v>
          </cell>
          <cell r="D20">
            <v>17.100000000000001</v>
          </cell>
          <cell r="E20">
            <v>77.916666666666671</v>
          </cell>
          <cell r="F20">
            <v>90</v>
          </cell>
          <cell r="G20">
            <v>59</v>
          </cell>
          <cell r="H20">
            <v>20.88</v>
          </cell>
          <cell r="I20" t="str">
            <v>SE</v>
          </cell>
          <cell r="J20">
            <v>33.480000000000004</v>
          </cell>
          <cell r="K20">
            <v>0.2</v>
          </cell>
        </row>
        <row r="21">
          <cell r="B21">
            <v>22.358333333333334</v>
          </cell>
          <cell r="C21">
            <v>29.9</v>
          </cell>
          <cell r="D21">
            <v>18.2</v>
          </cell>
          <cell r="E21">
            <v>79.166666666666671</v>
          </cell>
          <cell r="F21">
            <v>96</v>
          </cell>
          <cell r="G21">
            <v>36</v>
          </cell>
          <cell r="H21">
            <v>14.76</v>
          </cell>
          <cell r="I21" t="str">
            <v>SE</v>
          </cell>
          <cell r="J21">
            <v>23.400000000000002</v>
          </cell>
          <cell r="K21">
            <v>1.2000000000000002</v>
          </cell>
        </row>
        <row r="22">
          <cell r="B22">
            <v>23.200000000000003</v>
          </cell>
          <cell r="C22">
            <v>29.2</v>
          </cell>
          <cell r="D22">
            <v>19.100000000000001</v>
          </cell>
          <cell r="E22">
            <v>62.25</v>
          </cell>
          <cell r="F22">
            <v>93</v>
          </cell>
          <cell r="G22">
            <v>34</v>
          </cell>
          <cell r="H22">
            <v>21.96</v>
          </cell>
          <cell r="I22" t="str">
            <v>L</v>
          </cell>
          <cell r="J22">
            <v>36.72</v>
          </cell>
          <cell r="K22">
            <v>0.2</v>
          </cell>
        </row>
        <row r="23">
          <cell r="B23">
            <v>23.116666666666671</v>
          </cell>
          <cell r="C23">
            <v>29.4</v>
          </cell>
          <cell r="D23">
            <v>17.5</v>
          </cell>
          <cell r="E23">
            <v>49.625</v>
          </cell>
          <cell r="F23">
            <v>71</v>
          </cell>
          <cell r="G23">
            <v>29</v>
          </cell>
          <cell r="H23">
            <v>19.079999999999998</v>
          </cell>
          <cell r="I23" t="str">
            <v>NE</v>
          </cell>
          <cell r="J23">
            <v>40.32</v>
          </cell>
          <cell r="K23">
            <v>0</v>
          </cell>
        </row>
        <row r="24">
          <cell r="B24">
            <v>22.737500000000001</v>
          </cell>
          <cell r="C24">
            <v>29.7</v>
          </cell>
          <cell r="D24">
            <v>18.100000000000001</v>
          </cell>
          <cell r="E24">
            <v>52.958333333333336</v>
          </cell>
          <cell r="F24">
            <v>67</v>
          </cell>
          <cell r="G24">
            <v>32</v>
          </cell>
          <cell r="H24">
            <v>22.32</v>
          </cell>
          <cell r="I24" t="str">
            <v>NE</v>
          </cell>
          <cell r="J24">
            <v>50.76</v>
          </cell>
          <cell r="K24">
            <v>0</v>
          </cell>
        </row>
        <row r="25">
          <cell r="B25">
            <v>16.774999999999995</v>
          </cell>
          <cell r="C25">
            <v>22.8</v>
          </cell>
          <cell r="D25">
            <v>12.7</v>
          </cell>
          <cell r="E25">
            <v>83.583333333333329</v>
          </cell>
          <cell r="F25">
            <v>94</v>
          </cell>
          <cell r="G25">
            <v>59</v>
          </cell>
          <cell r="H25">
            <v>23.759999999999998</v>
          </cell>
          <cell r="I25" t="str">
            <v>N</v>
          </cell>
          <cell r="J25">
            <v>41.4</v>
          </cell>
          <cell r="K25">
            <v>0</v>
          </cell>
        </row>
        <row r="26">
          <cell r="B26">
            <v>16.516666666666669</v>
          </cell>
          <cell r="C26">
            <v>25</v>
          </cell>
          <cell r="D26">
            <v>10.9</v>
          </cell>
          <cell r="E26">
            <v>74.083333333333329</v>
          </cell>
          <cell r="F26">
            <v>92</v>
          </cell>
          <cell r="G26">
            <v>47</v>
          </cell>
          <cell r="H26">
            <v>16.559999999999999</v>
          </cell>
          <cell r="I26" t="str">
            <v>SE</v>
          </cell>
          <cell r="J26">
            <v>26.28</v>
          </cell>
          <cell r="K26">
            <v>0</v>
          </cell>
        </row>
        <row r="27">
          <cell r="B27">
            <v>20.708333333333329</v>
          </cell>
          <cell r="C27">
            <v>28.7</v>
          </cell>
          <cell r="D27">
            <v>15.9</v>
          </cell>
          <cell r="E27">
            <v>66.75</v>
          </cell>
          <cell r="F27">
            <v>86</v>
          </cell>
          <cell r="G27">
            <v>33</v>
          </cell>
          <cell r="H27">
            <v>24.48</v>
          </cell>
          <cell r="I27" t="str">
            <v>L</v>
          </cell>
          <cell r="J27">
            <v>35.64</v>
          </cell>
          <cell r="K27">
            <v>0</v>
          </cell>
        </row>
        <row r="28">
          <cell r="B28">
            <v>21.129166666666663</v>
          </cell>
          <cell r="C28">
            <v>27.3</v>
          </cell>
          <cell r="D28">
            <v>16.7</v>
          </cell>
          <cell r="E28">
            <v>73.125</v>
          </cell>
          <cell r="F28">
            <v>90</v>
          </cell>
          <cell r="G28">
            <v>49</v>
          </cell>
          <cell r="H28">
            <v>14.76</v>
          </cell>
          <cell r="I28" t="str">
            <v>N</v>
          </cell>
          <cell r="J28">
            <v>23.400000000000002</v>
          </cell>
          <cell r="K28">
            <v>0</v>
          </cell>
        </row>
        <row r="29">
          <cell r="B29">
            <v>19.858333333333338</v>
          </cell>
          <cell r="C29">
            <v>26.3</v>
          </cell>
          <cell r="D29">
            <v>16.2</v>
          </cell>
          <cell r="E29">
            <v>77.083333333333329</v>
          </cell>
          <cell r="F29">
            <v>91</v>
          </cell>
          <cell r="G29">
            <v>51</v>
          </cell>
          <cell r="H29">
            <v>19.440000000000001</v>
          </cell>
          <cell r="I29" t="str">
            <v>N</v>
          </cell>
          <cell r="J29">
            <v>30.240000000000002</v>
          </cell>
          <cell r="K29">
            <v>0</v>
          </cell>
        </row>
        <row r="30">
          <cell r="B30">
            <v>20.37083333333333</v>
          </cell>
          <cell r="C30">
            <v>28</v>
          </cell>
          <cell r="D30">
            <v>15.3</v>
          </cell>
          <cell r="E30">
            <v>65.208333333333329</v>
          </cell>
          <cell r="F30">
            <v>86</v>
          </cell>
          <cell r="G30">
            <v>44</v>
          </cell>
          <cell r="H30">
            <v>13.68</v>
          </cell>
          <cell r="I30" t="str">
            <v>SE</v>
          </cell>
          <cell r="J30">
            <v>21.96</v>
          </cell>
          <cell r="K30">
            <v>0</v>
          </cell>
        </row>
        <row r="31">
          <cell r="B31">
            <v>21.862499999999997</v>
          </cell>
          <cell r="C31">
            <v>29.7</v>
          </cell>
          <cell r="D31">
            <v>17.2</v>
          </cell>
          <cell r="E31">
            <v>66.083333333333329</v>
          </cell>
          <cell r="F31">
            <v>85</v>
          </cell>
          <cell r="G31">
            <v>39</v>
          </cell>
          <cell r="H31">
            <v>24.840000000000003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24.595833333333331</v>
          </cell>
          <cell r="C32">
            <v>31</v>
          </cell>
          <cell r="D32">
            <v>19.2</v>
          </cell>
          <cell r="E32">
            <v>45.833333333333336</v>
          </cell>
          <cell r="F32">
            <v>70</v>
          </cell>
          <cell r="G32">
            <v>22</v>
          </cell>
          <cell r="H32">
            <v>22.68</v>
          </cell>
          <cell r="I32" t="str">
            <v>L</v>
          </cell>
          <cell r="J32">
            <v>41.04</v>
          </cell>
          <cell r="K32">
            <v>0</v>
          </cell>
        </row>
        <row r="33">
          <cell r="B33">
            <v>24.641666666666669</v>
          </cell>
          <cell r="C33">
            <v>32.5</v>
          </cell>
          <cell r="D33">
            <v>18.7</v>
          </cell>
          <cell r="E33">
            <v>45.375</v>
          </cell>
          <cell r="F33">
            <v>63</v>
          </cell>
          <cell r="G33">
            <v>21</v>
          </cell>
          <cell r="H33">
            <v>25.56</v>
          </cell>
          <cell r="I33" t="str">
            <v>L</v>
          </cell>
          <cell r="J33">
            <v>42.84</v>
          </cell>
          <cell r="K33">
            <v>0</v>
          </cell>
        </row>
        <row r="34">
          <cell r="B34">
            <v>25.374999999999996</v>
          </cell>
          <cell r="C34">
            <v>31.3</v>
          </cell>
          <cell r="D34">
            <v>21.7</v>
          </cell>
          <cell r="E34">
            <v>42.125</v>
          </cell>
          <cell r="F34">
            <v>57</v>
          </cell>
          <cell r="G34">
            <v>27</v>
          </cell>
          <cell r="H34">
            <v>29.16</v>
          </cell>
          <cell r="I34" t="str">
            <v>L</v>
          </cell>
          <cell r="J34">
            <v>51.480000000000004</v>
          </cell>
          <cell r="K34">
            <v>0</v>
          </cell>
        </row>
        <row r="35">
          <cell r="B35">
            <v>25.500000000000004</v>
          </cell>
          <cell r="C35">
            <v>31</v>
          </cell>
          <cell r="D35">
            <v>20.7</v>
          </cell>
          <cell r="E35">
            <v>39.125</v>
          </cell>
          <cell r="F35">
            <v>55</v>
          </cell>
          <cell r="G35">
            <v>23</v>
          </cell>
          <cell r="H35">
            <v>24.12</v>
          </cell>
          <cell r="I35" t="str">
            <v>L</v>
          </cell>
          <cell r="J35">
            <v>42.12</v>
          </cell>
          <cell r="K35">
            <v>0</v>
          </cell>
        </row>
        <row r="36">
          <cell r="I36" t="str">
            <v>N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1.5999999999999999</v>
          </cell>
        </row>
      </sheetData>
      <sheetData sheetId="2">
        <row r="5">
          <cell r="K5">
            <v>7.0000000000000018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15.8</v>
          </cell>
        </row>
      </sheetData>
      <sheetData sheetId="6">
        <row r="5">
          <cell r="B5">
            <v>21.887499999999999</v>
          </cell>
          <cell r="C5">
            <v>29.1</v>
          </cell>
          <cell r="D5">
            <v>17.399999999999999</v>
          </cell>
          <cell r="E5">
            <v>71.583333333333329</v>
          </cell>
          <cell r="F5">
            <v>94</v>
          </cell>
          <cell r="G5">
            <v>43</v>
          </cell>
          <cell r="H5">
            <v>6.48</v>
          </cell>
          <cell r="I5" t="str">
            <v>L</v>
          </cell>
          <cell r="J5">
            <v>16.2</v>
          </cell>
          <cell r="K5">
            <v>0</v>
          </cell>
        </row>
        <row r="6">
          <cell r="B6">
            <v>23.083333333333339</v>
          </cell>
          <cell r="C6">
            <v>29.5</v>
          </cell>
          <cell r="D6">
            <v>18.100000000000001</v>
          </cell>
          <cell r="E6">
            <v>67.333333333333329</v>
          </cell>
          <cell r="F6">
            <v>89</v>
          </cell>
          <cell r="G6">
            <v>36</v>
          </cell>
          <cell r="H6">
            <v>10.8</v>
          </cell>
          <cell r="I6" t="str">
            <v>SE</v>
          </cell>
          <cell r="J6">
            <v>22.68</v>
          </cell>
          <cell r="K6">
            <v>0</v>
          </cell>
        </row>
        <row r="7">
          <cell r="B7">
            <v>22.837499999999995</v>
          </cell>
          <cell r="C7">
            <v>31.9</v>
          </cell>
          <cell r="D7">
            <v>14</v>
          </cell>
          <cell r="E7">
            <v>61.833333333333336</v>
          </cell>
          <cell r="F7">
            <v>93</v>
          </cell>
          <cell r="G7">
            <v>26</v>
          </cell>
          <cell r="H7">
            <v>18</v>
          </cell>
          <cell r="I7" t="str">
            <v>NO</v>
          </cell>
          <cell r="J7">
            <v>42.84</v>
          </cell>
          <cell r="K7">
            <v>0</v>
          </cell>
        </row>
        <row r="8">
          <cell r="B8">
            <v>19.624999999999996</v>
          </cell>
          <cell r="C8">
            <v>24.7</v>
          </cell>
          <cell r="D8">
            <v>15.8</v>
          </cell>
          <cell r="E8">
            <v>76.333333333333329</v>
          </cell>
          <cell r="F8">
            <v>88</v>
          </cell>
          <cell r="G8">
            <v>60</v>
          </cell>
          <cell r="H8">
            <v>21.6</v>
          </cell>
          <cell r="I8" t="str">
            <v>SO</v>
          </cell>
          <cell r="J8">
            <v>41.76</v>
          </cell>
          <cell r="K8">
            <v>0</v>
          </cell>
        </row>
        <row r="9">
          <cell r="B9">
            <v>16.220833333333335</v>
          </cell>
          <cell r="C9">
            <v>21.4</v>
          </cell>
          <cell r="D9">
            <v>13.1</v>
          </cell>
          <cell r="E9">
            <v>84.5</v>
          </cell>
          <cell r="F9">
            <v>95</v>
          </cell>
          <cell r="G9">
            <v>64</v>
          </cell>
          <cell r="H9">
            <v>10.8</v>
          </cell>
          <cell r="I9" t="str">
            <v>L</v>
          </cell>
          <cell r="J9">
            <v>22.32</v>
          </cell>
          <cell r="K9">
            <v>0</v>
          </cell>
        </row>
        <row r="10">
          <cell r="B10">
            <v>18.637499999999999</v>
          </cell>
          <cell r="C10">
            <v>25.8</v>
          </cell>
          <cell r="D10">
            <v>15</v>
          </cell>
          <cell r="E10">
            <v>87.083333333333329</v>
          </cell>
          <cell r="F10">
            <v>98</v>
          </cell>
          <cell r="G10">
            <v>62</v>
          </cell>
          <cell r="H10">
            <v>8.2799999999999994</v>
          </cell>
          <cell r="I10" t="str">
            <v>L</v>
          </cell>
          <cell r="J10">
            <v>31.680000000000003</v>
          </cell>
          <cell r="K10">
            <v>5.6000000000000005</v>
          </cell>
        </row>
        <row r="11">
          <cell r="B11">
            <v>19.7</v>
          </cell>
          <cell r="C11">
            <v>22</v>
          </cell>
          <cell r="D11">
            <v>18.100000000000001</v>
          </cell>
          <cell r="E11">
            <v>91.375</v>
          </cell>
          <cell r="F11">
            <v>97</v>
          </cell>
          <cell r="G11">
            <v>79</v>
          </cell>
          <cell r="H11">
            <v>13.32</v>
          </cell>
          <cell r="I11" t="str">
            <v>L</v>
          </cell>
          <cell r="J11">
            <v>25.56</v>
          </cell>
          <cell r="K11">
            <v>10.799999999999999</v>
          </cell>
        </row>
        <row r="12">
          <cell r="B12">
            <v>18.349999999999998</v>
          </cell>
          <cell r="C12">
            <v>21.8</v>
          </cell>
          <cell r="D12">
            <v>15.1</v>
          </cell>
          <cell r="E12">
            <v>86.25</v>
          </cell>
          <cell r="F12">
            <v>96</v>
          </cell>
          <cell r="G12">
            <v>62</v>
          </cell>
          <cell r="H12">
            <v>12.6</v>
          </cell>
          <cell r="I12" t="str">
            <v>O</v>
          </cell>
          <cell r="J12">
            <v>36</v>
          </cell>
          <cell r="K12">
            <v>41.2</v>
          </cell>
        </row>
        <row r="13">
          <cell r="B13">
            <v>19.466666666666669</v>
          </cell>
          <cell r="C13">
            <v>26.6</v>
          </cell>
          <cell r="D13">
            <v>15.4</v>
          </cell>
          <cell r="E13">
            <v>83.75</v>
          </cell>
          <cell r="F13">
            <v>97</v>
          </cell>
          <cell r="G13">
            <v>56</v>
          </cell>
          <cell r="H13">
            <v>9.3600000000000012</v>
          </cell>
          <cell r="I13" t="str">
            <v>L</v>
          </cell>
          <cell r="J13">
            <v>57.24</v>
          </cell>
          <cell r="K13">
            <v>12.6</v>
          </cell>
        </row>
        <row r="14">
          <cell r="B14">
            <v>21.537500000000005</v>
          </cell>
          <cell r="C14">
            <v>30.2</v>
          </cell>
          <cell r="D14">
            <v>15.6</v>
          </cell>
          <cell r="E14">
            <v>76.25</v>
          </cell>
          <cell r="F14">
            <v>97</v>
          </cell>
          <cell r="G14">
            <v>36</v>
          </cell>
          <cell r="H14">
            <v>9.3600000000000012</v>
          </cell>
          <cell r="I14" t="str">
            <v>L</v>
          </cell>
          <cell r="J14">
            <v>23.040000000000003</v>
          </cell>
          <cell r="K14">
            <v>0</v>
          </cell>
        </row>
        <row r="15">
          <cell r="B15">
            <v>22.720833333333331</v>
          </cell>
          <cell r="C15">
            <v>32.1</v>
          </cell>
          <cell r="D15">
            <v>15.1</v>
          </cell>
          <cell r="E15">
            <v>69.541666666666671</v>
          </cell>
          <cell r="F15">
            <v>95</v>
          </cell>
          <cell r="G15">
            <v>30</v>
          </cell>
          <cell r="H15">
            <v>9.7200000000000006</v>
          </cell>
          <cell r="I15" t="str">
            <v>SO</v>
          </cell>
          <cell r="J15">
            <v>21.96</v>
          </cell>
          <cell r="K15">
            <v>0</v>
          </cell>
        </row>
        <row r="16">
          <cell r="B16">
            <v>23.416666666666668</v>
          </cell>
          <cell r="C16">
            <v>31.9</v>
          </cell>
          <cell r="D16">
            <v>16.2</v>
          </cell>
          <cell r="E16">
            <v>69.208333333333329</v>
          </cell>
          <cell r="F16">
            <v>95</v>
          </cell>
          <cell r="G16">
            <v>30</v>
          </cell>
          <cell r="H16">
            <v>14.4</v>
          </cell>
          <cell r="I16" t="str">
            <v>SE</v>
          </cell>
          <cell r="J16">
            <v>31.680000000000003</v>
          </cell>
          <cell r="K16">
            <v>0</v>
          </cell>
        </row>
        <row r="17">
          <cell r="B17">
            <v>24.124999999999996</v>
          </cell>
          <cell r="C17">
            <v>32.799999999999997</v>
          </cell>
          <cell r="D17">
            <v>17</v>
          </cell>
          <cell r="E17">
            <v>62.666666666666664</v>
          </cell>
          <cell r="F17">
            <v>90</v>
          </cell>
          <cell r="G17">
            <v>30</v>
          </cell>
          <cell r="H17">
            <v>15.120000000000001</v>
          </cell>
          <cell r="I17" t="str">
            <v>SO</v>
          </cell>
          <cell r="J17">
            <v>29.880000000000003</v>
          </cell>
          <cell r="K17">
            <v>0</v>
          </cell>
        </row>
        <row r="18">
          <cell r="B18">
            <v>23.604166666666668</v>
          </cell>
          <cell r="C18">
            <v>32.6</v>
          </cell>
          <cell r="D18">
            <v>16.2</v>
          </cell>
          <cell r="E18">
            <v>68.125</v>
          </cell>
          <cell r="F18">
            <v>94</v>
          </cell>
          <cell r="G18">
            <v>32</v>
          </cell>
          <cell r="H18">
            <v>14.4</v>
          </cell>
          <cell r="I18" t="str">
            <v>SO</v>
          </cell>
          <cell r="J18">
            <v>32.4</v>
          </cell>
          <cell r="K18">
            <v>0</v>
          </cell>
        </row>
        <row r="19">
          <cell r="B19">
            <v>23.595833333333331</v>
          </cell>
          <cell r="C19">
            <v>32.1</v>
          </cell>
          <cell r="D19">
            <v>17.5</v>
          </cell>
          <cell r="E19">
            <v>68.25</v>
          </cell>
          <cell r="F19">
            <v>91</v>
          </cell>
          <cell r="G19">
            <v>30</v>
          </cell>
          <cell r="H19">
            <v>8.2799999999999994</v>
          </cell>
          <cell r="I19" t="str">
            <v>SO</v>
          </cell>
          <cell r="J19">
            <v>25.56</v>
          </cell>
          <cell r="K19">
            <v>0</v>
          </cell>
        </row>
        <row r="20">
          <cell r="B20">
            <v>23.008333333333329</v>
          </cell>
          <cell r="C20">
            <v>29.3</v>
          </cell>
          <cell r="D20">
            <v>17.3</v>
          </cell>
          <cell r="E20">
            <v>71.375</v>
          </cell>
          <cell r="F20">
            <v>95</v>
          </cell>
          <cell r="G20">
            <v>41</v>
          </cell>
          <cell r="H20">
            <v>14.04</v>
          </cell>
          <cell r="I20" t="str">
            <v>SO</v>
          </cell>
          <cell r="J20">
            <v>27</v>
          </cell>
          <cell r="K20">
            <v>0</v>
          </cell>
        </row>
        <row r="21">
          <cell r="B21">
            <v>22.666666666666671</v>
          </cell>
          <cell r="C21">
            <v>29.8</v>
          </cell>
          <cell r="D21">
            <v>16.2</v>
          </cell>
          <cell r="E21">
            <v>66.041666666666671</v>
          </cell>
          <cell r="F21">
            <v>90</v>
          </cell>
          <cell r="G21">
            <v>33</v>
          </cell>
          <cell r="H21">
            <v>9.3600000000000012</v>
          </cell>
          <cell r="I21" t="str">
            <v>L</v>
          </cell>
          <cell r="J21">
            <v>28.44</v>
          </cell>
          <cell r="K21">
            <v>0</v>
          </cell>
        </row>
        <row r="22">
          <cell r="B22">
            <v>21.679166666666664</v>
          </cell>
          <cell r="C22">
            <v>29.9</v>
          </cell>
          <cell r="D22">
            <v>14.5</v>
          </cell>
          <cell r="E22">
            <v>62.333333333333336</v>
          </cell>
          <cell r="F22">
            <v>94</v>
          </cell>
          <cell r="G22">
            <v>27</v>
          </cell>
          <cell r="H22">
            <v>12.6</v>
          </cell>
          <cell r="I22" t="str">
            <v>L</v>
          </cell>
          <cell r="J22">
            <v>25.92</v>
          </cell>
          <cell r="K22">
            <v>0</v>
          </cell>
        </row>
        <row r="23">
          <cell r="B23">
            <v>21.412499999999998</v>
          </cell>
          <cell r="C23">
            <v>29.8</v>
          </cell>
          <cell r="D23">
            <v>13.2</v>
          </cell>
          <cell r="E23">
            <v>59.333333333333336</v>
          </cell>
          <cell r="F23">
            <v>91</v>
          </cell>
          <cell r="G23">
            <v>27</v>
          </cell>
          <cell r="H23">
            <v>16.2</v>
          </cell>
          <cell r="I23" t="str">
            <v>SO</v>
          </cell>
          <cell r="J23">
            <v>39.6</v>
          </cell>
          <cell r="K23">
            <v>0</v>
          </cell>
        </row>
        <row r="24">
          <cell r="B24">
            <v>21.533333333333331</v>
          </cell>
          <cell r="C24">
            <v>30.8</v>
          </cell>
          <cell r="D24">
            <v>13.9</v>
          </cell>
          <cell r="E24">
            <v>58.666666666666664</v>
          </cell>
          <cell r="F24">
            <v>86</v>
          </cell>
          <cell r="G24">
            <v>25</v>
          </cell>
          <cell r="H24">
            <v>12.96</v>
          </cell>
          <cell r="I24" t="str">
            <v>SO</v>
          </cell>
          <cell r="J24">
            <v>28.44</v>
          </cell>
          <cell r="K24">
            <v>0</v>
          </cell>
        </row>
        <row r="25">
          <cell r="B25">
            <v>20.745833333333334</v>
          </cell>
          <cell r="C25">
            <v>27.4</v>
          </cell>
          <cell r="D25">
            <v>14.3</v>
          </cell>
          <cell r="E25">
            <v>70.291666666666671</v>
          </cell>
          <cell r="F25">
            <v>89</v>
          </cell>
          <cell r="G25">
            <v>47</v>
          </cell>
          <cell r="H25">
            <v>13.32</v>
          </cell>
          <cell r="I25" t="str">
            <v>SO</v>
          </cell>
          <cell r="J25">
            <v>27</v>
          </cell>
          <cell r="K25">
            <v>0</v>
          </cell>
        </row>
        <row r="26">
          <cell r="B26">
            <v>19.212499999999999</v>
          </cell>
          <cell r="C26">
            <v>26.3</v>
          </cell>
          <cell r="D26">
            <v>15.3</v>
          </cell>
          <cell r="E26">
            <v>75.875</v>
          </cell>
          <cell r="F26">
            <v>89</v>
          </cell>
          <cell r="G26">
            <v>51</v>
          </cell>
          <cell r="H26">
            <v>6.48</v>
          </cell>
          <cell r="I26" t="str">
            <v>S</v>
          </cell>
          <cell r="J26">
            <v>18</v>
          </cell>
          <cell r="K26">
            <v>0</v>
          </cell>
        </row>
        <row r="27">
          <cell r="B27">
            <v>21.133333333333336</v>
          </cell>
          <cell r="C27">
            <v>29</v>
          </cell>
          <cell r="D27">
            <v>14.7</v>
          </cell>
          <cell r="E27">
            <v>72.083333333333329</v>
          </cell>
          <cell r="F27">
            <v>95</v>
          </cell>
          <cell r="G27">
            <v>39</v>
          </cell>
          <cell r="H27">
            <v>14.4</v>
          </cell>
          <cell r="I27" t="str">
            <v>L</v>
          </cell>
          <cell r="J27">
            <v>25.56</v>
          </cell>
          <cell r="K27">
            <v>0</v>
          </cell>
        </row>
        <row r="28">
          <cell r="B28">
            <v>22.420833333333334</v>
          </cell>
          <cell r="C28">
            <v>31.2</v>
          </cell>
          <cell r="D28">
            <v>14.9</v>
          </cell>
          <cell r="E28">
            <v>63.833333333333336</v>
          </cell>
          <cell r="F28">
            <v>94</v>
          </cell>
          <cell r="G28">
            <v>26</v>
          </cell>
          <cell r="H28">
            <v>14.4</v>
          </cell>
          <cell r="I28" t="str">
            <v>O</v>
          </cell>
          <cell r="J28">
            <v>27.36</v>
          </cell>
          <cell r="K28">
            <v>0</v>
          </cell>
        </row>
        <row r="29">
          <cell r="B29">
            <v>22.387499999999999</v>
          </cell>
          <cell r="C29">
            <v>29.1</v>
          </cell>
          <cell r="D29">
            <v>16.8</v>
          </cell>
          <cell r="E29">
            <v>67.041666666666671</v>
          </cell>
          <cell r="F29">
            <v>88</v>
          </cell>
          <cell r="G29">
            <v>44</v>
          </cell>
          <cell r="H29">
            <v>6.84</v>
          </cell>
          <cell r="I29" t="str">
            <v>O</v>
          </cell>
          <cell r="J29">
            <v>19.079999999999998</v>
          </cell>
          <cell r="K29">
            <v>0</v>
          </cell>
        </row>
        <row r="30">
          <cell r="B30">
            <v>22.216666666666669</v>
          </cell>
          <cell r="C30">
            <v>29.7</v>
          </cell>
          <cell r="D30">
            <v>16.5</v>
          </cell>
          <cell r="E30">
            <v>71</v>
          </cell>
          <cell r="F30">
            <v>93</v>
          </cell>
          <cell r="G30">
            <v>40</v>
          </cell>
          <cell r="H30">
            <v>6.84</v>
          </cell>
          <cell r="I30" t="str">
            <v>O</v>
          </cell>
          <cell r="J30">
            <v>17.64</v>
          </cell>
          <cell r="K30">
            <v>0</v>
          </cell>
        </row>
        <row r="31">
          <cell r="B31">
            <v>22.704166666666666</v>
          </cell>
          <cell r="C31">
            <v>30.1</v>
          </cell>
          <cell r="D31">
            <v>17.3</v>
          </cell>
          <cell r="E31">
            <v>65.708333333333329</v>
          </cell>
          <cell r="F31">
            <v>90</v>
          </cell>
          <cell r="G31">
            <v>33</v>
          </cell>
          <cell r="H31">
            <v>12.24</v>
          </cell>
          <cell r="I31" t="str">
            <v>L</v>
          </cell>
          <cell r="J31">
            <v>25.2</v>
          </cell>
          <cell r="K31">
            <v>0</v>
          </cell>
        </row>
        <row r="32">
          <cell r="B32">
            <v>23.808333333333323</v>
          </cell>
          <cell r="C32">
            <v>31.3</v>
          </cell>
          <cell r="D32">
            <v>17.600000000000001</v>
          </cell>
          <cell r="E32">
            <v>51.833333333333336</v>
          </cell>
          <cell r="F32">
            <v>78</v>
          </cell>
          <cell r="G32">
            <v>27</v>
          </cell>
          <cell r="H32">
            <v>10.08</v>
          </cell>
          <cell r="I32" t="str">
            <v>L</v>
          </cell>
          <cell r="J32">
            <v>23.759999999999998</v>
          </cell>
          <cell r="K32">
            <v>0</v>
          </cell>
        </row>
        <row r="33">
          <cell r="B33">
            <v>23.779166666666665</v>
          </cell>
          <cell r="C33">
            <v>32.799999999999997</v>
          </cell>
          <cell r="D33">
            <v>16.3</v>
          </cell>
          <cell r="E33">
            <v>53</v>
          </cell>
          <cell r="F33">
            <v>80</v>
          </cell>
          <cell r="G33">
            <v>22</v>
          </cell>
          <cell r="H33">
            <v>14.4</v>
          </cell>
          <cell r="I33" t="str">
            <v>L</v>
          </cell>
          <cell r="J33">
            <v>26.64</v>
          </cell>
          <cell r="K33">
            <v>0</v>
          </cell>
        </row>
        <row r="34">
          <cell r="B34">
            <v>23.308333333333337</v>
          </cell>
          <cell r="C34">
            <v>31.7</v>
          </cell>
          <cell r="D34">
            <v>17.899999999999999</v>
          </cell>
          <cell r="E34">
            <v>54.458333333333336</v>
          </cell>
          <cell r="F34">
            <v>75</v>
          </cell>
          <cell r="G34">
            <v>26</v>
          </cell>
          <cell r="H34">
            <v>18.36</v>
          </cell>
          <cell r="I34" t="str">
            <v>L</v>
          </cell>
          <cell r="J34">
            <v>27.36</v>
          </cell>
          <cell r="K34">
            <v>0</v>
          </cell>
        </row>
        <row r="35">
          <cell r="B35">
            <v>21.629166666666666</v>
          </cell>
          <cell r="C35">
            <v>31.6</v>
          </cell>
          <cell r="D35">
            <v>12.5</v>
          </cell>
          <cell r="E35">
            <v>57.333333333333336</v>
          </cell>
          <cell r="F35">
            <v>87</v>
          </cell>
          <cell r="G35">
            <v>24</v>
          </cell>
          <cell r="H35">
            <v>14.76</v>
          </cell>
          <cell r="I35" t="str">
            <v>O</v>
          </cell>
          <cell r="J35">
            <v>31.319999999999997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K5">
            <v>2.4000000000000004</v>
          </cell>
        </row>
      </sheetData>
      <sheetData sheetId="2">
        <row r="5">
          <cell r="K5">
            <v>19.8</v>
          </cell>
        </row>
      </sheetData>
      <sheetData sheetId="3">
        <row r="5">
          <cell r="K5">
            <v>31.2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</v>
          </cell>
        </row>
      </sheetData>
      <sheetData sheetId="6">
        <row r="5">
          <cell r="B5">
            <v>20.966666666666665</v>
          </cell>
          <cell r="C5">
            <v>27.7</v>
          </cell>
          <cell r="D5">
            <v>16.600000000000001</v>
          </cell>
          <cell r="E5">
            <v>70.125</v>
          </cell>
          <cell r="F5">
            <v>94</v>
          </cell>
          <cell r="G5">
            <v>41</v>
          </cell>
          <cell r="H5">
            <v>16.920000000000002</v>
          </cell>
          <cell r="I5" t="str">
            <v>SE</v>
          </cell>
          <cell r="J5">
            <v>31.319999999999997</v>
          </cell>
          <cell r="K5">
            <v>1.2</v>
          </cell>
        </row>
        <row r="6">
          <cell r="B6">
            <v>21.558333333333337</v>
          </cell>
          <cell r="C6">
            <v>27.7</v>
          </cell>
          <cell r="D6">
            <v>17</v>
          </cell>
          <cell r="E6">
            <v>67.708333333333329</v>
          </cell>
          <cell r="F6">
            <v>91</v>
          </cell>
          <cell r="G6">
            <v>35</v>
          </cell>
          <cell r="H6">
            <v>12.24</v>
          </cell>
          <cell r="I6" t="str">
            <v>SO</v>
          </cell>
          <cell r="J6">
            <v>30.240000000000002</v>
          </cell>
          <cell r="K6">
            <v>0</v>
          </cell>
        </row>
        <row r="7">
          <cell r="B7">
            <v>21.912500000000005</v>
          </cell>
          <cell r="C7">
            <v>29.3</v>
          </cell>
          <cell r="D7">
            <v>15.9</v>
          </cell>
          <cell r="E7">
            <v>53.708333333333336</v>
          </cell>
          <cell r="F7">
            <v>75</v>
          </cell>
          <cell r="G7">
            <v>25</v>
          </cell>
          <cell r="H7">
            <v>32.4</v>
          </cell>
          <cell r="I7" t="str">
            <v>S</v>
          </cell>
          <cell r="J7">
            <v>61.92</v>
          </cell>
          <cell r="K7">
            <v>0</v>
          </cell>
        </row>
        <row r="8">
          <cell r="B8">
            <v>17.887499999999999</v>
          </cell>
          <cell r="C8">
            <v>23</v>
          </cell>
          <cell r="D8">
            <v>13.3</v>
          </cell>
          <cell r="E8">
            <v>83.25</v>
          </cell>
          <cell r="F8">
            <v>96</v>
          </cell>
          <cell r="G8">
            <v>49</v>
          </cell>
          <cell r="H8">
            <v>14.04</v>
          </cell>
          <cell r="I8" t="str">
            <v>NE</v>
          </cell>
          <cell r="J8">
            <v>28.8</v>
          </cell>
          <cell r="K8">
            <v>3.0000000000000004</v>
          </cell>
        </row>
        <row r="9">
          <cell r="B9">
            <v>15.125000000000002</v>
          </cell>
          <cell r="C9">
            <v>22.9</v>
          </cell>
          <cell r="D9">
            <v>10.199999999999999</v>
          </cell>
          <cell r="E9">
            <v>89.708333333333329</v>
          </cell>
          <cell r="F9">
            <v>100</v>
          </cell>
          <cell r="G9">
            <v>60</v>
          </cell>
          <cell r="H9">
            <v>14.04</v>
          </cell>
          <cell r="I9" t="str">
            <v>O</v>
          </cell>
          <cell r="J9">
            <v>24.48</v>
          </cell>
          <cell r="K9">
            <v>0.60000000000000009</v>
          </cell>
        </row>
        <row r="10">
          <cell r="B10">
            <v>18.966666666666665</v>
          </cell>
          <cell r="C10">
            <v>25.4</v>
          </cell>
          <cell r="D10">
            <v>15.7</v>
          </cell>
          <cell r="E10">
            <v>82.75</v>
          </cell>
          <cell r="F10">
            <v>95</v>
          </cell>
          <cell r="G10">
            <v>53</v>
          </cell>
          <cell r="H10">
            <v>11.16</v>
          </cell>
          <cell r="I10" t="str">
            <v>O</v>
          </cell>
          <cell r="J10">
            <v>24.12</v>
          </cell>
          <cell r="K10">
            <v>2</v>
          </cell>
        </row>
        <row r="11">
          <cell r="B11">
            <v>18.341666666666669</v>
          </cell>
          <cell r="C11">
            <v>21</v>
          </cell>
          <cell r="D11">
            <v>16.600000000000001</v>
          </cell>
          <cell r="E11">
            <v>92.416666666666671</v>
          </cell>
          <cell r="F11">
            <v>96</v>
          </cell>
          <cell r="G11">
            <v>83</v>
          </cell>
          <cell r="H11">
            <v>18</v>
          </cell>
          <cell r="I11" t="str">
            <v>O</v>
          </cell>
          <cell r="J11">
            <v>33.480000000000004</v>
          </cell>
          <cell r="K11">
            <v>2.6000000000000005</v>
          </cell>
        </row>
        <row r="12">
          <cell r="B12">
            <v>16.975000000000001</v>
          </cell>
          <cell r="C12">
            <v>21.2</v>
          </cell>
          <cell r="D12">
            <v>13</v>
          </cell>
          <cell r="E12">
            <v>83.041666666666671</v>
          </cell>
          <cell r="F12">
            <v>96</v>
          </cell>
          <cell r="G12">
            <v>56</v>
          </cell>
          <cell r="H12">
            <v>21.96</v>
          </cell>
          <cell r="I12" t="str">
            <v>S</v>
          </cell>
          <cell r="J12">
            <v>37.800000000000004</v>
          </cell>
          <cell r="K12">
            <v>7.1999999999999993</v>
          </cell>
        </row>
        <row r="13">
          <cell r="B13">
            <v>19.116666666666667</v>
          </cell>
          <cell r="C13">
            <v>26</v>
          </cell>
          <cell r="D13">
            <v>13.4</v>
          </cell>
          <cell r="E13">
            <v>78.708333333333329</v>
          </cell>
          <cell r="F13">
            <v>96</v>
          </cell>
          <cell r="G13">
            <v>53</v>
          </cell>
          <cell r="H13">
            <v>14.4</v>
          </cell>
          <cell r="I13" t="str">
            <v>S</v>
          </cell>
          <cell r="J13">
            <v>29.880000000000003</v>
          </cell>
          <cell r="K13">
            <v>4.2</v>
          </cell>
        </row>
        <row r="14">
          <cell r="B14">
            <v>20.745833333333334</v>
          </cell>
          <cell r="C14">
            <v>28.7</v>
          </cell>
          <cell r="D14">
            <v>15.7</v>
          </cell>
          <cell r="E14">
            <v>72.5</v>
          </cell>
          <cell r="F14">
            <v>94</v>
          </cell>
          <cell r="G14">
            <v>34</v>
          </cell>
          <cell r="H14">
            <v>14.76</v>
          </cell>
          <cell r="I14" t="str">
            <v>O</v>
          </cell>
          <cell r="J14">
            <v>31.680000000000003</v>
          </cell>
          <cell r="K14">
            <v>0</v>
          </cell>
        </row>
        <row r="15">
          <cell r="B15">
            <v>22.520833333333332</v>
          </cell>
          <cell r="C15">
            <v>29.7</v>
          </cell>
          <cell r="D15">
            <v>16.5</v>
          </cell>
          <cell r="E15">
            <v>57.791666666666664</v>
          </cell>
          <cell r="F15">
            <v>79</v>
          </cell>
          <cell r="G15">
            <v>33</v>
          </cell>
          <cell r="H15">
            <v>15.840000000000002</v>
          </cell>
          <cell r="I15" t="str">
            <v>SO</v>
          </cell>
          <cell r="J15">
            <v>34.200000000000003</v>
          </cell>
          <cell r="K15">
            <v>0</v>
          </cell>
        </row>
        <row r="16">
          <cell r="B16">
            <v>22.375</v>
          </cell>
          <cell r="C16">
            <v>29.8</v>
          </cell>
          <cell r="D16">
            <v>16.8</v>
          </cell>
          <cell r="E16">
            <v>64.958333333333329</v>
          </cell>
          <cell r="F16">
            <v>94</v>
          </cell>
          <cell r="G16">
            <v>31</v>
          </cell>
          <cell r="H16">
            <v>17.64</v>
          </cell>
          <cell r="I16" t="str">
            <v>SO</v>
          </cell>
          <cell r="J16">
            <v>38.880000000000003</v>
          </cell>
          <cell r="K16">
            <v>0</v>
          </cell>
        </row>
        <row r="17">
          <cell r="B17">
            <v>22.695833333333329</v>
          </cell>
          <cell r="C17">
            <v>30.3</v>
          </cell>
          <cell r="D17">
            <v>16.8</v>
          </cell>
          <cell r="E17">
            <v>60</v>
          </cell>
          <cell r="F17">
            <v>82</v>
          </cell>
          <cell r="G17">
            <v>30</v>
          </cell>
          <cell r="H17">
            <v>19.440000000000001</v>
          </cell>
          <cell r="I17" t="str">
            <v>SO</v>
          </cell>
          <cell r="J17">
            <v>43.92</v>
          </cell>
          <cell r="K17">
            <v>0</v>
          </cell>
        </row>
        <row r="18">
          <cell r="B18">
            <v>23.5625</v>
          </cell>
          <cell r="C18">
            <v>31.1</v>
          </cell>
          <cell r="D18">
            <v>18.3</v>
          </cell>
          <cell r="E18">
            <v>57.208333333333336</v>
          </cell>
          <cell r="F18">
            <v>79</v>
          </cell>
          <cell r="G18">
            <v>30</v>
          </cell>
          <cell r="H18">
            <v>18</v>
          </cell>
          <cell r="I18" t="str">
            <v>SO</v>
          </cell>
          <cell r="J18">
            <v>41.76</v>
          </cell>
          <cell r="K18">
            <v>0</v>
          </cell>
        </row>
        <row r="19">
          <cell r="B19">
            <v>23.162499999999994</v>
          </cell>
          <cell r="C19">
            <v>29.9</v>
          </cell>
          <cell r="D19">
            <v>17.399999999999999</v>
          </cell>
          <cell r="E19">
            <v>59.291666666666664</v>
          </cell>
          <cell r="F19">
            <v>94</v>
          </cell>
          <cell r="G19">
            <v>31</v>
          </cell>
          <cell r="H19">
            <v>12.24</v>
          </cell>
          <cell r="I19" t="str">
            <v>S</v>
          </cell>
          <cell r="J19">
            <v>39.6</v>
          </cell>
          <cell r="K19">
            <v>0</v>
          </cell>
        </row>
        <row r="20">
          <cell r="B20">
            <v>21.116666666666671</v>
          </cell>
          <cell r="C20">
            <v>28.2</v>
          </cell>
          <cell r="D20">
            <v>16.7</v>
          </cell>
          <cell r="E20">
            <v>75.583333333333329</v>
          </cell>
          <cell r="F20">
            <v>100</v>
          </cell>
          <cell r="G20">
            <v>37</v>
          </cell>
          <cell r="H20">
            <v>15.48</v>
          </cell>
          <cell r="I20" t="str">
            <v>N</v>
          </cell>
          <cell r="J20">
            <v>29.52</v>
          </cell>
          <cell r="K20">
            <v>0</v>
          </cell>
        </row>
        <row r="21">
          <cell r="B21">
            <v>22.479166666666668</v>
          </cell>
          <cell r="C21">
            <v>28.4</v>
          </cell>
          <cell r="D21">
            <v>16.100000000000001</v>
          </cell>
          <cell r="E21">
            <v>57.5</v>
          </cell>
          <cell r="F21">
            <v>83</v>
          </cell>
          <cell r="G21">
            <v>33</v>
          </cell>
          <cell r="H21">
            <v>15.840000000000002</v>
          </cell>
          <cell r="I21" t="str">
            <v>NO</v>
          </cell>
          <cell r="J21">
            <v>29.880000000000003</v>
          </cell>
          <cell r="K21">
            <v>0</v>
          </cell>
        </row>
        <row r="22">
          <cell r="B22">
            <v>21.116666666666664</v>
          </cell>
          <cell r="C22">
            <v>27.4</v>
          </cell>
          <cell r="D22">
            <v>13.9</v>
          </cell>
          <cell r="E22">
            <v>55.458333333333336</v>
          </cell>
          <cell r="F22">
            <v>82</v>
          </cell>
          <cell r="G22">
            <v>29</v>
          </cell>
          <cell r="H22">
            <v>18.36</v>
          </cell>
          <cell r="I22" t="str">
            <v>O</v>
          </cell>
          <cell r="J22">
            <v>35.64</v>
          </cell>
          <cell r="K22">
            <v>0</v>
          </cell>
        </row>
        <row r="23">
          <cell r="B23">
            <v>21.125000000000004</v>
          </cell>
          <cell r="C23">
            <v>27.7</v>
          </cell>
          <cell r="D23">
            <v>14.3</v>
          </cell>
          <cell r="E23">
            <v>51.208333333333336</v>
          </cell>
          <cell r="F23">
            <v>76</v>
          </cell>
          <cell r="G23">
            <v>29</v>
          </cell>
          <cell r="H23">
            <v>16.2</v>
          </cell>
          <cell r="I23" t="str">
            <v>O</v>
          </cell>
          <cell r="J23">
            <v>38.159999999999997</v>
          </cell>
          <cell r="K23">
            <v>0</v>
          </cell>
        </row>
        <row r="24">
          <cell r="B24">
            <v>21.666666666666668</v>
          </cell>
          <cell r="C24">
            <v>29.4</v>
          </cell>
          <cell r="D24">
            <v>15.3</v>
          </cell>
          <cell r="E24">
            <v>50.625</v>
          </cell>
          <cell r="F24">
            <v>72</v>
          </cell>
          <cell r="G24">
            <v>26</v>
          </cell>
          <cell r="H24">
            <v>13.68</v>
          </cell>
          <cell r="I24" t="str">
            <v>SO</v>
          </cell>
          <cell r="J24">
            <v>32.4</v>
          </cell>
          <cell r="K24">
            <v>0</v>
          </cell>
        </row>
        <row r="25">
          <cell r="B25">
            <v>20.2</v>
          </cell>
          <cell r="C25">
            <v>26</v>
          </cell>
          <cell r="D25">
            <v>15.3</v>
          </cell>
          <cell r="E25">
            <v>65.166666666666671</v>
          </cell>
          <cell r="F25">
            <v>87</v>
          </cell>
          <cell r="G25">
            <v>49</v>
          </cell>
          <cell r="H25">
            <v>11.16</v>
          </cell>
          <cell r="I25" t="str">
            <v>SE</v>
          </cell>
          <cell r="J25">
            <v>29.16</v>
          </cell>
          <cell r="K25">
            <v>0</v>
          </cell>
        </row>
        <row r="26">
          <cell r="B26">
            <v>17.483333333333331</v>
          </cell>
          <cell r="C26">
            <v>25.2</v>
          </cell>
          <cell r="D26">
            <v>12.7</v>
          </cell>
          <cell r="E26">
            <v>81.5</v>
          </cell>
          <cell r="F26">
            <v>100</v>
          </cell>
          <cell r="G26">
            <v>50</v>
          </cell>
          <cell r="H26">
            <v>11.879999999999999</v>
          </cell>
          <cell r="I26" t="str">
            <v>N</v>
          </cell>
          <cell r="J26">
            <v>25.92</v>
          </cell>
          <cell r="K26">
            <v>0</v>
          </cell>
        </row>
        <row r="27">
          <cell r="B27">
            <v>20.270833333333332</v>
          </cell>
          <cell r="C27">
            <v>27.9</v>
          </cell>
          <cell r="D27">
            <v>14.5</v>
          </cell>
          <cell r="E27">
            <v>71.333333333333329</v>
          </cell>
          <cell r="F27">
            <v>95</v>
          </cell>
          <cell r="G27">
            <v>34</v>
          </cell>
          <cell r="H27">
            <v>17.64</v>
          </cell>
          <cell r="I27" t="str">
            <v>O</v>
          </cell>
          <cell r="J27">
            <v>29.880000000000003</v>
          </cell>
          <cell r="K27">
            <v>0</v>
          </cell>
        </row>
        <row r="28">
          <cell r="B28">
            <v>22.204166666666669</v>
          </cell>
          <cell r="C28">
            <v>30.2</v>
          </cell>
          <cell r="D28">
            <v>14.7</v>
          </cell>
          <cell r="E28">
            <v>56.708333333333336</v>
          </cell>
          <cell r="F28">
            <v>91</v>
          </cell>
          <cell r="G28">
            <v>25</v>
          </cell>
          <cell r="H28">
            <v>12.96</v>
          </cell>
          <cell r="I28" t="str">
            <v>NO</v>
          </cell>
          <cell r="J28">
            <v>34.92</v>
          </cell>
          <cell r="K28">
            <v>0</v>
          </cell>
        </row>
        <row r="29">
          <cell r="B29">
            <v>20.595833333333335</v>
          </cell>
          <cell r="C29">
            <v>27.3</v>
          </cell>
          <cell r="D29">
            <v>16.100000000000001</v>
          </cell>
          <cell r="E29">
            <v>69.208333333333329</v>
          </cell>
          <cell r="F29">
            <v>94</v>
          </cell>
          <cell r="G29">
            <v>39</v>
          </cell>
          <cell r="H29">
            <v>11.520000000000001</v>
          </cell>
          <cell r="I29" t="str">
            <v>NE</v>
          </cell>
          <cell r="J29">
            <v>25.2</v>
          </cell>
          <cell r="K29">
            <v>0</v>
          </cell>
        </row>
        <row r="30">
          <cell r="B30">
            <v>21.545833333333331</v>
          </cell>
          <cell r="C30">
            <v>27.9</v>
          </cell>
          <cell r="D30">
            <v>16.8</v>
          </cell>
          <cell r="E30">
            <v>67.875</v>
          </cell>
          <cell r="F30">
            <v>90</v>
          </cell>
          <cell r="G30">
            <v>39</v>
          </cell>
          <cell r="H30">
            <v>12.24</v>
          </cell>
          <cell r="I30" t="str">
            <v>NO</v>
          </cell>
          <cell r="J30">
            <v>23.759999999999998</v>
          </cell>
          <cell r="K30">
            <v>0</v>
          </cell>
        </row>
        <row r="31">
          <cell r="B31">
            <v>21.929166666666671</v>
          </cell>
          <cell r="C31">
            <v>28.2</v>
          </cell>
          <cell r="D31">
            <v>16.899999999999999</v>
          </cell>
          <cell r="E31">
            <v>63.375</v>
          </cell>
          <cell r="F31">
            <v>86</v>
          </cell>
          <cell r="G31">
            <v>36</v>
          </cell>
          <cell r="H31">
            <v>19.8</v>
          </cell>
          <cell r="I31" t="str">
            <v>NO</v>
          </cell>
          <cell r="J31">
            <v>33.119999999999997</v>
          </cell>
          <cell r="K31">
            <v>0</v>
          </cell>
        </row>
        <row r="32">
          <cell r="B32">
            <v>22.987500000000001</v>
          </cell>
          <cell r="C32">
            <v>30.3</v>
          </cell>
          <cell r="D32">
            <v>16.3</v>
          </cell>
          <cell r="E32">
            <v>47.333333333333336</v>
          </cell>
          <cell r="F32">
            <v>69</v>
          </cell>
          <cell r="G32">
            <v>21</v>
          </cell>
          <cell r="H32">
            <v>14.76</v>
          </cell>
          <cell r="I32" t="str">
            <v>NO</v>
          </cell>
          <cell r="J32">
            <v>53.64</v>
          </cell>
          <cell r="K32">
            <v>0</v>
          </cell>
        </row>
        <row r="33">
          <cell r="B33">
            <v>24.258333333333326</v>
          </cell>
          <cell r="C33">
            <v>30.2</v>
          </cell>
          <cell r="D33">
            <v>17.399999999999999</v>
          </cell>
          <cell r="E33">
            <v>44.333333333333336</v>
          </cell>
          <cell r="F33">
            <v>66</v>
          </cell>
          <cell r="G33">
            <v>25</v>
          </cell>
          <cell r="H33">
            <v>20.88</v>
          </cell>
          <cell r="I33" t="str">
            <v>NO</v>
          </cell>
          <cell r="J33">
            <v>37.080000000000005</v>
          </cell>
          <cell r="K33">
            <v>0</v>
          </cell>
        </row>
        <row r="34">
          <cell r="B34">
            <v>23.383333333333329</v>
          </cell>
          <cell r="C34">
            <v>29.4</v>
          </cell>
          <cell r="D34">
            <v>17.5</v>
          </cell>
          <cell r="E34">
            <v>43.958333333333336</v>
          </cell>
          <cell r="F34">
            <v>65</v>
          </cell>
          <cell r="G34">
            <v>25</v>
          </cell>
          <cell r="H34">
            <v>16.920000000000002</v>
          </cell>
          <cell r="I34" t="str">
            <v>NO</v>
          </cell>
          <cell r="J34">
            <v>34.92</v>
          </cell>
          <cell r="K34">
            <v>0</v>
          </cell>
        </row>
        <row r="35">
          <cell r="B35">
            <v>22.7</v>
          </cell>
          <cell r="C35">
            <v>29.5</v>
          </cell>
          <cell r="D35">
            <v>16</v>
          </cell>
          <cell r="E35">
            <v>44.041666666666664</v>
          </cell>
          <cell r="F35">
            <v>64</v>
          </cell>
          <cell r="G35">
            <v>23</v>
          </cell>
          <cell r="H35">
            <v>19.440000000000001</v>
          </cell>
          <cell r="I35" t="str">
            <v>O</v>
          </cell>
          <cell r="J35">
            <v>38.159999999999997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18.399999999999999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27.330000000000002</v>
          </cell>
          <cell r="C6">
            <v>30.1</v>
          </cell>
          <cell r="D6">
            <v>23.4</v>
          </cell>
          <cell r="E6">
            <v>70</v>
          </cell>
          <cell r="F6">
            <v>88</v>
          </cell>
          <cell r="G6">
            <v>61</v>
          </cell>
          <cell r="H6">
            <v>10.8</v>
          </cell>
          <cell r="I6" t="str">
            <v>NE</v>
          </cell>
          <cell r="J6">
            <v>20.88</v>
          </cell>
          <cell r="K6">
            <v>0.2</v>
          </cell>
        </row>
        <row r="7">
          <cell r="B7">
            <v>27.766666666666669</v>
          </cell>
          <cell r="C7">
            <v>28.7</v>
          </cell>
          <cell r="D7">
            <v>26.1</v>
          </cell>
          <cell r="E7">
            <v>67</v>
          </cell>
          <cell r="F7">
            <v>72</v>
          </cell>
          <cell r="G7">
            <v>63</v>
          </cell>
          <cell r="H7">
            <v>6.84</v>
          </cell>
          <cell r="I7" t="str">
            <v>O</v>
          </cell>
          <cell r="J7">
            <v>12.96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18.475000000000001</v>
          </cell>
          <cell r="C9">
            <v>20.5</v>
          </cell>
          <cell r="D9">
            <v>13.8</v>
          </cell>
          <cell r="E9">
            <v>68.25</v>
          </cell>
          <cell r="F9">
            <v>83</v>
          </cell>
          <cell r="G9">
            <v>63</v>
          </cell>
          <cell r="H9">
            <v>15.48</v>
          </cell>
          <cell r="I9" t="str">
            <v>L</v>
          </cell>
          <cell r="J9">
            <v>25.56</v>
          </cell>
          <cell r="K9">
            <v>0.2</v>
          </cell>
        </row>
        <row r="10">
          <cell r="B10">
            <v>24.9</v>
          </cell>
          <cell r="C10">
            <v>24.9</v>
          </cell>
          <cell r="D10">
            <v>22.9</v>
          </cell>
          <cell r="E10">
            <v>68</v>
          </cell>
          <cell r="F10">
            <v>74</v>
          </cell>
          <cell r="G10">
            <v>66</v>
          </cell>
          <cell r="H10">
            <v>7.5600000000000005</v>
          </cell>
          <cell r="I10" t="str">
            <v>NE</v>
          </cell>
          <cell r="J10">
            <v>16.920000000000002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18.55</v>
          </cell>
          <cell r="C12">
            <v>19.100000000000001</v>
          </cell>
          <cell r="D12">
            <v>17</v>
          </cell>
          <cell r="E12">
            <v>74</v>
          </cell>
          <cell r="F12">
            <v>78</v>
          </cell>
          <cell r="G12">
            <v>71</v>
          </cell>
          <cell r="H12">
            <v>7.2</v>
          </cell>
          <cell r="I12" t="str">
            <v>SO</v>
          </cell>
          <cell r="J12">
            <v>16.559999999999999</v>
          </cell>
          <cell r="K12">
            <v>0.2</v>
          </cell>
        </row>
        <row r="13">
          <cell r="B13">
            <v>24.055555555555557</v>
          </cell>
          <cell r="C13">
            <v>26.3</v>
          </cell>
          <cell r="D13">
            <v>19.399999999999999</v>
          </cell>
          <cell r="E13">
            <v>70.888888888888886</v>
          </cell>
          <cell r="F13">
            <v>83</v>
          </cell>
          <cell r="G13">
            <v>64</v>
          </cell>
          <cell r="H13">
            <v>11.16</v>
          </cell>
          <cell r="I13" t="str">
            <v>L</v>
          </cell>
          <cell r="J13">
            <v>20.88</v>
          </cell>
          <cell r="K13">
            <v>0.2</v>
          </cell>
        </row>
        <row r="14">
          <cell r="B14">
            <v>28</v>
          </cell>
          <cell r="C14">
            <v>30.7</v>
          </cell>
          <cell r="D14">
            <v>23.2</v>
          </cell>
          <cell r="E14">
            <v>66</v>
          </cell>
          <cell r="F14">
            <v>80</v>
          </cell>
          <cell r="G14">
            <v>56</v>
          </cell>
          <cell r="H14">
            <v>10.08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28.855555555555561</v>
          </cell>
          <cell r="C15">
            <v>31</v>
          </cell>
          <cell r="D15">
            <v>26.9</v>
          </cell>
          <cell r="E15">
            <v>66</v>
          </cell>
          <cell r="F15">
            <v>76</v>
          </cell>
          <cell r="G15">
            <v>58</v>
          </cell>
          <cell r="H15">
            <v>8.2799999999999994</v>
          </cell>
          <cell r="I15" t="str">
            <v>NE</v>
          </cell>
          <cell r="J15">
            <v>17.64</v>
          </cell>
          <cell r="K15">
            <v>0</v>
          </cell>
        </row>
        <row r="16">
          <cell r="B16">
            <v>30.09090909090909</v>
          </cell>
          <cell r="C16">
            <v>33.9</v>
          </cell>
          <cell r="D16">
            <v>24.7</v>
          </cell>
          <cell r="E16">
            <v>58</v>
          </cell>
          <cell r="F16">
            <v>80</v>
          </cell>
          <cell r="G16">
            <v>43</v>
          </cell>
          <cell r="H16">
            <v>9.7200000000000006</v>
          </cell>
          <cell r="I16" t="str">
            <v>N</v>
          </cell>
          <cell r="J16">
            <v>32.4</v>
          </cell>
          <cell r="K16">
            <v>0</v>
          </cell>
        </row>
        <row r="17">
          <cell r="B17">
            <v>30.949999999999996</v>
          </cell>
          <cell r="C17">
            <v>33</v>
          </cell>
          <cell r="D17">
            <v>26</v>
          </cell>
          <cell r="E17">
            <v>53</v>
          </cell>
          <cell r="F17">
            <v>72</v>
          </cell>
          <cell r="G17">
            <v>42</v>
          </cell>
          <cell r="H17">
            <v>20.52</v>
          </cell>
          <cell r="I17" t="str">
            <v>N</v>
          </cell>
          <cell r="J17">
            <v>52.92</v>
          </cell>
          <cell r="K17">
            <v>0</v>
          </cell>
        </row>
        <row r="18">
          <cell r="B18">
            <v>27.528571428571432</v>
          </cell>
          <cell r="C18">
            <v>30.2</v>
          </cell>
          <cell r="D18">
            <v>20.6</v>
          </cell>
          <cell r="E18">
            <v>69</v>
          </cell>
          <cell r="F18">
            <v>92</v>
          </cell>
          <cell r="G18">
            <v>59</v>
          </cell>
          <cell r="H18">
            <v>16.920000000000002</v>
          </cell>
          <cell r="I18" t="str">
            <v>NO</v>
          </cell>
          <cell r="J18">
            <v>66.239999999999995</v>
          </cell>
          <cell r="K18">
            <v>14.4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18.7</v>
          </cell>
          <cell r="C20">
            <v>19.7</v>
          </cell>
          <cell r="D20">
            <v>17.399999999999999</v>
          </cell>
          <cell r="E20">
            <v>82</v>
          </cell>
          <cell r="F20">
            <v>89</v>
          </cell>
          <cell r="G20">
            <v>79</v>
          </cell>
          <cell r="H20">
            <v>11.16</v>
          </cell>
          <cell r="I20" t="str">
            <v>SO</v>
          </cell>
          <cell r="J20">
            <v>20.88</v>
          </cell>
          <cell r="K20">
            <v>0.2</v>
          </cell>
        </row>
        <row r="21">
          <cell r="B21">
            <v>21.15</v>
          </cell>
          <cell r="C21">
            <v>23.7</v>
          </cell>
          <cell r="D21">
            <v>17.899999999999999</v>
          </cell>
          <cell r="E21">
            <v>80.5</v>
          </cell>
          <cell r="F21">
            <v>91</v>
          </cell>
          <cell r="G21">
            <v>71</v>
          </cell>
          <cell r="H21">
            <v>14.76</v>
          </cell>
          <cell r="I21" t="str">
            <v>SO</v>
          </cell>
          <cell r="J21">
            <v>28.8</v>
          </cell>
          <cell r="K21">
            <v>0.4</v>
          </cell>
        </row>
        <row r="22">
          <cell r="B22">
            <v>24.25</v>
          </cell>
          <cell r="C22">
            <v>27.1</v>
          </cell>
          <cell r="D22">
            <v>19.8</v>
          </cell>
          <cell r="E22">
            <v>77.400000000000006</v>
          </cell>
          <cell r="F22">
            <v>91</v>
          </cell>
          <cell r="G22">
            <v>69</v>
          </cell>
          <cell r="H22">
            <v>10.44</v>
          </cell>
          <cell r="I22" t="str">
            <v>L</v>
          </cell>
          <cell r="J22">
            <v>23.400000000000002</v>
          </cell>
          <cell r="K22">
            <v>0.2</v>
          </cell>
        </row>
        <row r="23">
          <cell r="B23">
            <v>27.424999999999997</v>
          </cell>
          <cell r="C23">
            <v>29.6</v>
          </cell>
          <cell r="D23">
            <v>23.6</v>
          </cell>
          <cell r="E23">
            <v>61.375</v>
          </cell>
          <cell r="F23">
            <v>78</v>
          </cell>
          <cell r="G23">
            <v>48</v>
          </cell>
          <cell r="H23">
            <v>11.520000000000001</v>
          </cell>
          <cell r="I23" t="str">
            <v>NE</v>
          </cell>
          <cell r="J23">
            <v>26.28</v>
          </cell>
          <cell r="K23">
            <v>0.4</v>
          </cell>
        </row>
        <row r="24">
          <cell r="B24">
            <v>28.349999999999998</v>
          </cell>
          <cell r="C24">
            <v>31.3</v>
          </cell>
          <cell r="D24">
            <v>24.1</v>
          </cell>
          <cell r="E24">
            <v>57.5</v>
          </cell>
          <cell r="F24">
            <v>70</v>
          </cell>
          <cell r="G24">
            <v>47</v>
          </cell>
          <cell r="H24">
            <v>6.48</v>
          </cell>
          <cell r="I24" t="str">
            <v>NO</v>
          </cell>
          <cell r="J24">
            <v>14.76</v>
          </cell>
          <cell r="K24">
            <v>0.2</v>
          </cell>
        </row>
        <row r="25">
          <cell r="B25">
            <v>18.2</v>
          </cell>
          <cell r="C25">
            <v>18.3</v>
          </cell>
          <cell r="D25">
            <v>17.5</v>
          </cell>
          <cell r="E25">
            <v>69</v>
          </cell>
          <cell r="F25">
            <v>72</v>
          </cell>
          <cell r="G25">
            <v>67</v>
          </cell>
          <cell r="H25">
            <v>10.44</v>
          </cell>
          <cell r="I25" t="str">
            <v>SO</v>
          </cell>
          <cell r="J25">
            <v>27</v>
          </cell>
          <cell r="K25">
            <v>0</v>
          </cell>
        </row>
        <row r="26">
          <cell r="B26">
            <v>21.585714285714285</v>
          </cell>
          <cell r="C26">
            <v>22.9</v>
          </cell>
          <cell r="D26">
            <v>17.3</v>
          </cell>
          <cell r="E26">
            <v>64.285714285714292</v>
          </cell>
          <cell r="F26">
            <v>82</v>
          </cell>
          <cell r="G26">
            <v>58</v>
          </cell>
          <cell r="H26">
            <v>8.64</v>
          </cell>
          <cell r="I26" t="str">
            <v>L</v>
          </cell>
          <cell r="J26">
            <v>14.76</v>
          </cell>
          <cell r="K26">
            <v>0.2</v>
          </cell>
        </row>
        <row r="27">
          <cell r="B27">
            <v>24.342857142857145</v>
          </cell>
          <cell r="C27">
            <v>26.9</v>
          </cell>
          <cell r="D27">
            <v>20.6</v>
          </cell>
          <cell r="E27">
            <v>66.428571428571431</v>
          </cell>
          <cell r="F27">
            <v>76</v>
          </cell>
          <cell r="G27">
            <v>57</v>
          </cell>
          <cell r="H27">
            <v>7.2</v>
          </cell>
          <cell r="I27" t="str">
            <v>NE</v>
          </cell>
          <cell r="J27">
            <v>15.840000000000002</v>
          </cell>
          <cell r="K27">
            <v>0</v>
          </cell>
        </row>
        <row r="28">
          <cell r="B28">
            <v>21.262500000000003</v>
          </cell>
          <cell r="C28">
            <v>22.9</v>
          </cell>
          <cell r="D28">
            <v>18.3</v>
          </cell>
          <cell r="E28">
            <v>62</v>
          </cell>
          <cell r="F28">
            <v>71</v>
          </cell>
          <cell r="G28">
            <v>53</v>
          </cell>
          <cell r="H28">
            <v>15.48</v>
          </cell>
          <cell r="I28" t="str">
            <v>SO</v>
          </cell>
          <cell r="J28">
            <v>36.36</v>
          </cell>
          <cell r="K28">
            <v>0</v>
          </cell>
        </row>
        <row r="29">
          <cell r="B29">
            <v>22.512499999999999</v>
          </cell>
          <cell r="C29">
            <v>24.6</v>
          </cell>
          <cell r="D29">
            <v>19.5</v>
          </cell>
          <cell r="E29">
            <v>69</v>
          </cell>
          <cell r="F29">
            <v>80</v>
          </cell>
          <cell r="G29">
            <v>61</v>
          </cell>
          <cell r="H29">
            <v>9.3600000000000012</v>
          </cell>
          <cell r="I29" t="str">
            <v>NO</v>
          </cell>
          <cell r="J29">
            <v>18.720000000000002</v>
          </cell>
          <cell r="K29">
            <v>0</v>
          </cell>
        </row>
        <row r="30">
          <cell r="B30">
            <v>25.689999999999998</v>
          </cell>
          <cell r="C30">
            <v>27.3</v>
          </cell>
          <cell r="D30">
            <v>20.7</v>
          </cell>
          <cell r="E30">
            <v>63.4</v>
          </cell>
          <cell r="F30">
            <v>82</v>
          </cell>
          <cell r="G30">
            <v>57</v>
          </cell>
          <cell r="H30">
            <v>12.24</v>
          </cell>
          <cell r="I30" t="str">
            <v>L</v>
          </cell>
          <cell r="J30">
            <v>20.88</v>
          </cell>
          <cell r="K30">
            <v>0</v>
          </cell>
        </row>
        <row r="31">
          <cell r="B31">
            <v>27.809090909090909</v>
          </cell>
          <cell r="C31">
            <v>30.7</v>
          </cell>
          <cell r="D31">
            <v>23.5</v>
          </cell>
          <cell r="E31">
            <v>57.272727272727273</v>
          </cell>
          <cell r="F31">
            <v>70</v>
          </cell>
          <cell r="G31">
            <v>49</v>
          </cell>
          <cell r="H31">
            <v>14.4</v>
          </cell>
          <cell r="I31" t="str">
            <v>L</v>
          </cell>
          <cell r="J31">
            <v>27</v>
          </cell>
          <cell r="K31">
            <v>0</v>
          </cell>
        </row>
        <row r="32">
          <cell r="B32">
            <v>28.487500000000001</v>
          </cell>
          <cell r="C32">
            <v>31.3</v>
          </cell>
          <cell r="D32">
            <v>24.9</v>
          </cell>
          <cell r="E32">
            <v>53.125</v>
          </cell>
          <cell r="F32">
            <v>64</v>
          </cell>
          <cell r="G32">
            <v>39</v>
          </cell>
          <cell r="H32">
            <v>11.879999999999999</v>
          </cell>
          <cell r="I32" t="str">
            <v>L</v>
          </cell>
          <cell r="J32">
            <v>22.32</v>
          </cell>
          <cell r="K32">
            <v>0</v>
          </cell>
        </row>
        <row r="33">
          <cell r="B33">
            <v>28.657142857142855</v>
          </cell>
          <cell r="C33">
            <v>30.5</v>
          </cell>
          <cell r="D33">
            <v>24.8</v>
          </cell>
          <cell r="E33">
            <v>46.142857142857146</v>
          </cell>
          <cell r="F33">
            <v>51</v>
          </cell>
          <cell r="G33">
            <v>40</v>
          </cell>
          <cell r="H33">
            <v>11.16</v>
          </cell>
          <cell r="I33" t="str">
            <v>L</v>
          </cell>
          <cell r="J33">
            <v>22.32</v>
          </cell>
          <cell r="K33">
            <v>0</v>
          </cell>
        </row>
        <row r="34">
          <cell r="B34">
            <v>29.22</v>
          </cell>
          <cell r="C34">
            <v>31.4</v>
          </cell>
          <cell r="D34">
            <v>26.1</v>
          </cell>
          <cell r="E34">
            <v>48.8</v>
          </cell>
          <cell r="F34">
            <v>55</v>
          </cell>
          <cell r="G34">
            <v>41</v>
          </cell>
          <cell r="H34">
            <v>18.36</v>
          </cell>
          <cell r="I34" t="str">
            <v>L</v>
          </cell>
          <cell r="J34">
            <v>39.6</v>
          </cell>
          <cell r="K34">
            <v>0</v>
          </cell>
        </row>
        <row r="35">
          <cell r="B35">
            <v>30.637499999999999</v>
          </cell>
          <cell r="C35">
            <v>32.9</v>
          </cell>
          <cell r="D35">
            <v>26.3</v>
          </cell>
          <cell r="E35">
            <v>44.625</v>
          </cell>
          <cell r="F35">
            <v>60</v>
          </cell>
          <cell r="G35">
            <v>37</v>
          </cell>
          <cell r="H35">
            <v>11.879999999999999</v>
          </cell>
          <cell r="I35" t="str">
            <v>NE</v>
          </cell>
          <cell r="J35">
            <v>30.96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abSelected="1" zoomScale="90" zoomScaleNormal="90" workbookViewId="0">
      <selection activeCell="AK27" sqref="AK27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0" t="s">
        <v>22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4" s="4" customFormat="1" ht="20.100000000000001" customHeight="1" x14ac:dyDescent="0.2">
      <c r="A2" s="131" t="s">
        <v>21</v>
      </c>
      <c r="B2" s="129" t="s">
        <v>136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7"/>
    </row>
    <row r="3" spans="1:34" s="5" customFormat="1" ht="20.100000000000001" customHeight="1" x14ac:dyDescent="0.2">
      <c r="A3" s="131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30" t="s">
        <v>38</v>
      </c>
      <c r="AH3" s="8"/>
    </row>
    <row r="4" spans="1:34" s="5" customFormat="1" ht="20.100000000000001" customHeight="1" x14ac:dyDescent="0.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30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[1]Julho!$B$5</f>
        <v>20.437499999999996</v>
      </c>
      <c r="C5" s="17">
        <f>[1]Julho!$B$6</f>
        <v>21.616666666666664</v>
      </c>
      <c r="D5" s="17">
        <f>[1]Julho!$B$7</f>
        <v>22.870833333333337</v>
      </c>
      <c r="E5" s="17">
        <f>[1]Julho!$B$8</f>
        <v>17.420833333333338</v>
      </c>
      <c r="F5" s="17">
        <f>[1]Julho!$B$9</f>
        <v>14.799999999999999</v>
      </c>
      <c r="G5" s="17">
        <f>[1]Julho!$B$10</f>
        <v>18.133333333333333</v>
      </c>
      <c r="H5" s="17">
        <f>[1]Julho!$B$11</f>
        <v>20.183333333333334</v>
      </c>
      <c r="I5" s="17">
        <f>[1]Julho!$B$12</f>
        <v>18.875000000000004</v>
      </c>
      <c r="J5" s="17">
        <f>[1]Julho!$B$13</f>
        <v>19.354166666666664</v>
      </c>
      <c r="K5" s="17">
        <f>[1]Julho!$B$14</f>
        <v>22.324999999999999</v>
      </c>
      <c r="L5" s="17">
        <f>[1]Julho!$B$15</f>
        <v>20.645833333333332</v>
      </c>
      <c r="M5" s="17">
        <f>[1]Julho!$B$16</f>
        <v>22.879166666666666</v>
      </c>
      <c r="N5" s="17">
        <f>[1]Julho!$B$17</f>
        <v>25.045833333333331</v>
      </c>
      <c r="O5" s="17">
        <f>[1]Julho!$B$18</f>
        <v>24.479166666666668</v>
      </c>
      <c r="P5" s="17">
        <f>[1]Julho!$B$19</f>
        <v>22.787499999999998</v>
      </c>
      <c r="Q5" s="17">
        <f>[1]Julho!$B$20</f>
        <v>22.420833333333334</v>
      </c>
      <c r="R5" s="17">
        <f>[1]Julho!$B$21</f>
        <v>22.962500000000002</v>
      </c>
      <c r="S5" s="17">
        <f>[1]Julho!$B$22</f>
        <v>22.833333333333332</v>
      </c>
      <c r="T5" s="17">
        <f>[1]Julho!$B$23</f>
        <v>21.479166666666671</v>
      </c>
      <c r="U5" s="17">
        <f>[1]Julho!$B$24</f>
        <v>21.754166666666666</v>
      </c>
      <c r="V5" s="17">
        <f>[1]Julho!$B$25</f>
        <v>19.087499999999999</v>
      </c>
      <c r="W5" s="17">
        <f>[1]Julho!$B$26</f>
        <v>16.375</v>
      </c>
      <c r="X5" s="17">
        <f>[1]Julho!$B$27</f>
        <v>19.049999999999997</v>
      </c>
      <c r="Y5" s="17">
        <f>[1]Julho!$B$28</f>
        <v>21.383333333333336</v>
      </c>
      <c r="Z5" s="17">
        <f>[1]Julho!$B$29</f>
        <v>21.954166666666669</v>
      </c>
      <c r="AA5" s="17">
        <f>[1]Julho!$B$30</f>
        <v>21.454166666666669</v>
      </c>
      <c r="AB5" s="17">
        <f>[1]Julho!$B$31</f>
        <v>20.925000000000001</v>
      </c>
      <c r="AC5" s="17">
        <f>[1]Julho!$B$32</f>
        <v>21.704166666666666</v>
      </c>
      <c r="AD5" s="17">
        <f>[1]Julho!$B$33</f>
        <v>22.041666666666668</v>
      </c>
      <c r="AE5" s="17">
        <f>[1]Julho!$B$34</f>
        <v>22.562499999999996</v>
      </c>
      <c r="AF5" s="17">
        <f>[1]Julho!$B$35</f>
        <v>22.474999999999998</v>
      </c>
      <c r="AG5" s="31">
        <f>AVERAGE(B5:AF5)</f>
        <v>21.042473118279567</v>
      </c>
      <c r="AH5" s="8"/>
    </row>
    <row r="6" spans="1:34" ht="17.100000000000001" customHeight="1" x14ac:dyDescent="0.2">
      <c r="A6" s="15" t="s">
        <v>0</v>
      </c>
      <c r="B6" s="17">
        <f>[2]Julho!$B$5</f>
        <v>17.795833333333334</v>
      </c>
      <c r="C6" s="17">
        <f>[2]Julho!$B$6</f>
        <v>17.816666666666666</v>
      </c>
      <c r="D6" s="17">
        <f>[2]Julho!$B$7</f>
        <v>17.066666666666666</v>
      </c>
      <c r="E6" s="17">
        <f>[2]Julho!$B$8</f>
        <v>11.704166666666666</v>
      </c>
      <c r="F6" s="17">
        <f>[2]Julho!$B$9</f>
        <v>11.283333333333337</v>
      </c>
      <c r="G6" s="17">
        <f>[2]Julho!$B$10</f>
        <v>14.858333333333333</v>
      </c>
      <c r="H6" s="17">
        <f>[2]Julho!$B$11</f>
        <v>17.512500000000003</v>
      </c>
      <c r="I6" s="17">
        <f>[2]Julho!$B$12</f>
        <v>15.558333333333332</v>
      </c>
      <c r="J6" s="17">
        <f>[2]Julho!$B$13</f>
        <v>16.266666666666666</v>
      </c>
      <c r="K6" s="17">
        <f>[2]Julho!$B$14</f>
        <v>19.833333333333332</v>
      </c>
      <c r="L6" s="17">
        <f>[2]Julho!$B$15</f>
        <v>18.429166666666667</v>
      </c>
      <c r="M6" s="17">
        <f>[2]Julho!$B$16</f>
        <v>21.295833333333338</v>
      </c>
      <c r="N6" s="17">
        <f>[2]Julho!$B$17</f>
        <v>23.929166666666664</v>
      </c>
      <c r="O6" s="17">
        <f>[2]Julho!$B$18</f>
        <v>22.033333333333331</v>
      </c>
      <c r="P6" s="17">
        <f>[2]Julho!$B$19</f>
        <v>17.070833333333336</v>
      </c>
      <c r="Q6" s="17">
        <f>[2]Julho!$B$20</f>
        <v>16.760000000000002</v>
      </c>
      <c r="R6" s="17">
        <f>[2]Julho!$B$21</f>
        <v>20.209090909090914</v>
      </c>
      <c r="S6" s="17">
        <f>[2]Julho!$B$22</f>
        <v>23.341666666666669</v>
      </c>
      <c r="T6" s="17">
        <f>[2]Julho!$B$23</f>
        <v>20.766666666666669</v>
      </c>
      <c r="U6" s="17">
        <f>[2]Julho!$B$24</f>
        <v>20.020833333333332</v>
      </c>
      <c r="V6" s="17">
        <f>[2]Julho!$B$25</f>
        <v>15.183333333333335</v>
      </c>
      <c r="W6" s="17">
        <f>[2]Julho!$B$26</f>
        <v>13.1625</v>
      </c>
      <c r="X6" s="17">
        <f>[2]Julho!$B$27</f>
        <v>17.495833333333334</v>
      </c>
      <c r="Y6" s="17">
        <f>[2]Julho!$B$28</f>
        <v>17.625</v>
      </c>
      <c r="Z6" s="17">
        <f>[2]Julho!$B$29</f>
        <v>15.516666666666667</v>
      </c>
      <c r="AA6" s="17">
        <f>[2]Julho!$B$30</f>
        <v>14.608333333333333</v>
      </c>
      <c r="AB6" s="17">
        <f>[2]Julho!$B$31</f>
        <v>17.958333333333336</v>
      </c>
      <c r="AC6" s="17">
        <f>[2]Julho!$B$32</f>
        <v>19.574999999999999</v>
      </c>
      <c r="AD6" s="17">
        <f>[2]Julho!$B$33</f>
        <v>19.579166666666666</v>
      </c>
      <c r="AE6" s="17">
        <f>[2]Julho!$B$34</f>
        <v>20.354166666666668</v>
      </c>
      <c r="AF6" s="17">
        <f>[2]Julho!$B$35</f>
        <v>21.345833333333335</v>
      </c>
      <c r="AG6" s="27">
        <f t="shared" ref="AG6:AG19" si="1">AVERAGE(B6:AF6)</f>
        <v>17.93408357771261</v>
      </c>
    </row>
    <row r="7" spans="1:34" ht="17.100000000000001" customHeight="1" x14ac:dyDescent="0.2">
      <c r="A7" s="15" t="s">
        <v>1</v>
      </c>
      <c r="B7" s="17" t="str">
        <f>[3]Julho!$B$5</f>
        <v>*</v>
      </c>
      <c r="C7" s="17" t="str">
        <f>[3]Julho!$B$6</f>
        <v>*</v>
      </c>
      <c r="D7" s="17" t="str">
        <f>[3]Julho!$B$7</f>
        <v>*</v>
      </c>
      <c r="E7" s="17" t="str">
        <f>[3]Julho!$B$8</f>
        <v>*</v>
      </c>
      <c r="F7" s="17" t="str">
        <f>[3]Julho!$B$9</f>
        <v>*</v>
      </c>
      <c r="G7" s="17" t="str">
        <f>[3]Julho!$B$10</f>
        <v>*</v>
      </c>
      <c r="H7" s="17" t="str">
        <f>[3]Julho!$B$11</f>
        <v>*</v>
      </c>
      <c r="I7" s="17" t="str">
        <f>[3]Julho!$B$12</f>
        <v>*</v>
      </c>
      <c r="J7" s="17" t="str">
        <f>[3]Julho!$B$13</f>
        <v>*</v>
      </c>
      <c r="K7" s="17" t="str">
        <f>[3]Julho!$B$14</f>
        <v>*</v>
      </c>
      <c r="L7" s="17" t="str">
        <f>[3]Julho!$B$15</f>
        <v>*</v>
      </c>
      <c r="M7" s="17" t="str">
        <f>[3]Julho!$B$16</f>
        <v>*</v>
      </c>
      <c r="N7" s="17" t="str">
        <f>[3]Julho!$B$17</f>
        <v>*</v>
      </c>
      <c r="O7" s="17" t="str">
        <f>[3]Julho!$B$18</f>
        <v>*</v>
      </c>
      <c r="P7" s="17" t="str">
        <f>[3]Julho!$B$19</f>
        <v>*</v>
      </c>
      <c r="Q7" s="17" t="str">
        <f>[3]Julho!$B$20</f>
        <v>*</v>
      </c>
      <c r="R7" s="17" t="str">
        <f>[3]Julho!$B$21</f>
        <v>*</v>
      </c>
      <c r="S7" s="17" t="str">
        <f>[3]Julho!$B$22</f>
        <v>*</v>
      </c>
      <c r="T7" s="17" t="str">
        <f>[3]Julho!$B$23</f>
        <v>*</v>
      </c>
      <c r="U7" s="17" t="str">
        <f>[3]Julho!$B$24</f>
        <v>*</v>
      </c>
      <c r="V7" s="17" t="str">
        <f>[3]Julho!$B$25</f>
        <v>*</v>
      </c>
      <c r="W7" s="17" t="str">
        <f>[3]Julho!$B$26</f>
        <v>*</v>
      </c>
      <c r="X7" s="17" t="str">
        <f>[3]Julho!$B$27</f>
        <v>*</v>
      </c>
      <c r="Y7" s="17" t="str">
        <f>[3]Julho!$B$28</f>
        <v>*</v>
      </c>
      <c r="Z7" s="17" t="str">
        <f>[3]Julho!$B$29</f>
        <v>*</v>
      </c>
      <c r="AA7" s="17" t="str">
        <f>[3]Julho!$B$30</f>
        <v>*</v>
      </c>
      <c r="AB7" s="17">
        <f>[3]Julho!$B$31</f>
        <v>28.599999999999994</v>
      </c>
      <c r="AC7" s="17">
        <f>[3]Julho!$B$32</f>
        <v>24.495833333333326</v>
      </c>
      <c r="AD7" s="17">
        <f>[3]Julho!$B$33</f>
        <v>24.099999999999998</v>
      </c>
      <c r="AE7" s="17">
        <f>[3]Julho!$B$34</f>
        <v>25.716666666666658</v>
      </c>
      <c r="AF7" s="17">
        <f>[3]Julho!$B$35</f>
        <v>24.620833333333334</v>
      </c>
      <c r="AG7" s="27">
        <f t="shared" si="1"/>
        <v>25.506666666666661</v>
      </c>
    </row>
    <row r="8" spans="1:34" ht="17.100000000000001" customHeight="1" x14ac:dyDescent="0.2">
      <c r="A8" s="15" t="s">
        <v>75</v>
      </c>
      <c r="B8" s="17">
        <f>[4]Julho!$B$5</f>
        <v>19.070833333333333</v>
      </c>
      <c r="C8" s="17">
        <f>[4]Julho!$B$6</f>
        <v>19.287499999999998</v>
      </c>
      <c r="D8" s="17">
        <f>[4]Julho!$B$7</f>
        <v>18.774999999999999</v>
      </c>
      <c r="E8" s="17">
        <f>[4]Julho!$B$8</f>
        <v>16.195833333333333</v>
      </c>
      <c r="F8" s="17">
        <f>[4]Julho!$B$9</f>
        <v>14.104166666666666</v>
      </c>
      <c r="G8" s="17">
        <f>[4]Julho!$B$10</f>
        <v>17.099999999999998</v>
      </c>
      <c r="H8" s="17">
        <f>[4]Julho!$B$11</f>
        <v>19.808333333333334</v>
      </c>
      <c r="I8" s="17">
        <f>[4]Julho!$B$12</f>
        <v>18.520833333333332</v>
      </c>
      <c r="J8" s="17">
        <f>[4]Julho!$B$13</f>
        <v>17.354166666666668</v>
      </c>
      <c r="K8" s="17">
        <f>[4]Julho!$B$14</f>
        <v>21.845833333333331</v>
      </c>
      <c r="L8" s="17">
        <f>[4]Julho!$B$15</f>
        <v>19.6875</v>
      </c>
      <c r="M8" s="17">
        <f>[4]Julho!$B$16</f>
        <v>22.745833333333334</v>
      </c>
      <c r="N8" s="17">
        <f>[4]Julho!$B$17</f>
        <v>26.429166666666664</v>
      </c>
      <c r="O8" s="17">
        <f>[4]Julho!$B$18</f>
        <v>26.170833333333334</v>
      </c>
      <c r="P8" s="17">
        <f>[4]Julho!$B$19</f>
        <v>21.549999999999997</v>
      </c>
      <c r="Q8" s="17">
        <f>[4]Julho!$B$20</f>
        <v>21.891666666666669</v>
      </c>
      <c r="R8" s="17">
        <f>[4]Julho!$B$21</f>
        <v>22.895833333333339</v>
      </c>
      <c r="S8" s="17">
        <f>[4]Julho!$B$22</f>
        <v>22.704166666666666</v>
      </c>
      <c r="T8" s="17">
        <f>[4]Julho!$B$23</f>
        <v>23.162499999999998</v>
      </c>
      <c r="U8" s="17">
        <f>[4]Julho!$B$24</f>
        <v>23.987499999999997</v>
      </c>
      <c r="V8" s="17">
        <f>[4]Julho!$B$25</f>
        <v>18.829166666666669</v>
      </c>
      <c r="W8" s="17">
        <f>[4]Julho!$B$26</f>
        <v>16.129166666666666</v>
      </c>
      <c r="X8" s="17">
        <f>[4]Julho!$B$27</f>
        <v>19.408333333333335</v>
      </c>
      <c r="Y8" s="17">
        <f>[4]Julho!$B$28</f>
        <v>21.099999999999998</v>
      </c>
      <c r="Z8" s="17">
        <f>[4]Julho!$B$29</f>
        <v>19.445833333333333</v>
      </c>
      <c r="AA8" s="17">
        <f>[4]Julho!$B$30</f>
        <v>19.850000000000005</v>
      </c>
      <c r="AB8" s="17">
        <f>[4]Julho!$B$31</f>
        <v>21.5</v>
      </c>
      <c r="AC8" s="17">
        <f>[4]Julho!$B$32</f>
        <v>22.404166666666665</v>
      </c>
      <c r="AD8" s="17">
        <f>[4]Julho!$B$33</f>
        <v>23.229166666666668</v>
      </c>
      <c r="AE8" s="17">
        <f>[4]Julho!$B$34</f>
        <v>23.158333333333331</v>
      </c>
      <c r="AF8" s="17">
        <f>[4]Julho!$B$35</f>
        <v>23.5</v>
      </c>
      <c r="AG8" s="26">
        <f t="shared" si="1"/>
        <v>20.704569892473121</v>
      </c>
    </row>
    <row r="9" spans="1:34" ht="17.100000000000001" customHeight="1" x14ac:dyDescent="0.2">
      <c r="A9" s="15" t="s">
        <v>45</v>
      </c>
      <c r="B9" s="17">
        <f>[5]Julho!$B$5</f>
        <v>20.474999999999998</v>
      </c>
      <c r="C9" s="17">
        <f>[5]Julho!$B$6</f>
        <v>20.9375</v>
      </c>
      <c r="D9" s="17">
        <f>[5]Julho!$B$7</f>
        <v>21.041666666666668</v>
      </c>
      <c r="E9" s="17">
        <f>[5]Julho!$B$8</f>
        <v>13.500000000000002</v>
      </c>
      <c r="F9" s="17">
        <f>[5]Julho!$B$9</f>
        <v>12.929166666666667</v>
      </c>
      <c r="G9" s="17">
        <f>[5]Julho!$B$10</f>
        <v>18.366666666666667</v>
      </c>
      <c r="H9" s="17">
        <f>[5]Julho!$B$11</f>
        <v>19.229166666666668</v>
      </c>
      <c r="I9" s="17">
        <f>[5]Julho!$B$12</f>
        <v>16.295833333333334</v>
      </c>
      <c r="J9" s="17">
        <f>[5]Julho!$B$13</f>
        <v>16.399999999999999</v>
      </c>
      <c r="K9" s="17">
        <f>[5]Julho!$B$14</f>
        <v>23.250000000000004</v>
      </c>
      <c r="L9" s="17">
        <f>[5]Julho!$B$15</f>
        <v>23.087500000000002</v>
      </c>
      <c r="M9" s="17">
        <f>[5]Julho!$B$16</f>
        <v>24.587500000000002</v>
      </c>
      <c r="N9" s="17">
        <f>[5]Julho!$B$17</f>
        <v>26.483333333333324</v>
      </c>
      <c r="O9" s="17">
        <f>[5]Julho!$B$18</f>
        <v>22.470833333333331</v>
      </c>
      <c r="P9" s="17">
        <f>[5]Julho!$B$19</f>
        <v>16.945833333333329</v>
      </c>
      <c r="Q9" s="17">
        <f>[5]Julho!$B$20</f>
        <v>17.554166666666671</v>
      </c>
      <c r="R9" s="17">
        <f>[5]Julho!$B$21</f>
        <v>20.287499999999998</v>
      </c>
      <c r="S9" s="17">
        <f>[5]Julho!$B$22</f>
        <v>21.45</v>
      </c>
      <c r="T9" s="17">
        <f>[5]Julho!$B$23</f>
        <v>22.945833333333336</v>
      </c>
      <c r="U9" s="17">
        <f>[5]Julho!$B$24</f>
        <v>22.033333333333335</v>
      </c>
      <c r="V9" s="17">
        <f>[5]Julho!$B$25</f>
        <v>16.420833333333334</v>
      </c>
      <c r="W9" s="17">
        <f>[5]Julho!$B$26</f>
        <v>13.875</v>
      </c>
      <c r="X9" s="17">
        <f>[5]Julho!$B$27</f>
        <v>17</v>
      </c>
      <c r="Y9" s="17">
        <f>[5]Julho!$B$28</f>
        <v>17.1875</v>
      </c>
      <c r="Z9" s="17">
        <f>[5]Julho!$B$29</f>
        <v>17.05</v>
      </c>
      <c r="AA9" s="17">
        <f>[5]Julho!$B$30</f>
        <v>17.412499999999998</v>
      </c>
      <c r="AB9" s="17">
        <f>[5]Julho!$B$31</f>
        <v>20.791666666666668</v>
      </c>
      <c r="AC9" s="17">
        <f>[5]Julho!$B$32</f>
        <v>22.820833333333336</v>
      </c>
      <c r="AD9" s="17">
        <f>[5]Julho!$B$33</f>
        <v>22.208333333333332</v>
      </c>
      <c r="AE9" s="17">
        <f>[5]Julho!$B$34</f>
        <v>21.766666666666669</v>
      </c>
      <c r="AF9" s="17">
        <f>[5]Julho!$B$35</f>
        <v>23.033333333333335</v>
      </c>
      <c r="AG9" s="27">
        <f t="shared" si="1"/>
        <v>19.672177419354842</v>
      </c>
    </row>
    <row r="10" spans="1:34" ht="17.100000000000001" customHeight="1" x14ac:dyDescent="0.2">
      <c r="A10" s="15" t="s">
        <v>2</v>
      </c>
      <c r="B10" s="17">
        <f>[6]Julho!$B$5</f>
        <v>20.8125</v>
      </c>
      <c r="C10" s="17">
        <f>[6]Julho!$B$6</f>
        <v>22.929166666666664</v>
      </c>
      <c r="D10" s="17">
        <f>[6]Julho!$B$7</f>
        <v>23.441666666666666</v>
      </c>
      <c r="E10" s="17">
        <f>[6]Julho!$B$8</f>
        <v>13.920833333333333</v>
      </c>
      <c r="F10" s="17">
        <f>[6]Julho!$B$9</f>
        <v>14.116666666666667</v>
      </c>
      <c r="G10" s="17">
        <f>[6]Julho!$B$10</f>
        <v>17.958333333333332</v>
      </c>
      <c r="H10" s="17">
        <f>[6]Julho!$B$11</f>
        <v>18.787499999999998</v>
      </c>
      <c r="I10" s="17">
        <f>[6]Julho!$B$12</f>
        <v>15.433333333333337</v>
      </c>
      <c r="J10" s="17">
        <f>[6]Julho!$B$13</f>
        <v>17.604166666666664</v>
      </c>
      <c r="K10" s="17">
        <f>[6]Julho!$B$14</f>
        <v>22.237500000000001</v>
      </c>
      <c r="L10" s="17">
        <f>[6]Julho!$B$15</f>
        <v>20.983333333333331</v>
      </c>
      <c r="M10" s="17">
        <f>[6]Julho!$B$16</f>
        <v>23.616666666666664</v>
      </c>
      <c r="N10" s="17">
        <f>[6]Julho!$B$17</f>
        <v>25.641666666666666</v>
      </c>
      <c r="O10" s="17">
        <f>[6]Julho!$B$18</f>
        <v>24.712500000000002</v>
      </c>
      <c r="P10" s="17">
        <f>[6]Julho!$B$19</f>
        <v>19.541666666666671</v>
      </c>
      <c r="Q10" s="17">
        <f>[6]Julho!$B$20</f>
        <v>20.849999999999998</v>
      </c>
      <c r="R10" s="17">
        <f>[6]Julho!$B$21</f>
        <v>22.358333333333334</v>
      </c>
      <c r="S10" s="17">
        <f>[6]Julho!$B$22</f>
        <v>23.200000000000003</v>
      </c>
      <c r="T10" s="17">
        <f>[6]Julho!$B$23</f>
        <v>23.116666666666671</v>
      </c>
      <c r="U10" s="17">
        <f>[6]Julho!$B$24</f>
        <v>22.737500000000001</v>
      </c>
      <c r="V10" s="17">
        <f>[6]Julho!$B$25</f>
        <v>16.774999999999995</v>
      </c>
      <c r="W10" s="17">
        <f>[6]Julho!$B$26</f>
        <v>16.516666666666669</v>
      </c>
      <c r="X10" s="17">
        <f>[6]Julho!$B$27</f>
        <v>20.708333333333329</v>
      </c>
      <c r="Y10" s="17">
        <f>[6]Julho!$B$28</f>
        <v>21.129166666666663</v>
      </c>
      <c r="Z10" s="17">
        <f>[6]Julho!$B$29</f>
        <v>19.858333333333338</v>
      </c>
      <c r="AA10" s="17">
        <f>[6]Julho!$B$30</f>
        <v>20.37083333333333</v>
      </c>
      <c r="AB10" s="17">
        <f>[6]Julho!$B$31</f>
        <v>21.862499999999997</v>
      </c>
      <c r="AC10" s="17">
        <f>[6]Julho!$B$32</f>
        <v>24.595833333333331</v>
      </c>
      <c r="AD10" s="17">
        <f>[6]Julho!$B$33</f>
        <v>24.641666666666669</v>
      </c>
      <c r="AE10" s="17">
        <f>[6]Julho!$B$34</f>
        <v>25.374999999999996</v>
      </c>
      <c r="AF10" s="17">
        <f>[6]Julho!$B$35</f>
        <v>25.500000000000004</v>
      </c>
      <c r="AG10" s="27">
        <f t="shared" si="1"/>
        <v>21.01075268817204</v>
      </c>
    </row>
    <row r="11" spans="1:34" ht="17.100000000000001" customHeight="1" x14ac:dyDescent="0.2">
      <c r="A11" s="15" t="s">
        <v>3</v>
      </c>
      <c r="B11" s="17">
        <f>[7]Julho!$B$5</f>
        <v>21.887499999999999</v>
      </c>
      <c r="C11" s="17">
        <f>[7]Julho!$B$6</f>
        <v>23.083333333333339</v>
      </c>
      <c r="D11" s="17">
        <f>[7]Julho!$B$7</f>
        <v>22.837499999999995</v>
      </c>
      <c r="E11" s="17">
        <f>[7]Julho!$B$8</f>
        <v>19.624999999999996</v>
      </c>
      <c r="F11" s="17">
        <f>[7]Julho!$B$9</f>
        <v>16.220833333333335</v>
      </c>
      <c r="G11" s="17">
        <f>[7]Julho!$B$10</f>
        <v>18.637499999999999</v>
      </c>
      <c r="H11" s="17">
        <f>[7]Julho!$B$11</f>
        <v>19.7</v>
      </c>
      <c r="I11" s="17">
        <f>[7]Julho!$B$12</f>
        <v>18.349999999999998</v>
      </c>
      <c r="J11" s="17">
        <f>[7]Julho!$B$13</f>
        <v>19.466666666666669</v>
      </c>
      <c r="K11" s="17">
        <f>[7]Julho!$B$14</f>
        <v>21.537500000000005</v>
      </c>
      <c r="L11" s="17">
        <f>[7]Julho!$B$15</f>
        <v>22.720833333333331</v>
      </c>
      <c r="M11" s="17">
        <f>[7]Julho!$B$16</f>
        <v>23.416666666666668</v>
      </c>
      <c r="N11" s="17">
        <f>[7]Julho!$B$17</f>
        <v>24.124999999999996</v>
      </c>
      <c r="O11" s="17">
        <f>[7]Julho!$B$18</f>
        <v>23.604166666666668</v>
      </c>
      <c r="P11" s="17">
        <f>[7]Julho!$B$19</f>
        <v>23.595833333333331</v>
      </c>
      <c r="Q11" s="17">
        <f>[7]Julho!$B$20</f>
        <v>23.008333333333329</v>
      </c>
      <c r="R11" s="17">
        <f>[7]Julho!$B$21</f>
        <v>22.666666666666671</v>
      </c>
      <c r="S11" s="17">
        <f>[7]Julho!$B$22</f>
        <v>21.679166666666664</v>
      </c>
      <c r="T11" s="17">
        <f>[7]Julho!$B$23</f>
        <v>21.412499999999998</v>
      </c>
      <c r="U11" s="17">
        <f>[7]Julho!$B$24</f>
        <v>21.533333333333331</v>
      </c>
      <c r="V11" s="17">
        <f>[7]Julho!$B$25</f>
        <v>20.745833333333334</v>
      </c>
      <c r="W11" s="17">
        <f>[7]Julho!$B$26</f>
        <v>19.212499999999999</v>
      </c>
      <c r="X11" s="17">
        <f>[7]Julho!$B$27</f>
        <v>21.133333333333336</v>
      </c>
      <c r="Y11" s="17">
        <f>[7]Julho!$B$28</f>
        <v>22.420833333333334</v>
      </c>
      <c r="Z11" s="17">
        <f>[7]Julho!$B$29</f>
        <v>22.387499999999999</v>
      </c>
      <c r="AA11" s="17">
        <f>[7]Julho!$B$30</f>
        <v>22.216666666666669</v>
      </c>
      <c r="AB11" s="17">
        <f>[7]Julho!$B$31</f>
        <v>22.704166666666666</v>
      </c>
      <c r="AC11" s="17">
        <f>[7]Julho!$B$32</f>
        <v>23.808333333333323</v>
      </c>
      <c r="AD11" s="17">
        <f>[7]Julho!$B$33</f>
        <v>23.779166666666665</v>
      </c>
      <c r="AE11" s="17">
        <f>[7]Julho!$B$34</f>
        <v>23.308333333333337</v>
      </c>
      <c r="AF11" s="17">
        <f>[7]Julho!$B$35</f>
        <v>21.629166666666666</v>
      </c>
      <c r="AG11" s="27">
        <f t="shared" si="1"/>
        <v>21.692069892473121</v>
      </c>
    </row>
    <row r="12" spans="1:34" ht="17.100000000000001" customHeight="1" x14ac:dyDescent="0.2">
      <c r="A12" s="15" t="s">
        <v>4</v>
      </c>
      <c r="B12" s="17">
        <f>[8]Julho!$B$5</f>
        <v>20.966666666666665</v>
      </c>
      <c r="C12" s="17">
        <f>[8]Julho!$B$6</f>
        <v>21.558333333333337</v>
      </c>
      <c r="D12" s="17">
        <f>[8]Julho!$B$7</f>
        <v>21.912500000000005</v>
      </c>
      <c r="E12" s="17">
        <f>[8]Julho!$B$8</f>
        <v>17.887499999999999</v>
      </c>
      <c r="F12" s="17">
        <f>[8]Julho!$B$9</f>
        <v>15.125000000000002</v>
      </c>
      <c r="G12" s="17">
        <f>[8]Julho!$B$10</f>
        <v>18.966666666666665</v>
      </c>
      <c r="H12" s="17">
        <f>[8]Julho!$B$11</f>
        <v>18.341666666666669</v>
      </c>
      <c r="I12" s="17">
        <f>[8]Julho!$B$12</f>
        <v>16.975000000000001</v>
      </c>
      <c r="J12" s="17">
        <f>[8]Julho!$B$13</f>
        <v>19.116666666666667</v>
      </c>
      <c r="K12" s="17">
        <f>[8]Julho!$B$14</f>
        <v>20.745833333333334</v>
      </c>
      <c r="L12" s="17">
        <f>[8]Julho!$B$15</f>
        <v>22.520833333333332</v>
      </c>
      <c r="M12" s="17">
        <f>[8]Julho!$B$16</f>
        <v>22.375</v>
      </c>
      <c r="N12" s="17">
        <f>[8]Julho!$B$17</f>
        <v>22.695833333333329</v>
      </c>
      <c r="O12" s="17">
        <f>[8]Julho!$B$18</f>
        <v>23.5625</v>
      </c>
      <c r="P12" s="17">
        <f>[8]Julho!$B$19</f>
        <v>23.162499999999994</v>
      </c>
      <c r="Q12" s="17">
        <f>[8]Julho!$B$20</f>
        <v>21.116666666666671</v>
      </c>
      <c r="R12" s="17">
        <f>[8]Julho!$B$21</f>
        <v>22.479166666666668</v>
      </c>
      <c r="S12" s="17">
        <f>[8]Julho!$B$22</f>
        <v>21.116666666666664</v>
      </c>
      <c r="T12" s="17">
        <f>[8]Julho!$B$23</f>
        <v>21.125000000000004</v>
      </c>
      <c r="U12" s="17">
        <f>[8]Julho!$B$24</f>
        <v>21.666666666666668</v>
      </c>
      <c r="V12" s="17">
        <f>[8]Julho!$B$25</f>
        <v>20.2</v>
      </c>
      <c r="W12" s="17">
        <f>[8]Julho!$B$26</f>
        <v>17.483333333333331</v>
      </c>
      <c r="X12" s="17">
        <f>[8]Julho!$B$27</f>
        <v>20.270833333333332</v>
      </c>
      <c r="Y12" s="17">
        <f>[8]Julho!$B$28</f>
        <v>22.204166666666669</v>
      </c>
      <c r="Z12" s="17">
        <f>[8]Julho!$B$29</f>
        <v>20.595833333333335</v>
      </c>
      <c r="AA12" s="17">
        <f>[8]Julho!$B$30</f>
        <v>21.545833333333331</v>
      </c>
      <c r="AB12" s="17">
        <f>[8]Julho!$B$31</f>
        <v>21.929166666666671</v>
      </c>
      <c r="AC12" s="17">
        <f>[8]Julho!$B$32</f>
        <v>22.987500000000001</v>
      </c>
      <c r="AD12" s="17">
        <f>[8]Julho!$B$33</f>
        <v>24.258333333333326</v>
      </c>
      <c r="AE12" s="17">
        <f>[8]Julho!$B$34</f>
        <v>23.383333333333329</v>
      </c>
      <c r="AF12" s="17">
        <f>[8]Julho!$B$35</f>
        <v>22.7</v>
      </c>
      <c r="AG12" s="27">
        <f t="shared" si="1"/>
        <v>20.999193548387098</v>
      </c>
    </row>
    <row r="13" spans="1:34" ht="17.100000000000001" customHeight="1" x14ac:dyDescent="0.2">
      <c r="A13" s="15" t="s">
        <v>5</v>
      </c>
      <c r="B13" s="17" t="str">
        <f>[9]Julho!$B$5</f>
        <v>*</v>
      </c>
      <c r="C13" s="17">
        <f>[9]Julho!$B$6</f>
        <v>27.330000000000002</v>
      </c>
      <c r="D13" s="17">
        <f>[9]Julho!$B$7</f>
        <v>27.766666666666669</v>
      </c>
      <c r="E13" s="17" t="str">
        <f>[9]Julho!$B$8</f>
        <v>*</v>
      </c>
      <c r="F13" s="17">
        <f>[9]Julho!$B$9</f>
        <v>18.475000000000001</v>
      </c>
      <c r="G13" s="17">
        <f>[9]Julho!$B$10</f>
        <v>24.9</v>
      </c>
      <c r="H13" s="17" t="str">
        <f>[9]Julho!$B$11</f>
        <v>*</v>
      </c>
      <c r="I13" s="17">
        <f>[9]Julho!$B$12</f>
        <v>18.55</v>
      </c>
      <c r="J13" s="17">
        <f>[9]Julho!$B$13</f>
        <v>24.055555555555557</v>
      </c>
      <c r="K13" s="17">
        <f>[9]Julho!$B$14</f>
        <v>28</v>
      </c>
      <c r="L13" s="17">
        <f>[9]Julho!$B$15</f>
        <v>28.855555555555561</v>
      </c>
      <c r="M13" s="17">
        <f>[9]Julho!$B$16</f>
        <v>30.09090909090909</v>
      </c>
      <c r="N13" s="17">
        <f>[9]Julho!$B$17</f>
        <v>30.949999999999996</v>
      </c>
      <c r="O13" s="17">
        <f>[9]Julho!$B$18</f>
        <v>27.528571428571432</v>
      </c>
      <c r="P13" s="17" t="str">
        <f>[9]Julho!$B$19</f>
        <v>*</v>
      </c>
      <c r="Q13" s="17">
        <f>[9]Julho!$B$20</f>
        <v>18.7</v>
      </c>
      <c r="R13" s="17">
        <f>[9]Julho!$B$21</f>
        <v>21.15</v>
      </c>
      <c r="S13" s="17">
        <f>[9]Julho!$B$22</f>
        <v>24.25</v>
      </c>
      <c r="T13" s="17">
        <f>[9]Julho!$B$23</f>
        <v>27.424999999999997</v>
      </c>
      <c r="U13" s="17">
        <f>[9]Julho!$B$24</f>
        <v>28.349999999999998</v>
      </c>
      <c r="V13" s="17">
        <f>[9]Julho!$B$25</f>
        <v>18.2</v>
      </c>
      <c r="W13" s="17">
        <f>[9]Julho!$B$26</f>
        <v>21.585714285714285</v>
      </c>
      <c r="X13" s="17">
        <f>[9]Julho!$B$27</f>
        <v>24.342857142857145</v>
      </c>
      <c r="Y13" s="17">
        <f>[9]Julho!$B$28</f>
        <v>21.262500000000003</v>
      </c>
      <c r="Z13" s="17">
        <f>[9]Julho!$B$29</f>
        <v>22.512499999999999</v>
      </c>
      <c r="AA13" s="17">
        <f>[9]Julho!$B$30</f>
        <v>25.689999999999998</v>
      </c>
      <c r="AB13" s="17">
        <f>[9]Julho!$B$31</f>
        <v>27.809090909090909</v>
      </c>
      <c r="AC13" s="17">
        <f>[9]Julho!$B$32</f>
        <v>28.487500000000001</v>
      </c>
      <c r="AD13" s="17">
        <f>[9]Julho!$B$33</f>
        <v>28.657142857142855</v>
      </c>
      <c r="AE13" s="17">
        <f>[9]Julho!$B$34</f>
        <v>29.22</v>
      </c>
      <c r="AF13" s="17">
        <f>[9]Julho!$B$35</f>
        <v>30.637499999999999</v>
      </c>
      <c r="AG13" s="27">
        <f t="shared" si="1"/>
        <v>25.3622986478542</v>
      </c>
    </row>
    <row r="14" spans="1:34" ht="17.100000000000001" customHeight="1" x14ac:dyDescent="0.2">
      <c r="A14" s="15" t="s">
        <v>47</v>
      </c>
      <c r="B14" s="17">
        <f>[10]Julho!$B$5</f>
        <v>22.079166666666669</v>
      </c>
      <c r="C14" s="17">
        <f>[10]Julho!$B$6</f>
        <v>22.404166666666669</v>
      </c>
      <c r="D14" s="17">
        <f>[10]Julho!$B$7</f>
        <v>23.150000000000002</v>
      </c>
      <c r="E14" s="17">
        <f>[10]Julho!$B$8</f>
        <v>19.082608695652176</v>
      </c>
      <c r="F14" s="17">
        <f>[10]Julho!$B$9</f>
        <v>16.9375</v>
      </c>
      <c r="G14" s="17">
        <f>[10]Julho!$B$10</f>
        <v>20.191666666666666</v>
      </c>
      <c r="H14" s="17">
        <f>[10]Julho!$B$11</f>
        <v>19.333333333333332</v>
      </c>
      <c r="I14" s="17">
        <f>[10]Julho!$B$12</f>
        <v>17.220833333333335</v>
      </c>
      <c r="J14" s="17">
        <f>[10]Julho!$B$13</f>
        <v>19.445833333333336</v>
      </c>
      <c r="K14" s="17">
        <f>[10]Julho!$B$14</f>
        <v>22.300000000000008</v>
      </c>
      <c r="L14" s="17">
        <f>[10]Julho!$B$15</f>
        <v>23.049999999999997</v>
      </c>
      <c r="M14" s="17">
        <f>[10]Julho!$B$16</f>
        <v>23.5625</v>
      </c>
      <c r="N14" s="17">
        <f>[10]Julho!$B$17</f>
        <v>24.375</v>
      </c>
      <c r="O14" s="17">
        <f>[10]Julho!$B$18</f>
        <v>24.420833333333331</v>
      </c>
      <c r="P14" s="17">
        <f>[10]Julho!$B$19</f>
        <v>23.195833333333329</v>
      </c>
      <c r="Q14" s="17">
        <f>[10]Julho!$B$20</f>
        <v>22.074999999999999</v>
      </c>
      <c r="R14" s="17">
        <f>[10]Julho!$B$21</f>
        <v>22.700000000000003</v>
      </c>
      <c r="S14" s="17">
        <f>[10]Julho!$B$22</f>
        <v>21.941666666666666</v>
      </c>
      <c r="T14" s="17">
        <f>[10]Julho!$B$23</f>
        <v>20.874999999999996</v>
      </c>
      <c r="U14" s="17">
        <f>[10]Julho!$B$24</f>
        <v>22.029166666666669</v>
      </c>
      <c r="V14" s="17">
        <f>[10]Julho!$B$25</f>
        <v>20.308333333333334</v>
      </c>
      <c r="W14" s="17">
        <f>[10]Julho!$B$26</f>
        <v>19.541666666666668</v>
      </c>
      <c r="X14" s="17">
        <f>[10]Julho!$B$27</f>
        <v>21.704166666666666</v>
      </c>
      <c r="Y14" s="17">
        <f>[10]Julho!$B$28</f>
        <v>22.283333333333331</v>
      </c>
      <c r="Z14" s="17">
        <f>[10]Julho!$B$29</f>
        <v>21.108333333333334</v>
      </c>
      <c r="AA14" s="17">
        <f>[10]Julho!$B$30</f>
        <v>21.987500000000001</v>
      </c>
      <c r="AB14" s="17">
        <f>[10]Julho!$B$31</f>
        <v>22.549999999999997</v>
      </c>
      <c r="AC14" s="17">
        <f>[10]Julho!$B$32</f>
        <v>23.254166666666666</v>
      </c>
      <c r="AD14" s="17">
        <f>[10]Julho!$B$33</f>
        <v>25.033333333333335</v>
      </c>
      <c r="AE14" s="17">
        <f>[10]Julho!$B$34</f>
        <v>24.7</v>
      </c>
      <c r="AF14" s="17">
        <f>[10]Julho!$B$35</f>
        <v>22.195833333333329</v>
      </c>
      <c r="AG14" s="27">
        <f>AVERAGE(B14:AF14)</f>
        <v>21.775379850397382</v>
      </c>
    </row>
    <row r="15" spans="1:34" ht="17.100000000000001" customHeight="1" x14ac:dyDescent="0.2">
      <c r="A15" s="15" t="s">
        <v>6</v>
      </c>
      <c r="B15" s="17">
        <f>[11]Julho!$B$5</f>
        <v>23.358333333333334</v>
      </c>
      <c r="C15" s="17">
        <f>[11]Julho!$B$6</f>
        <v>23.3125</v>
      </c>
      <c r="D15" s="17">
        <f>[11]Julho!$B$7</f>
        <v>22.854166666666671</v>
      </c>
      <c r="E15" s="17">
        <f>[11]Julho!$B$8</f>
        <v>19.533333333333328</v>
      </c>
      <c r="F15" s="17">
        <f>[11]Julho!$B$9</f>
        <v>17.383333333333329</v>
      </c>
      <c r="G15" s="17">
        <f>[11]Julho!$B$10</f>
        <v>19.358333333333331</v>
      </c>
      <c r="H15" s="17">
        <f>[11]Julho!$B$11</f>
        <v>21.012499999999999</v>
      </c>
      <c r="I15" s="17">
        <f>[11]Julho!$B$12</f>
        <v>18.079166666666669</v>
      </c>
      <c r="J15" s="17">
        <f>[11]Julho!$B$13</f>
        <v>20.520833333333332</v>
      </c>
      <c r="K15" s="17">
        <f>[11]Julho!$B$14</f>
        <v>22.991666666666671</v>
      </c>
      <c r="L15" s="17">
        <f>[11]Julho!$B$15</f>
        <v>24.049999999999997</v>
      </c>
      <c r="M15" s="17">
        <f>[11]Julho!$B$16</f>
        <v>24.675000000000001</v>
      </c>
      <c r="N15" s="17">
        <f>[11]Julho!$B$17</f>
        <v>25.274999999999995</v>
      </c>
      <c r="O15" s="17">
        <f>[11]Julho!$B$18</f>
        <v>24.241666666666664</v>
      </c>
      <c r="P15" s="17">
        <f>[11]Julho!$B$19</f>
        <v>23.970833333333335</v>
      </c>
      <c r="Q15" s="17">
        <f>[11]Julho!$B$20</f>
        <v>22.220833333333331</v>
      </c>
      <c r="R15" s="17">
        <f>[11]Julho!$B$21</f>
        <v>24.241666666666664</v>
      </c>
      <c r="S15" s="17">
        <f>[11]Julho!$B$22</f>
        <v>23.154166666666669</v>
      </c>
      <c r="T15" s="17">
        <f>[11]Julho!$B$23</f>
        <v>21.791666666666671</v>
      </c>
      <c r="U15" s="17">
        <f>[11]Julho!$B$24</f>
        <v>21.487499999999997</v>
      </c>
      <c r="V15" s="17">
        <f>[11]Julho!$B$25</f>
        <v>21.191666666666666</v>
      </c>
      <c r="W15" s="17">
        <f>[11]Julho!$B$26</f>
        <v>20.774999999999995</v>
      </c>
      <c r="X15" s="17">
        <f>[11]Julho!$B$27</f>
        <v>21.6875</v>
      </c>
      <c r="Y15" s="17">
        <f>[11]Julho!$B$28</f>
        <v>22.204166666666666</v>
      </c>
      <c r="Z15" s="17">
        <f>[11]Julho!$B$29</f>
        <v>23.079166666666666</v>
      </c>
      <c r="AA15" s="17">
        <f>[11]Julho!$B$30</f>
        <v>22.600000000000005</v>
      </c>
      <c r="AB15" s="17">
        <f>[11]Julho!$B$31</f>
        <v>23.129166666666663</v>
      </c>
      <c r="AC15" s="17">
        <f>[11]Julho!$B$32</f>
        <v>23.091666666666665</v>
      </c>
      <c r="AD15" s="17">
        <f>[11]Julho!$B$33</f>
        <v>23.000000000000004</v>
      </c>
      <c r="AE15" s="17">
        <f>[11]Julho!$B$34</f>
        <v>24.866666666666671</v>
      </c>
      <c r="AF15" s="17">
        <f>[11]Julho!$B$35</f>
        <v>22.625</v>
      </c>
      <c r="AG15" s="27">
        <f t="shared" si="1"/>
        <v>22.314919354838715</v>
      </c>
    </row>
    <row r="16" spans="1:34" ht="17.100000000000001" customHeight="1" x14ac:dyDescent="0.2">
      <c r="A16" s="15" t="s">
        <v>7</v>
      </c>
      <c r="B16" s="17">
        <f>[12]Julho!$B$5</f>
        <v>18.024999999999999</v>
      </c>
      <c r="C16" s="17">
        <f>[12]Julho!$B$6</f>
        <v>18.391666666666666</v>
      </c>
      <c r="D16" s="17">
        <f>[12]Julho!$B$7</f>
        <v>18.858333333333331</v>
      </c>
      <c r="E16" s="17">
        <f>[12]Julho!$B$8</f>
        <v>12.324999999999998</v>
      </c>
      <c r="F16" s="17">
        <f>[12]Julho!$B$9</f>
        <v>12.037500000000001</v>
      </c>
      <c r="G16" s="17">
        <f>[12]Julho!$B$10</f>
        <v>15.91666666666667</v>
      </c>
      <c r="H16" s="17">
        <f>[12]Julho!$B$11</f>
        <v>17.612500000000001</v>
      </c>
      <c r="I16" s="17">
        <f>[12]Julho!$B$12</f>
        <v>16.041666666666664</v>
      </c>
      <c r="J16" s="17">
        <f>[12]Julho!$B$13</f>
        <v>15.891666666666671</v>
      </c>
      <c r="K16" s="17">
        <f>[12]Julho!$B$14</f>
        <v>20.387499999999999</v>
      </c>
      <c r="L16" s="17">
        <f>[12]Julho!$B$15</f>
        <v>19.537499999999998</v>
      </c>
      <c r="M16" s="17" t="str">
        <f>[12]Julho!$B$16</f>
        <v>*</v>
      </c>
      <c r="N16" s="17" t="str">
        <f>[12]Julho!$B$17</f>
        <v>*</v>
      </c>
      <c r="O16" s="17" t="str">
        <f>[12]Julho!$B$18</f>
        <v>*</v>
      </c>
      <c r="P16" s="17" t="str">
        <f>[12]Julho!$B$19</f>
        <v>*</v>
      </c>
      <c r="Q16" s="17" t="str">
        <f>[12]Julho!$B$20</f>
        <v>*</v>
      </c>
      <c r="R16" s="17" t="str">
        <f>[12]Julho!$B$21</f>
        <v>*</v>
      </c>
      <c r="S16" s="17" t="str">
        <f>[12]Julho!$B$22</f>
        <v>*</v>
      </c>
      <c r="T16" s="17" t="str">
        <f>[12]Julho!$B$23</f>
        <v>*</v>
      </c>
      <c r="U16" s="17" t="str">
        <f>[12]Julho!$B$24</f>
        <v>*</v>
      </c>
      <c r="V16" s="17" t="str">
        <f>[12]Julho!$B$25</f>
        <v>*</v>
      </c>
      <c r="W16" s="17" t="str">
        <f>[12]Julho!$B$26</f>
        <v>*</v>
      </c>
      <c r="X16" s="17" t="str">
        <f>[12]Julho!$B$27</f>
        <v>*</v>
      </c>
      <c r="Y16" s="17" t="str">
        <f>[12]Julho!$B$28</f>
        <v>*</v>
      </c>
      <c r="Z16" s="17" t="str">
        <f>[12]Julho!$B$29</f>
        <v>*</v>
      </c>
      <c r="AA16" s="17" t="str">
        <f>[12]Julho!$B$30</f>
        <v>*</v>
      </c>
      <c r="AB16" s="17" t="str">
        <f>[12]Julho!$B$31</f>
        <v>*</v>
      </c>
      <c r="AC16" s="17">
        <f>[12]Julho!$B$32</f>
        <v>25.854545454545459</v>
      </c>
      <c r="AD16" s="17">
        <f>[12]Julho!$B$33</f>
        <v>22.299999999999997</v>
      </c>
      <c r="AE16" s="17">
        <f>[12]Julho!$B$34</f>
        <v>23.404166666666669</v>
      </c>
      <c r="AF16" s="17">
        <f>[12]Julho!$B$35</f>
        <v>23.233333333333331</v>
      </c>
      <c r="AG16" s="27">
        <f t="shared" si="1"/>
        <v>18.654469696969695</v>
      </c>
    </row>
    <row r="17" spans="1:33" ht="17.100000000000001" customHeight="1" x14ac:dyDescent="0.2">
      <c r="A17" s="15" t="s">
        <v>8</v>
      </c>
      <c r="B17" s="17">
        <f>[13]Julho!$B$5</f>
        <v>18.129166666666666</v>
      </c>
      <c r="C17" s="17">
        <f>[13]Julho!$B$6</f>
        <v>17.574999999999999</v>
      </c>
      <c r="D17" s="17">
        <f>[13]Julho!$B$7</f>
        <v>17.070833333333329</v>
      </c>
      <c r="E17" s="17">
        <f>[13]Julho!$B$8</f>
        <v>12.237499999999999</v>
      </c>
      <c r="F17" s="17">
        <f>[13]Julho!$B$9</f>
        <v>12.012500000000001</v>
      </c>
      <c r="G17" s="17">
        <f>[13]Julho!$B$10</f>
        <v>15.087499999999997</v>
      </c>
      <c r="H17" s="17">
        <f>[13]Julho!$B$11</f>
        <v>17.387500000000006</v>
      </c>
      <c r="I17" s="17">
        <f>[13]Julho!$B$12</f>
        <v>16.404166666666665</v>
      </c>
      <c r="J17" s="17">
        <f>[13]Julho!$B$13</f>
        <v>16.849999999999998</v>
      </c>
      <c r="K17" s="17">
        <f>[13]Julho!$B$14</f>
        <v>18.9375</v>
      </c>
      <c r="L17" s="17">
        <f>[13]Julho!$B$15</f>
        <v>17.895833333333332</v>
      </c>
      <c r="M17" s="17">
        <f>[13]Julho!$B$16</f>
        <v>18.912499999999998</v>
      </c>
      <c r="N17" s="17">
        <f>[13]Julho!$B$17</f>
        <v>22.879166666666663</v>
      </c>
      <c r="O17" s="17">
        <f>[13]Julho!$B$18</f>
        <v>21.920833333333334</v>
      </c>
      <c r="P17" s="17">
        <f>[13]Julho!$B$19</f>
        <v>17.679166666666664</v>
      </c>
      <c r="Q17" s="17">
        <f>[13]Julho!$B$20</f>
        <v>17.387499999999999</v>
      </c>
      <c r="R17" s="17">
        <f>[13]Julho!$B$21</f>
        <v>18.554166666666667</v>
      </c>
      <c r="S17" s="17">
        <f>[13]Julho!$B$22</f>
        <v>20.562499999999996</v>
      </c>
      <c r="T17" s="17">
        <f>[13]Julho!$B$23</f>
        <v>21.679166666666664</v>
      </c>
      <c r="U17" s="17">
        <f>[13]Julho!$B$24</f>
        <v>21.850000000000005</v>
      </c>
      <c r="V17" s="17">
        <f>[13]Julho!$B$25</f>
        <v>15.795833333333333</v>
      </c>
      <c r="W17" s="17">
        <f>[13]Julho!$B$26</f>
        <v>14.275000000000004</v>
      </c>
      <c r="X17" s="17">
        <f>[13]Julho!$B$27</f>
        <v>17.425000000000001</v>
      </c>
      <c r="Y17" s="17">
        <f>[13]Julho!$B$28</f>
        <v>17.983333333333331</v>
      </c>
      <c r="Z17" s="17">
        <f>[13]Julho!$B$29</f>
        <v>16.516666666666666</v>
      </c>
      <c r="AA17" s="17">
        <f>[13]Julho!$B$30</f>
        <v>15.91666666666667</v>
      </c>
      <c r="AB17" s="17">
        <f>[13]Julho!$B$31</f>
        <v>18.733333333333334</v>
      </c>
      <c r="AC17" s="17">
        <f>[13]Julho!$B$32</f>
        <v>19.862500000000004</v>
      </c>
      <c r="AD17" s="17">
        <f>[13]Julho!$B$33</f>
        <v>21.074999999999999</v>
      </c>
      <c r="AE17" s="17">
        <f>[13]Julho!$B$34</f>
        <v>21.724999999999998</v>
      </c>
      <c r="AF17" s="17">
        <f>[13]Julho!$B$35</f>
        <v>22.545833333333334</v>
      </c>
      <c r="AG17" s="27">
        <f t="shared" si="1"/>
        <v>18.156989247311831</v>
      </c>
    </row>
    <row r="18" spans="1:33" ht="17.100000000000001" customHeight="1" x14ac:dyDescent="0.2">
      <c r="A18" s="15" t="s">
        <v>9</v>
      </c>
      <c r="B18" s="17">
        <f>[14]Julho!$B$5</f>
        <v>18.874999999999996</v>
      </c>
      <c r="C18" s="17">
        <f>[14]Julho!$B$6</f>
        <v>18.312500000000004</v>
      </c>
      <c r="D18" s="17">
        <f>[14]Julho!$B$7</f>
        <v>17.579166666666669</v>
      </c>
      <c r="E18" s="17">
        <f>[14]Julho!$B$8</f>
        <v>13.616666666666667</v>
      </c>
      <c r="F18" s="17">
        <f>[14]Julho!$B$9</f>
        <v>13.012500000000001</v>
      </c>
      <c r="G18" s="17">
        <f>[14]Julho!$B$10</f>
        <v>15.733333333333334</v>
      </c>
      <c r="H18" s="17">
        <f>[14]Julho!$B$11</f>
        <v>18.129166666666666</v>
      </c>
      <c r="I18" s="17">
        <f>[14]Julho!$B$12</f>
        <v>17.00416666666667</v>
      </c>
      <c r="J18" s="17">
        <f>[14]Julho!$B$13</f>
        <v>16.462499999999999</v>
      </c>
      <c r="K18" s="17">
        <f>[14]Julho!$B$14</f>
        <v>20.524999999999999</v>
      </c>
      <c r="L18" s="17">
        <f>[14]Julho!$B$15</f>
        <v>18.212499999999995</v>
      </c>
      <c r="M18" s="17">
        <f>[14]Julho!$B$16</f>
        <v>20.983333333333331</v>
      </c>
      <c r="N18" s="17">
        <f>[14]Julho!$B$17</f>
        <v>24.683333333333337</v>
      </c>
      <c r="O18" s="17">
        <f>[14]Julho!$B$18</f>
        <v>23.525000000000002</v>
      </c>
      <c r="P18" s="17">
        <f>[14]Julho!$B$19</f>
        <v>19.087500000000002</v>
      </c>
      <c r="Q18" s="17">
        <f>[14]Julho!$B$20</f>
        <v>19.791666666666668</v>
      </c>
      <c r="R18" s="17">
        <f>[14]Julho!$B$21</f>
        <v>20.279166666666669</v>
      </c>
      <c r="S18" s="17">
        <f>[14]Julho!$B$22</f>
        <v>22.195833333333336</v>
      </c>
      <c r="T18" s="17">
        <f>[14]Julho!$B$23</f>
        <v>22.350000000000005</v>
      </c>
      <c r="U18" s="17">
        <f>[14]Julho!$B$24</f>
        <v>22.654166666666672</v>
      </c>
      <c r="V18" s="17">
        <f>[14]Julho!$B$25</f>
        <v>17.224999999999998</v>
      </c>
      <c r="W18" s="17">
        <f>[14]Julho!$B$26</f>
        <v>14.970833333333331</v>
      </c>
      <c r="X18" s="17">
        <f>[14]Julho!$B$27</f>
        <v>19.525000000000002</v>
      </c>
      <c r="Y18" s="17">
        <f>[14]Julho!$B$28</f>
        <v>19.420833333333334</v>
      </c>
      <c r="Z18" s="17">
        <f>[14]Julho!$B$29</f>
        <v>17.429166666666667</v>
      </c>
      <c r="AA18" s="17">
        <f>[14]Julho!$B$30</f>
        <v>18.475000000000005</v>
      </c>
      <c r="AB18" s="17">
        <f>[14]Julho!$B$31</f>
        <v>20.854166666666668</v>
      </c>
      <c r="AC18" s="17">
        <f>[14]Julho!$B$32</f>
        <v>22.429166666666664</v>
      </c>
      <c r="AD18" s="17">
        <f>[14]Julho!$B$33</f>
        <v>22.829166666666666</v>
      </c>
      <c r="AE18" s="17">
        <f>[14]Julho!$B$34</f>
        <v>23.266666666666666</v>
      </c>
      <c r="AF18" s="17">
        <f>[14]Julho!$B$35</f>
        <v>23.999999999999996</v>
      </c>
      <c r="AG18" s="27">
        <f t="shared" si="1"/>
        <v>19.465725806451612</v>
      </c>
    </row>
    <row r="19" spans="1:33" ht="17.100000000000001" customHeight="1" x14ac:dyDescent="0.2">
      <c r="A19" s="15" t="s">
        <v>46</v>
      </c>
      <c r="B19" s="17">
        <f>[15]Julho!$B$5</f>
        <v>20.633333333333336</v>
      </c>
      <c r="C19" s="17">
        <f>[15]Julho!$B$6</f>
        <v>21.666666666666668</v>
      </c>
      <c r="D19" s="17">
        <f>[15]Julho!$B$7</f>
        <v>22.743478260869562</v>
      </c>
      <c r="E19" s="17">
        <f>[15]Julho!$B$8</f>
        <v>14.59166666666667</v>
      </c>
      <c r="F19" s="17">
        <f>[15]Julho!$B$9</f>
        <v>14.683333333333337</v>
      </c>
      <c r="G19" s="17">
        <f>[15]Julho!$B$10</f>
        <v>18.100000000000001</v>
      </c>
      <c r="H19" s="17">
        <f>[15]Julho!$B$11</f>
        <v>19.108333333333334</v>
      </c>
      <c r="I19" s="17">
        <f>[15]Julho!$B$12</f>
        <v>16.937499999999996</v>
      </c>
      <c r="J19" s="17">
        <f>[15]Julho!$B$13</f>
        <v>17.291666666666668</v>
      </c>
      <c r="K19" s="17">
        <f>[15]Julho!$B$14</f>
        <v>23.175000000000001</v>
      </c>
      <c r="L19" s="17">
        <f>[15]Julho!$B$15</f>
        <v>23.687499999999996</v>
      </c>
      <c r="M19" s="17">
        <f>[15]Julho!$B$16</f>
        <v>24.954166666666666</v>
      </c>
      <c r="N19" s="17">
        <f>[15]Julho!$B$17</f>
        <v>26.620833333333337</v>
      </c>
      <c r="O19" s="17">
        <f>[15]Julho!$B$18</f>
        <v>24.079166666666669</v>
      </c>
      <c r="P19" s="17">
        <f>[15]Julho!$B$19</f>
        <v>18.512499999999999</v>
      </c>
      <c r="Q19" s="17">
        <f>[15]Julho!$B$20</f>
        <v>19.1875</v>
      </c>
      <c r="R19" s="17">
        <f>[15]Julho!$B$21</f>
        <v>21.041666666666668</v>
      </c>
      <c r="S19" s="17">
        <f>[15]Julho!$B$22</f>
        <v>22.591304347826089</v>
      </c>
      <c r="T19" s="17">
        <f>[15]Julho!$B$23</f>
        <v>23.012499999999999</v>
      </c>
      <c r="U19" s="17">
        <f>[15]Julho!$B$24</f>
        <v>21.954166666666669</v>
      </c>
      <c r="V19" s="17">
        <f>[15]Julho!$B$25</f>
        <v>17.991666666666667</v>
      </c>
      <c r="W19" s="17">
        <f>[15]Julho!$B$26</f>
        <v>15.441666666666668</v>
      </c>
      <c r="X19" s="17">
        <f>[15]Julho!$B$27</f>
        <v>18.495833333333334</v>
      </c>
      <c r="Y19" s="17">
        <f>[15]Julho!$B$28</f>
        <v>18.470833333333331</v>
      </c>
      <c r="Z19" s="17">
        <f>[15]Julho!$B$29</f>
        <v>18.56666666666667</v>
      </c>
      <c r="AA19" s="17">
        <f>[15]Julho!$B$30</f>
        <v>19.387500000000003</v>
      </c>
      <c r="AB19" s="17">
        <f>[15]Julho!$B$31</f>
        <v>21.712500000000002</v>
      </c>
      <c r="AC19" s="17">
        <f>[15]Julho!$B$32</f>
        <v>22.791666666666668</v>
      </c>
      <c r="AD19" s="17">
        <f>[15]Julho!$B$33</f>
        <v>23.399999999999995</v>
      </c>
      <c r="AE19" s="17">
        <f>[15]Julho!$B$34</f>
        <v>24.141666666666666</v>
      </c>
      <c r="AF19" s="17">
        <f>[15]Julho!$B$35</f>
        <v>23.891666666666669</v>
      </c>
      <c r="AG19" s="27">
        <f t="shared" si="1"/>
        <v>20.608514492753621</v>
      </c>
    </row>
    <row r="20" spans="1:33" ht="17.100000000000001" customHeight="1" x14ac:dyDescent="0.2">
      <c r="A20" s="15" t="s">
        <v>10</v>
      </c>
      <c r="B20" s="17">
        <f>[16]Julho!$B$5</f>
        <v>18.458333333333332</v>
      </c>
      <c r="C20" s="17">
        <f>[16]Julho!$B$6</f>
        <v>18.541666666666664</v>
      </c>
      <c r="D20" s="17">
        <f>[16]Julho!$B$7</f>
        <v>17.258333333333329</v>
      </c>
      <c r="E20" s="17">
        <f>[16]Julho!$B$8</f>
        <v>12.479166666666666</v>
      </c>
      <c r="F20" s="17">
        <f>[16]Julho!$B$9</f>
        <v>12.104166666666664</v>
      </c>
      <c r="G20" s="17">
        <f>[16]Julho!$B$10</f>
        <v>15.9125</v>
      </c>
      <c r="H20" s="17">
        <f>[16]Julho!$B$11</f>
        <v>17.929166666666664</v>
      </c>
      <c r="I20" s="17">
        <f>[16]Julho!$B$12</f>
        <v>16.558333333333334</v>
      </c>
      <c r="J20" s="17">
        <f>[16]Julho!$B$13</f>
        <v>16.770833333333336</v>
      </c>
      <c r="K20" s="17">
        <f>[16]Julho!$B$14</f>
        <v>20.920833333333331</v>
      </c>
      <c r="L20" s="17">
        <f>[16]Julho!$B$15</f>
        <v>18.554166666666664</v>
      </c>
      <c r="M20" s="17">
        <f>[16]Julho!$B$16</f>
        <v>21.650000000000002</v>
      </c>
      <c r="N20" s="17">
        <f>[16]Julho!$B$17</f>
        <v>25.437500000000004</v>
      </c>
      <c r="O20" s="17">
        <f>[16]Julho!$B$18</f>
        <v>22.291666666666668</v>
      </c>
      <c r="P20" s="17">
        <f>[16]Julho!$B$19</f>
        <v>18.837499999999999</v>
      </c>
      <c r="Q20" s="17">
        <f>[16]Julho!$B$20</f>
        <v>17.983333333333331</v>
      </c>
      <c r="R20" s="17">
        <f>[16]Julho!$B$21</f>
        <v>18.56666666666667</v>
      </c>
      <c r="S20" s="17">
        <f>[16]Julho!$B$22</f>
        <v>21.1</v>
      </c>
      <c r="T20" s="17">
        <f>[16]Julho!$B$23</f>
        <v>22.304166666666664</v>
      </c>
      <c r="U20" s="17">
        <f>[16]Julho!$B$24</f>
        <v>22.029166666666665</v>
      </c>
      <c r="V20" s="17">
        <f>[16]Julho!$B$25</f>
        <v>16.162500000000001</v>
      </c>
      <c r="W20" s="17">
        <f>[16]Julho!$B$26</f>
        <v>14.116666666666669</v>
      </c>
      <c r="X20" s="17">
        <f>[16]Julho!$B$27</f>
        <v>18.404166666666669</v>
      </c>
      <c r="Y20" s="17">
        <f>[16]Julho!$B$28</f>
        <v>18.658333333333331</v>
      </c>
      <c r="Z20" s="17">
        <f>[16]Julho!$B$29</f>
        <v>16.666666666666664</v>
      </c>
      <c r="AA20" s="17">
        <f>[16]Julho!$B$30</f>
        <v>15.925000000000002</v>
      </c>
      <c r="AB20" s="17">
        <f>[16]Julho!$B$31</f>
        <v>19.495833333333334</v>
      </c>
      <c r="AC20" s="17">
        <f>[16]Julho!$B$32</f>
        <v>21.337499999999995</v>
      </c>
      <c r="AD20" s="17">
        <f>[16]Julho!$B$33</f>
        <v>21.762500000000003</v>
      </c>
      <c r="AE20" s="17">
        <f>[16]Julho!$B$34</f>
        <v>21.970833333333331</v>
      </c>
      <c r="AF20" s="17">
        <f>[16]Julho!$B$35</f>
        <v>23.570833333333336</v>
      </c>
      <c r="AG20" s="27">
        <f t="shared" ref="AG20:AG32" si="2">AVERAGE(B20:AF20)</f>
        <v>18.830913978494628</v>
      </c>
    </row>
    <row r="21" spans="1:33" ht="17.100000000000001" customHeight="1" x14ac:dyDescent="0.2">
      <c r="A21" s="15" t="s">
        <v>11</v>
      </c>
      <c r="B21" s="17">
        <f>[17]Julho!$B$5</f>
        <v>18.733333333333338</v>
      </c>
      <c r="C21" s="17">
        <f>[17]Julho!$B$6</f>
        <v>19.112499999999997</v>
      </c>
      <c r="D21" s="17">
        <f>[17]Julho!$B$7</f>
        <v>21.15</v>
      </c>
      <c r="E21" s="17">
        <f>[17]Julho!$B$8</f>
        <v>14.012499999999996</v>
      </c>
      <c r="F21" s="17">
        <f>[17]Julho!$B$9</f>
        <v>13.416666666666666</v>
      </c>
      <c r="G21" s="17">
        <f>[17]Julho!$B$10</f>
        <v>17.316666666666666</v>
      </c>
      <c r="H21" s="17">
        <f>[17]Julho!$B$11</f>
        <v>17.920833333333334</v>
      </c>
      <c r="I21" s="17">
        <f>[17]Julho!$B$12</f>
        <v>16.47</v>
      </c>
      <c r="J21" s="17">
        <f>[17]Julho!$B$13</f>
        <v>15.425000000000002</v>
      </c>
      <c r="K21" s="17">
        <f>[17]Julho!$B$14</f>
        <v>20.437499999999996</v>
      </c>
      <c r="L21" s="17">
        <f>[17]Julho!$B$15</f>
        <v>19.800000000000004</v>
      </c>
      <c r="M21" s="17">
        <f>[17]Julho!$B$16</f>
        <v>21.737500000000001</v>
      </c>
      <c r="N21" s="17">
        <f>[17]Julho!$B$17</f>
        <v>23.933333333333334</v>
      </c>
      <c r="O21" s="17">
        <f>[17]Julho!$B$18</f>
        <v>23.033333333333335</v>
      </c>
      <c r="P21" s="17">
        <f>[17]Julho!$B$19</f>
        <v>18.45</v>
      </c>
      <c r="Q21" s="17">
        <f>[17]Julho!$B$20</f>
        <v>18.649999999999999</v>
      </c>
      <c r="R21" s="17">
        <f>[17]Julho!$B$21</f>
        <v>19.316666666666663</v>
      </c>
      <c r="S21" s="17">
        <f>[17]Julho!$B$22</f>
        <v>20.712499999999995</v>
      </c>
      <c r="T21" s="17">
        <f>[17]Julho!$B$23</f>
        <v>20.658333333333335</v>
      </c>
      <c r="U21" s="17">
        <f>[17]Julho!$B$24</f>
        <v>20.06666666666667</v>
      </c>
      <c r="V21" s="17">
        <f>[17]Julho!$B$25</f>
        <v>17.325000000000006</v>
      </c>
      <c r="W21" s="17">
        <f>[17]Julho!$B$26</f>
        <v>14.683333333333335</v>
      </c>
      <c r="X21" s="17">
        <f>[17]Julho!$B$27</f>
        <v>18.454166666666666</v>
      </c>
      <c r="Y21" s="17">
        <f>[17]Julho!$B$28</f>
        <v>19.854166666666668</v>
      </c>
      <c r="Z21" s="17">
        <f>[17]Julho!$B$29</f>
        <v>16.466666666666669</v>
      </c>
      <c r="AA21" s="17">
        <f>[17]Julho!$B$30</f>
        <v>16.574999999999999</v>
      </c>
      <c r="AB21" s="17">
        <f>[17]Julho!$B$31</f>
        <v>19.083333333333332</v>
      </c>
      <c r="AC21" s="17">
        <f>[17]Julho!$B$32</f>
        <v>20.900000000000002</v>
      </c>
      <c r="AD21" s="17">
        <f>[17]Julho!$B$33</f>
        <v>20.841666666666669</v>
      </c>
      <c r="AE21" s="17">
        <f>[17]Julho!$B$34</f>
        <v>22.462500000000002</v>
      </c>
      <c r="AF21" s="17">
        <f>[17]Julho!$B$35</f>
        <v>21.683333333333337</v>
      </c>
      <c r="AG21" s="27">
        <f t="shared" si="2"/>
        <v>18.989758064516124</v>
      </c>
    </row>
    <row r="22" spans="1:33" ht="17.100000000000001" customHeight="1" x14ac:dyDescent="0.2">
      <c r="A22" s="15" t="s">
        <v>12</v>
      </c>
      <c r="B22" s="17" t="str">
        <f>[18]Julho!$B$5</f>
        <v>*</v>
      </c>
      <c r="C22" s="17" t="str">
        <f>[18]Julho!$B$6</f>
        <v>*</v>
      </c>
      <c r="D22" s="17" t="str">
        <f>[18]Julho!$B$7</f>
        <v>*</v>
      </c>
      <c r="E22" s="17" t="str">
        <f>[18]Julho!$B$8</f>
        <v>*</v>
      </c>
      <c r="F22" s="17" t="str">
        <f>[18]Julho!$B$9</f>
        <v>*</v>
      </c>
      <c r="G22" s="17" t="str">
        <f>[18]Julho!$B$10</f>
        <v>*</v>
      </c>
      <c r="H22" s="17" t="str">
        <f>[18]Julho!$B$11</f>
        <v>*</v>
      </c>
      <c r="I22" s="17" t="str">
        <f>[18]Julho!$B$12</f>
        <v>*</v>
      </c>
      <c r="J22" s="17" t="str">
        <f>[18]Julho!$B$13</f>
        <v>*</v>
      </c>
      <c r="K22" s="17" t="str">
        <f>[18]Julho!$B$14</f>
        <v>*</v>
      </c>
      <c r="L22" s="17" t="str">
        <f>[18]Julho!$B$15</f>
        <v>*</v>
      </c>
      <c r="M22" s="17" t="str">
        <f>[18]Julho!$B$16</f>
        <v>*</v>
      </c>
      <c r="N22" s="17" t="str">
        <f>[18]Julho!$B$17</f>
        <v>*</v>
      </c>
      <c r="O22" s="17" t="str">
        <f>[18]Julho!$B$18</f>
        <v>*</v>
      </c>
      <c r="P22" s="17" t="str">
        <f>[18]Julho!$B$19</f>
        <v>*</v>
      </c>
      <c r="Q22" s="17" t="str">
        <f>[18]Julho!$B$20</f>
        <v>*</v>
      </c>
      <c r="R22" s="17" t="str">
        <f>[18]Julho!$B$21</f>
        <v>*</v>
      </c>
      <c r="S22" s="17" t="str">
        <f>[18]Julho!$B$22</f>
        <v>*</v>
      </c>
      <c r="T22" s="17" t="str">
        <f>[18]Julho!$B$23</f>
        <v>*</v>
      </c>
      <c r="U22" s="17" t="str">
        <f>[18]Julho!$B$24</f>
        <v>*</v>
      </c>
      <c r="V22" s="17" t="str">
        <f>[18]Julho!$B$25</f>
        <v>*</v>
      </c>
      <c r="W22" s="17" t="str">
        <f>[18]Julho!$B$26</f>
        <v>*</v>
      </c>
      <c r="X22" s="17" t="str">
        <f>[18]Julho!$B$27</f>
        <v>*</v>
      </c>
      <c r="Y22" s="17" t="str">
        <f>[18]Julho!$B$28</f>
        <v>*</v>
      </c>
      <c r="Z22" s="17">
        <f>[18]Julho!$B$29</f>
        <v>22.737500000000001</v>
      </c>
      <c r="AA22" s="17">
        <f>[18]Julho!$B$30</f>
        <v>20.883333333333333</v>
      </c>
      <c r="AB22" s="17">
        <f>[18]Julho!$B$31</f>
        <v>22.862499999999997</v>
      </c>
      <c r="AC22" s="17">
        <f>[18]Julho!$B$32</f>
        <v>23.941666666666666</v>
      </c>
      <c r="AD22" s="17">
        <f>[18]Julho!$B$33</f>
        <v>23.800000000000008</v>
      </c>
      <c r="AE22" s="17">
        <f>[18]Julho!$B$34</f>
        <v>25.650000000000002</v>
      </c>
      <c r="AF22" s="17">
        <f>[18]Julho!$B$35</f>
        <v>24.037500000000005</v>
      </c>
      <c r="AG22" s="27">
        <f t="shared" si="2"/>
        <v>23.416071428571428</v>
      </c>
    </row>
    <row r="23" spans="1:33" ht="17.100000000000001" customHeight="1" x14ac:dyDescent="0.2">
      <c r="A23" s="15" t="s">
        <v>13</v>
      </c>
      <c r="B23" s="17">
        <f>[19]Julho!$B$5</f>
        <v>21.950000000000003</v>
      </c>
      <c r="C23" s="17">
        <f>[19]Julho!$B$6</f>
        <v>24.166666666666661</v>
      </c>
      <c r="D23" s="17">
        <f>[19]Julho!$B$7</f>
        <v>24.712499999999995</v>
      </c>
      <c r="E23" s="17">
        <f>[19]Julho!$B$8</f>
        <v>16.975000000000001</v>
      </c>
      <c r="F23" s="17">
        <f>[19]Julho!$B$9</f>
        <v>16.545833333333334</v>
      </c>
      <c r="G23" s="17">
        <f>[19]Julho!$B$10</f>
        <v>19.358333333333338</v>
      </c>
      <c r="H23" s="17">
        <f>[19]Julho!$B$11</f>
        <v>19.212499999999999</v>
      </c>
      <c r="I23" s="17">
        <f>[19]Julho!$B$12</f>
        <v>17.895833333333332</v>
      </c>
      <c r="J23" s="17">
        <f>[19]Julho!$B$13</f>
        <v>20.583333333333329</v>
      </c>
      <c r="K23" s="17">
        <f>[19]Julho!$B$14</f>
        <v>23.808333333333326</v>
      </c>
      <c r="L23" s="17">
        <f>[19]Julho!$B$15</f>
        <v>25.137499999999999</v>
      </c>
      <c r="M23" s="17">
        <f>[19]Julho!$B$16</f>
        <v>26.154166666666669</v>
      </c>
      <c r="N23" s="17">
        <f>[19]Julho!$B$17</f>
        <v>27.55416666666666</v>
      </c>
      <c r="O23" s="17">
        <f>[19]Julho!$B$18</f>
        <v>26.612500000000001</v>
      </c>
      <c r="P23" s="17">
        <f>[19]Julho!$B$19</f>
        <v>18.824999999999999</v>
      </c>
      <c r="Q23" s="17">
        <f>[19]Julho!$B$20</f>
        <v>18.295833333333334</v>
      </c>
      <c r="R23" s="17">
        <f>[19]Julho!$B$21</f>
        <v>20.491666666666664</v>
      </c>
      <c r="S23" s="17">
        <f>[19]Julho!$B$22</f>
        <v>21.57083333333334</v>
      </c>
      <c r="T23" s="17">
        <f>[19]Julho!$B$23</f>
        <v>23.095833333333335</v>
      </c>
      <c r="U23" s="17">
        <f>[19]Julho!$B$24</f>
        <v>22.875</v>
      </c>
      <c r="V23" s="17">
        <f>[19]Julho!$B$25</f>
        <v>19.066666666666666</v>
      </c>
      <c r="W23" s="17">
        <f>[19]Julho!$B$26</f>
        <v>17.858333333333334</v>
      </c>
      <c r="X23" s="17">
        <f>[19]Julho!$B$27</f>
        <v>20.408333333333335</v>
      </c>
      <c r="Y23" s="17">
        <f>[19]Julho!$B$28</f>
        <v>21.062500000000004</v>
      </c>
      <c r="Z23" s="17">
        <f>[19]Julho!$B$29</f>
        <v>20.779166666666665</v>
      </c>
      <c r="AA23" s="17">
        <f>[19]Julho!$B$30</f>
        <v>23.191666666666663</v>
      </c>
      <c r="AB23" s="17">
        <f>[19]Julho!$B$31</f>
        <v>23.129166666666674</v>
      </c>
      <c r="AC23" s="17">
        <f>[19]Julho!$B$32</f>
        <v>23.758333333333336</v>
      </c>
      <c r="AD23" s="17">
        <f>[19]Julho!$B$33</f>
        <v>24.291666666666661</v>
      </c>
      <c r="AE23" s="17">
        <f>[19]Julho!$B$34</f>
        <v>25.862499999999997</v>
      </c>
      <c r="AF23" s="17">
        <f>[19]Julho!$B$35</f>
        <v>23.791666666666671</v>
      </c>
      <c r="AG23" s="27">
        <f t="shared" si="2"/>
        <v>21.903897849462371</v>
      </c>
    </row>
    <row r="24" spans="1:33" ht="17.100000000000001" customHeight="1" x14ac:dyDescent="0.2">
      <c r="A24" s="15" t="s">
        <v>14</v>
      </c>
      <c r="B24" s="17">
        <f>[20]Julho!$B$5</f>
        <v>22.370833333333334</v>
      </c>
      <c r="C24" s="17">
        <f>[20]Julho!$B$6</f>
        <v>22.387499999999999</v>
      </c>
      <c r="D24" s="17">
        <f>[20]Julho!$B$7</f>
        <v>23.354166666666668</v>
      </c>
      <c r="E24" s="17">
        <f>[20]Julho!$B$8</f>
        <v>20.141666666666662</v>
      </c>
      <c r="F24" s="17">
        <f>[20]Julho!$B$9</f>
        <v>16.166666666666664</v>
      </c>
      <c r="G24" s="17">
        <f>[20]Julho!$B$10</f>
        <v>18.562500000000004</v>
      </c>
      <c r="H24" s="17">
        <f>[20]Julho!$B$11</f>
        <v>20.195833333333333</v>
      </c>
      <c r="I24" s="17">
        <f>[20]Julho!$B$12</f>
        <v>18.55</v>
      </c>
      <c r="J24" s="17">
        <f>[20]Julho!$B$13</f>
        <v>19.433333333333334</v>
      </c>
      <c r="K24" s="17">
        <f>[20]Julho!$B$14</f>
        <v>22.691666666666666</v>
      </c>
      <c r="L24" s="17">
        <f>[20]Julho!$B$15</f>
        <v>22.837499999999995</v>
      </c>
      <c r="M24" s="17">
        <f>[20]Julho!$B$16</f>
        <v>23.383333333333336</v>
      </c>
      <c r="N24" s="17">
        <f>[20]Julho!$B$17</f>
        <v>24.966666666666672</v>
      </c>
      <c r="O24" s="17">
        <f>[20]Julho!$B$18</f>
        <v>25.158333333333331</v>
      </c>
      <c r="P24" s="17">
        <f>[20]Julho!$B$19</f>
        <v>23.799999999999997</v>
      </c>
      <c r="Q24" s="17">
        <f>[20]Julho!$B$20</f>
        <v>22.545833333333331</v>
      </c>
      <c r="R24" s="17">
        <f>[20]Julho!$B$21</f>
        <v>22.416666666666668</v>
      </c>
      <c r="S24" s="17">
        <f>[20]Julho!$B$22</f>
        <v>21.462500000000002</v>
      </c>
      <c r="T24" s="17">
        <f>[20]Julho!$B$23</f>
        <v>21.608333333333334</v>
      </c>
      <c r="U24" s="17">
        <f>[20]Julho!$B$24</f>
        <v>22.295833333333331</v>
      </c>
      <c r="V24" s="17">
        <f>[20]Julho!$B$25</f>
        <v>20.925000000000004</v>
      </c>
      <c r="W24" s="17">
        <f>[20]Julho!$B$26</f>
        <v>18.333333333333336</v>
      </c>
      <c r="X24" s="17">
        <f>[20]Julho!$B$27</f>
        <v>20.337500000000002</v>
      </c>
      <c r="Y24" s="17">
        <f>[20]Julho!$B$28</f>
        <v>22.525000000000002</v>
      </c>
      <c r="Z24" s="17">
        <f>[20]Julho!$B$29</f>
        <v>22.058333333333334</v>
      </c>
      <c r="AA24" s="17">
        <f>[20]Julho!$B$30</f>
        <v>22.404166666666665</v>
      </c>
      <c r="AB24" s="17">
        <f>[20]Julho!$B$31</f>
        <v>22.170833333333334</v>
      </c>
      <c r="AC24" s="17">
        <f>[20]Julho!$B$32</f>
        <v>22.616666666666671</v>
      </c>
      <c r="AD24" s="17">
        <f>[20]Julho!$B$33</f>
        <v>24.095833333333331</v>
      </c>
      <c r="AE24" s="17">
        <f>[20]Julho!$B$34</f>
        <v>24.466666666666669</v>
      </c>
      <c r="AF24" s="17">
        <f>[20]Julho!$B$35</f>
        <v>22.637500000000003</v>
      </c>
      <c r="AG24" s="27">
        <f t="shared" si="2"/>
        <v>21.835483870967746</v>
      </c>
    </row>
    <row r="25" spans="1:33" ht="17.100000000000001" customHeight="1" x14ac:dyDescent="0.2">
      <c r="A25" s="15" t="s">
        <v>15</v>
      </c>
      <c r="B25" s="17">
        <f>[21]Julho!$B$5</f>
        <v>17.304166666666671</v>
      </c>
      <c r="C25" s="17">
        <f>[21]Julho!$B$6</f>
        <v>17.491666666666664</v>
      </c>
      <c r="D25" s="17">
        <f>[21]Julho!$B$7</f>
        <v>18.491666666666667</v>
      </c>
      <c r="E25" s="17">
        <f>[21]Julho!$B$8</f>
        <v>10.129166666666668</v>
      </c>
      <c r="F25" s="17">
        <f>[21]Julho!$B$9</f>
        <v>10.583333333333332</v>
      </c>
      <c r="G25" s="17">
        <f>[21]Julho!$B$10</f>
        <v>14.8125</v>
      </c>
      <c r="H25" s="17">
        <f>[21]Julho!$B$11</f>
        <v>16.708333333333332</v>
      </c>
      <c r="I25" s="17">
        <f>[21]Julho!$B$12</f>
        <v>13.741666666666665</v>
      </c>
      <c r="J25" s="17">
        <f>[21]Julho!$B$13</f>
        <v>14.891666666666664</v>
      </c>
      <c r="K25" s="17">
        <f>[21]Julho!$B$14</f>
        <v>19.287499999999998</v>
      </c>
      <c r="L25" s="17">
        <f>[21]Julho!$B$15</f>
        <v>18.574999999999999</v>
      </c>
      <c r="M25" s="17">
        <f>[21]Julho!$B$16</f>
        <v>20.570833333333333</v>
      </c>
      <c r="N25" s="17">
        <f>[21]Julho!$B$17</f>
        <v>23.929166666666664</v>
      </c>
      <c r="O25" s="17">
        <f>[21]Julho!$B$18</f>
        <v>21.45</v>
      </c>
      <c r="P25" s="17">
        <f>[21]Julho!$B$19</f>
        <v>16.458333333333336</v>
      </c>
      <c r="Q25" s="17">
        <f>[21]Julho!$B$20</f>
        <v>16.183333333333334</v>
      </c>
      <c r="R25" s="17">
        <f>[21]Julho!$B$21</f>
        <v>16.745833333333334</v>
      </c>
      <c r="S25" s="17">
        <f>[21]Julho!$B$22</f>
        <v>19.595652173913042</v>
      </c>
      <c r="T25" s="17">
        <f>[21]Julho!$B$23</f>
        <v>20.466666666666669</v>
      </c>
      <c r="U25" s="17">
        <f>[21]Julho!$B$24</f>
        <v>21.791666666666668</v>
      </c>
      <c r="V25" s="17">
        <f>[21]Julho!$B$25</f>
        <v>13.612499999999999</v>
      </c>
      <c r="W25" s="17">
        <f>[21]Julho!$B$26</f>
        <v>13.554166666666669</v>
      </c>
      <c r="X25" s="17">
        <f>[21]Julho!$B$27</f>
        <v>16.970833333333331</v>
      </c>
      <c r="Y25" s="17">
        <f>[21]Julho!$B$28</f>
        <v>16.216666666666665</v>
      </c>
      <c r="Z25" s="17">
        <f>[21]Julho!$B$29</f>
        <v>14.700000000000001</v>
      </c>
      <c r="AA25" s="17">
        <f>[21]Julho!$B$30</f>
        <v>15.975</v>
      </c>
      <c r="AB25" s="17">
        <f>[21]Julho!$B$31</f>
        <v>18.729166666666668</v>
      </c>
      <c r="AC25" s="17">
        <f>[21]Julho!$B$32</f>
        <v>20.154166666666672</v>
      </c>
      <c r="AD25" s="17">
        <f>[21]Julho!$B$33</f>
        <v>20.841666666666665</v>
      </c>
      <c r="AE25" s="17">
        <f>[21]Julho!$B$34</f>
        <v>21.329166666666669</v>
      </c>
      <c r="AF25" s="17">
        <f>[21]Julho!$B$35</f>
        <v>21.0625</v>
      </c>
      <c r="AG25" s="27">
        <f t="shared" si="2"/>
        <v>17.49528985507246</v>
      </c>
    </row>
    <row r="26" spans="1:33" ht="17.100000000000001" customHeight="1" x14ac:dyDescent="0.2">
      <c r="A26" s="15" t="s">
        <v>16</v>
      </c>
      <c r="B26" s="17" t="str">
        <f>[22]Julho!$B$5</f>
        <v>*</v>
      </c>
      <c r="C26" s="17" t="str">
        <f>[22]Julho!$B$6</f>
        <v>*</v>
      </c>
      <c r="D26" s="17" t="str">
        <f>[22]Julho!$B$7</f>
        <v>*</v>
      </c>
      <c r="E26" s="17" t="str">
        <f>[22]Julho!$B$8</f>
        <v>*</v>
      </c>
      <c r="F26" s="17" t="str">
        <f>[22]Julho!$B$9</f>
        <v>*</v>
      </c>
      <c r="G26" s="17" t="str">
        <f>[22]Julho!$B$10</f>
        <v>*</v>
      </c>
      <c r="H26" s="17" t="str">
        <f>[22]Julho!$B$11</f>
        <v>*</v>
      </c>
      <c r="I26" s="17" t="str">
        <f>[22]Julho!$B$12</f>
        <v>*</v>
      </c>
      <c r="J26" s="17" t="str">
        <f>[22]Julho!$B$13</f>
        <v>*</v>
      </c>
      <c r="K26" s="17" t="str">
        <f>[22]Julho!$B$14</f>
        <v>*</v>
      </c>
      <c r="L26" s="17" t="str">
        <f>[22]Julho!$B$15</f>
        <v>*</v>
      </c>
      <c r="M26" s="17" t="str">
        <f>[22]Julho!$B$16</f>
        <v>*</v>
      </c>
      <c r="N26" s="17" t="str">
        <f>[22]Julho!$B$17</f>
        <v>*</v>
      </c>
      <c r="O26" s="17" t="str">
        <f>[22]Julho!$B$18</f>
        <v>*</v>
      </c>
      <c r="P26" s="17" t="str">
        <f>[22]Julho!$B$19</f>
        <v>*</v>
      </c>
      <c r="Q26" s="17" t="str">
        <f>[22]Julho!$B$20</f>
        <v>*</v>
      </c>
      <c r="R26" s="17" t="str">
        <f>[22]Julho!$B$21</f>
        <v>*</v>
      </c>
      <c r="S26" s="17" t="str">
        <f>[22]Julho!$B$22</f>
        <v>*</v>
      </c>
      <c r="T26" s="17" t="str">
        <f>[22]Julho!$B$23</f>
        <v>*</v>
      </c>
      <c r="U26" s="17" t="str">
        <f>[22]Julho!$B$24</f>
        <v>*</v>
      </c>
      <c r="V26" s="17" t="str">
        <f>[22]Julho!$B$25</f>
        <v>*</v>
      </c>
      <c r="W26" s="17" t="str">
        <f>[22]Julho!$B$26</f>
        <v>*</v>
      </c>
      <c r="X26" s="17" t="str">
        <f>[22]Julho!$B$27</f>
        <v>*</v>
      </c>
      <c r="Y26" s="17">
        <f>[22]Julho!$B$28</f>
        <v>19.93333333333333</v>
      </c>
      <c r="Z26" s="17">
        <f>[22]Julho!$B$29</f>
        <v>16.383333333333333</v>
      </c>
      <c r="AA26" s="17">
        <f>[22]Julho!$B$30</f>
        <v>18.962500000000002</v>
      </c>
      <c r="AB26" s="17">
        <f>[22]Julho!$B$31</f>
        <v>22.75</v>
      </c>
      <c r="AC26" s="17">
        <f>[22]Julho!$B$32</f>
        <v>24.924999999999997</v>
      </c>
      <c r="AD26" s="17">
        <f>[22]Julho!$B$33</f>
        <v>25.279166666666665</v>
      </c>
      <c r="AE26" s="17">
        <f>[22]Julho!$B$34</f>
        <v>24.808333333333337</v>
      </c>
      <c r="AF26" s="17">
        <f>[22]Julho!$B$35</f>
        <v>26.141666666666669</v>
      </c>
      <c r="AG26" s="27">
        <f t="shared" si="2"/>
        <v>22.397916666666667</v>
      </c>
    </row>
    <row r="27" spans="1:33" ht="17.100000000000001" customHeight="1" x14ac:dyDescent="0.2">
      <c r="A27" s="15" t="s">
        <v>17</v>
      </c>
      <c r="B27" s="17">
        <f>[23]Julho!$B$5</f>
        <v>18.966666666666665</v>
      </c>
      <c r="C27" s="17">
        <f>[23]Julho!$B$6</f>
        <v>19.187500000000004</v>
      </c>
      <c r="D27" s="17">
        <f>[23]Julho!$B$7</f>
        <v>21.058333333333334</v>
      </c>
      <c r="E27" s="17">
        <f>[23]Julho!$B$8</f>
        <v>14.362499999999997</v>
      </c>
      <c r="F27" s="17">
        <f>[23]Julho!$B$9</f>
        <v>13.649999999999999</v>
      </c>
      <c r="G27" s="17">
        <f>[23]Julho!$B$10</f>
        <v>17.179166666666667</v>
      </c>
      <c r="H27" s="17">
        <f>[23]Julho!$B$11</f>
        <v>18.620833333333334</v>
      </c>
      <c r="I27" s="17">
        <f>[23]Julho!$B$12</f>
        <v>17.245833333333337</v>
      </c>
      <c r="J27" s="17">
        <f>[23]Julho!$B$13</f>
        <v>16.362500000000001</v>
      </c>
      <c r="K27" s="17">
        <f>[23]Julho!$B$14</f>
        <v>20.737500000000001</v>
      </c>
      <c r="L27" s="17">
        <f>[23]Julho!$B$15</f>
        <v>19.245833333333334</v>
      </c>
      <c r="M27" s="17">
        <f>[23]Julho!$B$16</f>
        <v>22.645833333333332</v>
      </c>
      <c r="N27" s="17">
        <f>[23]Julho!$B$17</f>
        <v>25.108333333333331</v>
      </c>
      <c r="O27" s="17">
        <f>[23]Julho!$B$18</f>
        <v>23.154166666666669</v>
      </c>
      <c r="P27" s="17">
        <f>[23]Julho!$B$19</f>
        <v>19.379166666666666</v>
      </c>
      <c r="Q27" s="17">
        <f>[23]Julho!$B$20</f>
        <v>19.208333333333332</v>
      </c>
      <c r="R27" s="17">
        <f>[23]Julho!$B$21</f>
        <v>19.729166666666671</v>
      </c>
      <c r="S27" s="17">
        <f>[23]Julho!$B$22</f>
        <v>21.474999999999998</v>
      </c>
      <c r="T27" s="17">
        <f>[23]Julho!$B$23</f>
        <v>22.091666666666665</v>
      </c>
      <c r="U27" s="17">
        <f>[23]Julho!$B$24</f>
        <v>21.124999999999996</v>
      </c>
      <c r="V27" s="17">
        <f>[23]Julho!$B$25</f>
        <v>17.662499999999998</v>
      </c>
      <c r="W27" s="17">
        <f>[23]Julho!$B$26</f>
        <v>14.579166666666666</v>
      </c>
      <c r="X27" s="17">
        <f>[23]Julho!$B$27</f>
        <v>19.537499999999998</v>
      </c>
      <c r="Y27" s="17">
        <f>[23]Julho!$B$28</f>
        <v>19.441666666666666</v>
      </c>
      <c r="Z27" s="17">
        <f>[23]Julho!$B$29</f>
        <v>17.008333333333333</v>
      </c>
      <c r="AA27" s="17">
        <f>[23]Julho!$B$30</f>
        <v>16.833333333333332</v>
      </c>
      <c r="AB27" s="17">
        <f>[23]Julho!$B$31</f>
        <v>19.870833333333334</v>
      </c>
      <c r="AC27" s="17">
        <f>[23]Julho!$B$32</f>
        <v>22.383333333333329</v>
      </c>
      <c r="AD27" s="17">
        <f>[23]Julho!$B$33</f>
        <v>22.129166666666666</v>
      </c>
      <c r="AE27" s="17">
        <f>[23]Julho!$B$34</f>
        <v>22.312499999999996</v>
      </c>
      <c r="AF27" s="17">
        <f>[23]Julho!$B$35</f>
        <v>23.537500000000009</v>
      </c>
      <c r="AG27" s="27">
        <f t="shared" si="2"/>
        <v>19.542876344086025</v>
      </c>
    </row>
    <row r="28" spans="1:33" ht="17.100000000000001" customHeight="1" x14ac:dyDescent="0.2">
      <c r="A28" s="15" t="s">
        <v>18</v>
      </c>
      <c r="B28" s="17">
        <f>[24]Julho!$B$5</f>
        <v>20.787499999999998</v>
      </c>
      <c r="C28" s="17">
        <f>[24]Julho!$B$6</f>
        <v>21.745833333333337</v>
      </c>
      <c r="D28" s="17">
        <f>[24]Julho!$B$7</f>
        <v>22.345833333333331</v>
      </c>
      <c r="E28" s="17">
        <f>[24]Julho!$B$8</f>
        <v>15.650000000000004</v>
      </c>
      <c r="F28" s="17">
        <f>[24]Julho!$B$9</f>
        <v>13.891666666666666</v>
      </c>
      <c r="G28" s="17">
        <f>[24]Julho!$B$10</f>
        <v>18.691666666666666</v>
      </c>
      <c r="H28" s="17">
        <f>[24]Julho!$B$11</f>
        <v>19.091666666666669</v>
      </c>
      <c r="I28" s="17">
        <f>[24]Julho!$B$12</f>
        <v>15.68333333333333</v>
      </c>
      <c r="J28" s="17">
        <f>[24]Julho!$B$13</f>
        <v>18.404166666666665</v>
      </c>
      <c r="K28" s="17">
        <f>[24]Julho!$B$14</f>
        <v>21.4375</v>
      </c>
      <c r="L28" s="17">
        <f>[24]Julho!$B$15</f>
        <v>22.791666666666668</v>
      </c>
      <c r="M28" s="17">
        <f>[24]Julho!$B$16</f>
        <v>22.866666666666664</v>
      </c>
      <c r="N28" s="17">
        <f>[24]Julho!$B$17</f>
        <v>23.812500000000004</v>
      </c>
      <c r="O28" s="17">
        <f>[24]Julho!$B$18</f>
        <v>23.770833333333332</v>
      </c>
      <c r="P28" s="17">
        <f>[24]Julho!$B$19</f>
        <v>21.058333333333337</v>
      </c>
      <c r="Q28" s="17">
        <f>[24]Julho!$B$20</f>
        <v>21.062500000000004</v>
      </c>
      <c r="R28" s="17">
        <f>[24]Julho!$B$21</f>
        <v>22.033333333333331</v>
      </c>
      <c r="S28" s="17">
        <f>[24]Julho!$B$22</f>
        <v>21.908333333333331</v>
      </c>
      <c r="T28" s="17">
        <f>[24]Julho!$B$23</f>
        <v>21.158333333333335</v>
      </c>
      <c r="U28" s="17">
        <f>[24]Julho!$B$24</f>
        <v>22.120833333333334</v>
      </c>
      <c r="V28" s="17">
        <f>[24]Julho!$B$25</f>
        <v>17.958333333333332</v>
      </c>
      <c r="W28" s="17">
        <f>[24]Julho!$B$26</f>
        <v>17.329166666666666</v>
      </c>
      <c r="X28" s="17">
        <f>[24]Julho!$B$27</f>
        <v>19.908333333333335</v>
      </c>
      <c r="Y28" s="17">
        <f>[24]Julho!$B$28</f>
        <v>21.491666666666671</v>
      </c>
      <c r="Z28" s="17">
        <f>[24]Julho!$B$29</f>
        <v>20.779166666666665</v>
      </c>
      <c r="AA28" s="17">
        <f>[24]Julho!$B$30</f>
        <v>21.254166666666666</v>
      </c>
      <c r="AB28" s="17">
        <f>[24]Julho!$B$31</f>
        <v>22.320833333333329</v>
      </c>
      <c r="AC28" s="17">
        <f>[24]Julho!$B$32</f>
        <v>23.041666666666668</v>
      </c>
      <c r="AD28" s="17">
        <f>[24]Julho!$B$33</f>
        <v>23.466666666666669</v>
      </c>
      <c r="AE28" s="17">
        <f>[24]Julho!$B$34</f>
        <v>24.520833333333332</v>
      </c>
      <c r="AF28" s="17">
        <f>[24]Julho!$B$35</f>
        <v>23.729166666666668</v>
      </c>
      <c r="AG28" s="27">
        <f t="shared" si="2"/>
        <v>20.842338709677417</v>
      </c>
    </row>
    <row r="29" spans="1:33" ht="17.100000000000001" customHeight="1" x14ac:dyDescent="0.2">
      <c r="A29" s="15" t="s">
        <v>19</v>
      </c>
      <c r="B29" s="17">
        <f>[25]Julho!$B$5</f>
        <v>20.828571428571429</v>
      </c>
      <c r="C29" s="17">
        <f>[25]Julho!$B$6</f>
        <v>18.3</v>
      </c>
      <c r="D29" s="17">
        <f>[25]Julho!$B$7</f>
        <v>17.75</v>
      </c>
      <c r="E29" s="17">
        <f>[25]Julho!$B$8</f>
        <v>11.233333333333334</v>
      </c>
      <c r="F29" s="17">
        <f>[25]Julho!$B$9</f>
        <v>15.3375</v>
      </c>
      <c r="G29" s="17">
        <f>[25]Julho!$B$10</f>
        <v>16.919999999999998</v>
      </c>
      <c r="H29" s="17" t="str">
        <f>[25]Julho!$B$11</f>
        <v>*</v>
      </c>
      <c r="I29" s="17">
        <f>[25]Julho!$B$12</f>
        <v>16.04</v>
      </c>
      <c r="J29" s="17">
        <f>[25]Julho!$B$13</f>
        <v>19.485714285714288</v>
      </c>
      <c r="K29" s="17">
        <f>[25]Julho!$B$14</f>
        <v>19.475000000000001</v>
      </c>
      <c r="L29" s="17">
        <f>[25]Julho!$B$15</f>
        <v>20.400000000000002</v>
      </c>
      <c r="M29" s="17">
        <f>[25]Julho!$B$16</f>
        <v>21.3125</v>
      </c>
      <c r="N29" s="17">
        <f>[25]Julho!$B$17</f>
        <v>25.783333333333331</v>
      </c>
      <c r="O29" s="17">
        <f>[25]Julho!$B$18</f>
        <v>19.600000000000001</v>
      </c>
      <c r="P29" s="17">
        <f>[25]Julho!$B$19</f>
        <v>14</v>
      </c>
      <c r="Q29" s="17">
        <f>[25]Julho!$B$20</f>
        <v>16.633333333333333</v>
      </c>
      <c r="R29" s="17">
        <f>[25]Julho!$B$21</f>
        <v>22.166666666666668</v>
      </c>
      <c r="S29" s="17">
        <f>[25]Julho!$B$22</f>
        <v>23.325000000000003</v>
      </c>
      <c r="T29" s="17">
        <f>[25]Julho!$B$23</f>
        <v>23.8</v>
      </c>
      <c r="U29" s="17">
        <f>[25]Julho!$B$24</f>
        <v>23.957142857142856</v>
      </c>
      <c r="V29" s="17">
        <f>[25]Julho!$B$25</f>
        <v>15.5875</v>
      </c>
      <c r="W29" s="17">
        <f>[25]Julho!$B$26</f>
        <v>16.18888888888889</v>
      </c>
      <c r="X29" s="17">
        <f>[25]Julho!$B$27</f>
        <v>20.044444444444441</v>
      </c>
      <c r="Y29" s="17">
        <f>[25]Julho!$B$28</f>
        <v>16.824999999999999</v>
      </c>
      <c r="Z29" s="17">
        <f>[25]Julho!$B$29</f>
        <v>15.129166666666668</v>
      </c>
      <c r="AA29" s="17">
        <f>[25]Julho!$B$30</f>
        <v>16.108333333333331</v>
      </c>
      <c r="AB29" s="17">
        <f>[25]Julho!$B$31</f>
        <v>18.983333333333338</v>
      </c>
      <c r="AC29" s="17">
        <f>[25]Julho!$B$32</f>
        <v>19.841666666666665</v>
      </c>
      <c r="AD29" s="17">
        <f>[25]Julho!$B$33</f>
        <v>21.066666666666666</v>
      </c>
      <c r="AE29" s="17">
        <f>[25]Julho!$B$34</f>
        <v>21.795833333333331</v>
      </c>
      <c r="AF29" s="17">
        <f>[25]Julho!$B$35</f>
        <v>22.599999999999994</v>
      </c>
      <c r="AG29" s="27">
        <f t="shared" si="2"/>
        <v>19.017297619047618</v>
      </c>
    </row>
    <row r="30" spans="1:33" ht="17.100000000000001" customHeight="1" x14ac:dyDescent="0.2">
      <c r="A30" s="15" t="s">
        <v>31</v>
      </c>
      <c r="B30" s="17">
        <f>[26]Julho!$B$5</f>
        <v>19.55</v>
      </c>
      <c r="C30" s="17">
        <f>[26]Julho!$B$6</f>
        <v>22.137499999999999</v>
      </c>
      <c r="D30" s="17">
        <f>[26]Julho!$B$7</f>
        <v>22.687499999999996</v>
      </c>
      <c r="E30" s="17">
        <f>[26]Julho!$B$8</f>
        <v>13.958333333333336</v>
      </c>
      <c r="F30" s="17">
        <f>[26]Julho!$B$9</f>
        <v>13.445833333333331</v>
      </c>
      <c r="G30" s="17">
        <f>[26]Julho!$B$10</f>
        <v>17.741666666666664</v>
      </c>
      <c r="H30" s="17">
        <f>[26]Julho!$B$11</f>
        <v>18.675000000000001</v>
      </c>
      <c r="I30" s="17">
        <f>[26]Julho!$B$12</f>
        <v>15.78333333333333</v>
      </c>
      <c r="J30" s="17">
        <f>[26]Julho!$B$13</f>
        <v>17.195833333333329</v>
      </c>
      <c r="K30" s="17">
        <f>[26]Julho!$B$14</f>
        <v>21.704166666666666</v>
      </c>
      <c r="L30" s="17">
        <f>[26]Julho!$B$15</f>
        <v>20.908333333333335</v>
      </c>
      <c r="M30" s="17">
        <f>[26]Julho!$B$16</f>
        <v>23.129166666666666</v>
      </c>
      <c r="N30" s="17">
        <f>[26]Julho!$B$17</f>
        <v>25.770833333333332</v>
      </c>
      <c r="O30" s="17">
        <f>[26]Julho!$B$18</f>
        <v>25.029166666666665</v>
      </c>
      <c r="P30" s="17">
        <f>[26]Julho!$B$19</f>
        <v>18.629166666666666</v>
      </c>
      <c r="Q30" s="17">
        <f>[26]Julho!$B$20</f>
        <v>19.583333333333336</v>
      </c>
      <c r="R30" s="17">
        <f>[26]Julho!$B$21</f>
        <v>20.174999999999997</v>
      </c>
      <c r="S30" s="17">
        <f>[26]Julho!$B$22</f>
        <v>21.708333333333332</v>
      </c>
      <c r="T30" s="17">
        <f>[26]Julho!$B$23</f>
        <v>23.516666666666669</v>
      </c>
      <c r="U30" s="17">
        <f>[26]Julho!$B$24</f>
        <v>22.145833333333332</v>
      </c>
      <c r="V30" s="17">
        <f>[26]Julho!$B$25</f>
        <v>17.3</v>
      </c>
      <c r="W30" s="17">
        <f>[26]Julho!$B$26</f>
        <v>14.995833333333332</v>
      </c>
      <c r="X30" s="17">
        <f>[26]Julho!$B$27</f>
        <v>20.054166666666664</v>
      </c>
      <c r="Y30" s="17">
        <f>[26]Julho!$B$28</f>
        <v>20.154166666666665</v>
      </c>
      <c r="Z30" s="17">
        <f>[26]Julho!$B$29</f>
        <v>18.091666666666665</v>
      </c>
      <c r="AA30" s="17">
        <f>[26]Julho!$B$30</f>
        <v>18.391666666666666</v>
      </c>
      <c r="AB30" s="17">
        <f>[26]Julho!$B$31</f>
        <v>21.558333333333337</v>
      </c>
      <c r="AC30" s="17">
        <f>[26]Julho!$B$32</f>
        <v>24.112499999999997</v>
      </c>
      <c r="AD30" s="17">
        <f>[26]Julho!$B$33</f>
        <v>24.574999999999999</v>
      </c>
      <c r="AE30" s="17">
        <f>[26]Julho!$B$34</f>
        <v>25.070833333333336</v>
      </c>
      <c r="AF30" s="17">
        <f>[26]Julho!$B$35</f>
        <v>25.704166666666666</v>
      </c>
      <c r="AG30" s="27">
        <f t="shared" si="2"/>
        <v>20.434946236559135</v>
      </c>
    </row>
    <row r="31" spans="1:33" ht="17.100000000000001" customHeight="1" x14ac:dyDescent="0.2">
      <c r="A31" s="15" t="s">
        <v>48</v>
      </c>
      <c r="B31" s="17">
        <f>[27]Julho!$B$5</f>
        <v>23.066666666666666</v>
      </c>
      <c r="C31" s="17">
        <f>[27]Julho!$B$6</f>
        <v>24.083333333333332</v>
      </c>
      <c r="D31" s="17">
        <f>[27]Julho!$B$7</f>
        <v>23.387499999999999</v>
      </c>
      <c r="E31" s="17">
        <f>[27]Julho!$B$8</f>
        <v>18.154166666666669</v>
      </c>
      <c r="F31" s="17">
        <f>[27]Julho!$B$9</f>
        <v>15.329166666666666</v>
      </c>
      <c r="G31" s="17">
        <f>[27]Julho!$B$10</f>
        <v>20.891666666666666</v>
      </c>
      <c r="H31" s="17">
        <f>[27]Julho!$B$11</f>
        <v>20.887499999999999</v>
      </c>
      <c r="I31" s="17">
        <f>[27]Julho!$B$12</f>
        <v>17.324999999999999</v>
      </c>
      <c r="J31" s="17">
        <f>[27]Julho!$B$13</f>
        <v>21.095833333333331</v>
      </c>
      <c r="K31" s="17">
        <f>[27]Julho!$B$14</f>
        <v>24.337499999999995</v>
      </c>
      <c r="L31" s="17">
        <f>[27]Julho!$B$15</f>
        <v>24.525000000000006</v>
      </c>
      <c r="M31" s="17">
        <f>[27]Julho!$B$16</f>
        <v>24.675000000000001</v>
      </c>
      <c r="N31" s="17">
        <f>[27]Julho!$B$17</f>
        <v>25.083333333333332</v>
      </c>
      <c r="O31" s="17">
        <f>[27]Julho!$B$18</f>
        <v>25.554166666666664</v>
      </c>
      <c r="P31" s="17">
        <f>[27]Julho!$B$19</f>
        <v>24.44583333333334</v>
      </c>
      <c r="Q31" s="17">
        <f>[27]Julho!$B$20</f>
        <v>22.45</v>
      </c>
      <c r="R31" s="17">
        <f>[27]Julho!$B$21</f>
        <v>24.025000000000002</v>
      </c>
      <c r="S31" s="17">
        <f>[27]Julho!$B$22</f>
        <v>23.337500000000002</v>
      </c>
      <c r="T31" s="17">
        <f>[27]Julho!$B$23</f>
        <v>23.766666666666669</v>
      </c>
      <c r="U31" s="17">
        <f>[27]Julho!$B$24</f>
        <v>23.287500000000005</v>
      </c>
      <c r="V31" s="17">
        <f>[27]Julho!$B$25</f>
        <v>19.470833333333331</v>
      </c>
      <c r="W31" s="17">
        <f>[27]Julho!$B$26</f>
        <v>20.820833333333336</v>
      </c>
      <c r="X31" s="17">
        <f>[27]Julho!$B$27</f>
        <v>23.583333333333332</v>
      </c>
      <c r="Y31" s="17">
        <f>[27]Julho!$B$28</f>
        <v>23.949999999999992</v>
      </c>
      <c r="Z31" s="17">
        <f>[27]Julho!$B$29</f>
        <v>22.350000000000005</v>
      </c>
      <c r="AA31" s="17">
        <f>[27]Julho!$B$30</f>
        <v>23.679166666666671</v>
      </c>
      <c r="AB31" s="17">
        <f>[27]Julho!$B$31</f>
        <v>24.954166666666669</v>
      </c>
      <c r="AC31" s="17">
        <f>[27]Julho!$B$32</f>
        <v>25.083333333333332</v>
      </c>
      <c r="AD31" s="17">
        <f>[27]Julho!$B$33</f>
        <v>25.741666666666664</v>
      </c>
      <c r="AE31" s="17">
        <f>[27]Julho!$B$34</f>
        <v>26.820833333333336</v>
      </c>
      <c r="AF31" s="17">
        <f>[27]Julho!$B$35</f>
        <v>24.954166666666666</v>
      </c>
      <c r="AG31" s="27">
        <f>AVERAGE(B31:AF31)</f>
        <v>22.939247311827959</v>
      </c>
    </row>
    <row r="32" spans="1:33" ht="17.100000000000001" customHeight="1" x14ac:dyDescent="0.2">
      <c r="A32" s="15" t="s">
        <v>20</v>
      </c>
      <c r="B32" s="17">
        <f>[28]Julho!$B$5</f>
        <v>20.533333333333335</v>
      </c>
      <c r="C32" s="17">
        <f>[28]Julho!$B$6</f>
        <v>20.487499999999997</v>
      </c>
      <c r="D32" s="17">
        <f>[28]Julho!$B$7</f>
        <v>22.362500000000001</v>
      </c>
      <c r="E32" s="17">
        <f>[28]Julho!$B$8</f>
        <v>18.450000000000003</v>
      </c>
      <c r="F32" s="17">
        <f>[28]Julho!$B$9</f>
        <v>14.270833333333334</v>
      </c>
      <c r="G32" s="17">
        <f>[28]Julho!$B$10</f>
        <v>18.258333333333336</v>
      </c>
      <c r="H32" s="17">
        <f>[28]Julho!$B$11</f>
        <v>19.962500000000002</v>
      </c>
      <c r="I32" s="17">
        <f>[28]Julho!$B$12</f>
        <v>18.999999999999996</v>
      </c>
      <c r="J32" s="17">
        <f>[28]Julho!$B$13</f>
        <v>19.220833333333335</v>
      </c>
      <c r="K32" s="17">
        <f>[28]Julho!$B$14</f>
        <v>22.137500000000003</v>
      </c>
      <c r="L32" s="17">
        <f>[28]Julho!$B$15</f>
        <v>21.320833333333336</v>
      </c>
      <c r="M32" s="17">
        <f>[28]Julho!$B$16</f>
        <v>22.683333333333334</v>
      </c>
      <c r="N32" s="17">
        <f>[28]Julho!$B$17</f>
        <v>25.491666666666664</v>
      </c>
      <c r="O32" s="17">
        <f>[28]Julho!$B$18</f>
        <v>25.8</v>
      </c>
      <c r="P32" s="17">
        <f>[28]Julho!$B$19</f>
        <v>23.916666666666668</v>
      </c>
      <c r="Q32" s="17">
        <f>[28]Julho!$B$20</f>
        <v>22.925000000000001</v>
      </c>
      <c r="R32" s="17">
        <f>[28]Julho!$B$21</f>
        <v>23.150000000000002</v>
      </c>
      <c r="S32" s="17">
        <f>[28]Julho!$B$22</f>
        <v>22.541666666666671</v>
      </c>
      <c r="T32" s="17">
        <f>[28]Julho!$B$23</f>
        <v>22.129166666666666</v>
      </c>
      <c r="U32" s="17">
        <f>[28]Julho!$B$24</f>
        <v>23.2</v>
      </c>
      <c r="V32" s="17">
        <f>[28]Julho!$B$25</f>
        <v>20.458333333333332</v>
      </c>
      <c r="W32" s="17">
        <f>[28]Julho!$B$26</f>
        <v>16.75</v>
      </c>
      <c r="X32" s="17">
        <f>[28]Julho!$B$27</f>
        <v>19.679166666666667</v>
      </c>
      <c r="Y32" s="17">
        <f>[28]Julho!$B$28</f>
        <v>22.212499999999995</v>
      </c>
      <c r="Z32" s="17">
        <f>[28]Julho!$B$29</f>
        <v>22.44583333333334</v>
      </c>
      <c r="AA32" s="17">
        <f>[28]Julho!$B$30</f>
        <v>21.387499999999999</v>
      </c>
      <c r="AB32" s="17">
        <f>[28]Julho!$B$31</f>
        <v>22.004166666666674</v>
      </c>
      <c r="AC32" s="17">
        <f>[28]Julho!$B$32</f>
        <v>22.587499999999995</v>
      </c>
      <c r="AD32" s="17">
        <f>[28]Julho!$B$33</f>
        <v>24.020833333333332</v>
      </c>
      <c r="AE32" s="17">
        <f>[28]Julho!$B$34</f>
        <v>24.066666666666674</v>
      </c>
      <c r="AF32" s="17">
        <f>[28]Julho!$B$35</f>
        <v>23.262499999999999</v>
      </c>
      <c r="AG32" s="27">
        <f t="shared" si="2"/>
        <v>21.506989247311836</v>
      </c>
    </row>
    <row r="33" spans="1:35" s="5" customFormat="1" ht="17.100000000000001" customHeight="1" thickBot="1" x14ac:dyDescent="0.25">
      <c r="A33" s="75" t="s">
        <v>34</v>
      </c>
      <c r="B33" s="76">
        <f t="shared" ref="B33:AG33" si="3">AVERAGE(B5:B32)</f>
        <v>20.212301587301589</v>
      </c>
      <c r="C33" s="76">
        <f t="shared" si="3"/>
        <v>20.954533333333334</v>
      </c>
      <c r="D33" s="76">
        <f t="shared" si="3"/>
        <v>21.301072463768115</v>
      </c>
      <c r="E33" s="76">
        <f t="shared" si="3"/>
        <v>15.299448973429948</v>
      </c>
      <c r="F33" s="76">
        <f t="shared" si="3"/>
        <v>14.314499999999994</v>
      </c>
      <c r="G33" s="76">
        <f t="shared" si="3"/>
        <v>17.958133333333333</v>
      </c>
      <c r="H33" s="76">
        <f t="shared" si="3"/>
        <v>18.928260869565218</v>
      </c>
      <c r="I33" s="76">
        <f t="shared" si="3"/>
        <v>16.981566666666666</v>
      </c>
      <c r="J33" s="76">
        <f t="shared" si="3"/>
        <v>18.197984126984128</v>
      </c>
      <c r="K33" s="76">
        <f t="shared" si="3"/>
        <v>21.802666666666667</v>
      </c>
      <c r="L33" s="76">
        <f t="shared" si="3"/>
        <v>21.49838888888889</v>
      </c>
      <c r="M33" s="76">
        <f t="shared" si="3"/>
        <v>23.120975378787875</v>
      </c>
      <c r="N33" s="76">
        <f t="shared" si="3"/>
        <v>25.250173611111119</v>
      </c>
      <c r="O33" s="76">
        <f t="shared" si="3"/>
        <v>23.925148809523805</v>
      </c>
      <c r="P33" s="76">
        <f t="shared" si="3"/>
        <v>20.213043478260865</v>
      </c>
      <c r="Q33" s="76">
        <f t="shared" si="3"/>
        <v>19.936874999999997</v>
      </c>
      <c r="R33" s="76">
        <f t="shared" si="3"/>
        <v>21.276767676767676</v>
      </c>
      <c r="S33" s="76">
        <f t="shared" si="3"/>
        <v>22.073241243961348</v>
      </c>
      <c r="T33" s="76">
        <f t="shared" si="3"/>
        <v>22.322395833333342</v>
      </c>
      <c r="U33" s="76">
        <f t="shared" si="3"/>
        <v>22.373040674603175</v>
      </c>
      <c r="V33" s="76">
        <f t="shared" si="3"/>
        <v>18.061805555555555</v>
      </c>
      <c r="W33" s="76">
        <f t="shared" si="3"/>
        <v>16.606407076719574</v>
      </c>
      <c r="X33" s="76">
        <f t="shared" si="3"/>
        <v>19.817873677248677</v>
      </c>
      <c r="Y33" s="76">
        <f t="shared" si="3"/>
        <v>20.279999999999994</v>
      </c>
      <c r="Z33" s="76">
        <f t="shared" si="3"/>
        <v>19.292948717948715</v>
      </c>
      <c r="AA33" s="76">
        <f t="shared" si="3"/>
        <v>19.734070512820512</v>
      </c>
      <c r="AB33" s="76">
        <f t="shared" si="3"/>
        <v>21.813762626262626</v>
      </c>
      <c r="AC33" s="76">
        <f t="shared" si="3"/>
        <v>22.958793290043293</v>
      </c>
      <c r="AD33" s="76">
        <f t="shared" si="3"/>
        <v>23.287308673469393</v>
      </c>
      <c r="AE33" s="76">
        <f t="shared" si="3"/>
        <v>23.860238095238092</v>
      </c>
      <c r="AF33" s="76">
        <f t="shared" si="3"/>
        <v>23.594494047619047</v>
      </c>
      <c r="AG33" s="77">
        <f t="shared" si="3"/>
        <v>20.859046824369909</v>
      </c>
      <c r="AH33" s="8"/>
    </row>
    <row r="34" spans="1:35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2"/>
      <c r="AH34"/>
    </row>
    <row r="35" spans="1:35" x14ac:dyDescent="0.2">
      <c r="A35" s="93"/>
      <c r="B35" s="78" t="s">
        <v>137</v>
      </c>
      <c r="C35" s="78"/>
      <c r="D35" s="78"/>
      <c r="E35" s="78"/>
      <c r="F35" s="78"/>
      <c r="G35" s="79"/>
      <c r="H35" s="79"/>
      <c r="I35" s="79"/>
      <c r="J35" s="79"/>
      <c r="K35" s="79"/>
      <c r="L35" s="79"/>
      <c r="M35" s="79" t="s">
        <v>49</v>
      </c>
      <c r="N35" s="79"/>
      <c r="O35" s="79"/>
      <c r="P35" s="79"/>
      <c r="Q35" s="79"/>
      <c r="R35" s="79"/>
      <c r="S35" s="79"/>
      <c r="T35" s="79"/>
      <c r="U35" s="79"/>
      <c r="V35" s="79" t="s">
        <v>54</v>
      </c>
      <c r="W35" s="79"/>
      <c r="X35" s="79"/>
      <c r="Y35" s="79"/>
      <c r="Z35" s="79"/>
      <c r="AA35" s="79"/>
      <c r="AB35" s="79"/>
      <c r="AC35" s="79"/>
      <c r="AD35" s="94"/>
      <c r="AE35" s="79"/>
      <c r="AF35" s="79"/>
      <c r="AG35" s="95"/>
      <c r="AH35" s="2"/>
    </row>
    <row r="36" spans="1:35" x14ac:dyDescent="0.2">
      <c r="A36" s="83"/>
      <c r="B36" s="79"/>
      <c r="C36" s="79"/>
      <c r="D36" s="79"/>
      <c r="E36" s="79"/>
      <c r="F36" s="79"/>
      <c r="G36" s="79"/>
      <c r="H36" s="79"/>
      <c r="I36" s="79"/>
      <c r="J36" s="96"/>
      <c r="K36" s="96"/>
      <c r="L36" s="96"/>
      <c r="M36" s="96" t="s">
        <v>50</v>
      </c>
      <c r="N36" s="96"/>
      <c r="O36" s="96"/>
      <c r="P36" s="96"/>
      <c r="Q36" s="79"/>
      <c r="R36" s="79"/>
      <c r="S36" s="79"/>
      <c r="T36" s="79"/>
      <c r="U36" s="79"/>
      <c r="V36" s="96" t="s">
        <v>55</v>
      </c>
      <c r="W36" s="96"/>
      <c r="X36" s="79"/>
      <c r="Y36" s="79"/>
      <c r="Z36" s="79"/>
      <c r="AA36" s="79"/>
      <c r="AB36" s="79"/>
      <c r="AC36" s="79"/>
      <c r="AD36" s="94"/>
      <c r="AE36" s="97"/>
      <c r="AF36" s="98"/>
      <c r="AG36" s="99"/>
      <c r="AH36" s="2"/>
      <c r="AI36" s="2"/>
    </row>
    <row r="37" spans="1:35" x14ac:dyDescent="0.2">
      <c r="A37" s="100"/>
      <c r="B37" s="101"/>
      <c r="C37" s="101" t="s">
        <v>138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94"/>
      <c r="AE37" s="97"/>
      <c r="AF37" s="98"/>
      <c r="AG37" s="102"/>
      <c r="AH37" s="35"/>
      <c r="AI37" s="2"/>
    </row>
    <row r="38" spans="1:35" ht="13.5" thickBot="1" x14ac:dyDescent="0.25">
      <c r="A38" s="103"/>
      <c r="B38" s="104"/>
      <c r="C38" s="104"/>
      <c r="D38" s="104"/>
      <c r="E38" s="104"/>
      <c r="F38" s="104"/>
      <c r="G38" s="105"/>
      <c r="H38" s="104"/>
      <c r="I38" s="104"/>
      <c r="J38" s="104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4"/>
      <c r="AE38" s="104"/>
      <c r="AF38" s="104"/>
      <c r="AG38" s="107"/>
    </row>
    <row r="42" spans="1:35" x14ac:dyDescent="0.2">
      <c r="P42" s="2" t="s">
        <v>51</v>
      </c>
      <c r="AF42" s="2" t="s">
        <v>51</v>
      </c>
    </row>
    <row r="45" spans="1:35" x14ac:dyDescent="0.2">
      <c r="AB45" s="2" t="s">
        <v>51</v>
      </c>
    </row>
    <row r="46" spans="1:35" x14ac:dyDescent="0.2">
      <c r="I46" s="2" t="s">
        <v>51</v>
      </c>
    </row>
    <row r="47" spans="1:35" x14ac:dyDescent="0.2">
      <c r="AE47" s="2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zoomScale="90" zoomScaleNormal="90" workbookViewId="0">
      <selection activeCell="AJ9" sqref="AJ9"/>
    </sheetView>
  </sheetViews>
  <sheetFormatPr defaultRowHeight="12.75" x14ac:dyDescent="0.2"/>
  <cols>
    <col min="1" max="1" width="18.7109375" style="2" customWidth="1"/>
    <col min="2" max="2" width="6" style="2" customWidth="1"/>
    <col min="3" max="3" width="6.5703125" style="2" customWidth="1"/>
    <col min="4" max="4" width="6.28515625" style="2" customWidth="1"/>
    <col min="5" max="5" width="6" style="2" customWidth="1"/>
    <col min="6" max="6" width="5.7109375" style="2" customWidth="1"/>
    <col min="7" max="7" width="6.140625" style="2" customWidth="1"/>
    <col min="8" max="8" width="6.5703125" style="2" customWidth="1"/>
    <col min="9" max="9" width="6.42578125" style="2" customWidth="1"/>
    <col min="10" max="10" width="6.140625" style="2" customWidth="1"/>
    <col min="11" max="11" width="6" style="2" customWidth="1"/>
    <col min="12" max="12" width="6.570312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6" ht="20.100000000000001" customHeight="1" x14ac:dyDescent="0.2">
      <c r="A1" s="132" t="s">
        <v>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6" s="4" customFormat="1" ht="20.100000000000001" customHeight="1" x14ac:dyDescent="0.2">
      <c r="A2" s="131" t="s">
        <v>21</v>
      </c>
      <c r="B2" s="133" t="s">
        <v>136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  <c r="AI2" s="19" t="s">
        <v>42</v>
      </c>
    </row>
    <row r="3" spans="1:36" s="5" customFormat="1" ht="20.100000000000001" customHeight="1" x14ac:dyDescent="0.2">
      <c r="A3" s="131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4" t="s">
        <v>41</v>
      </c>
      <c r="AH3" s="32" t="s">
        <v>39</v>
      </c>
      <c r="AI3" s="19" t="s">
        <v>43</v>
      </c>
    </row>
    <row r="4" spans="1:36" s="5" customFormat="1" ht="20.100000000000001" customHeight="1" x14ac:dyDescent="0.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4" t="s">
        <v>37</v>
      </c>
      <c r="AH4" s="32" t="s">
        <v>37</v>
      </c>
      <c r="AI4" s="20"/>
    </row>
    <row r="5" spans="1:36" s="5" customFormat="1" ht="20.100000000000001" customHeight="1" x14ac:dyDescent="0.2">
      <c r="A5" s="15" t="s">
        <v>44</v>
      </c>
      <c r="B5" s="17">
        <f>[1]Julho!$K$5</f>
        <v>21.599999999999998</v>
      </c>
      <c r="C5" s="17">
        <f>[1]Julho!$K$6</f>
        <v>0</v>
      </c>
      <c r="D5" s="17">
        <f>[1]Julho!$K$7</f>
        <v>0</v>
      </c>
      <c r="E5" s="17">
        <f>[1]Julho!$K$8</f>
        <v>11</v>
      </c>
      <c r="F5" s="17">
        <f>[1]Julho!$K$9</f>
        <v>0.2</v>
      </c>
      <c r="G5" s="17">
        <f>[1]Julho!$K$10</f>
        <v>2</v>
      </c>
      <c r="H5" s="17">
        <f>[1]Julho!$K$11</f>
        <v>7.2000000000000011</v>
      </c>
      <c r="I5" s="17">
        <f>[1]Julho!$K$12</f>
        <v>7.0000000000000009</v>
      </c>
      <c r="J5" s="17">
        <f>[1]Julho!$K$13</f>
        <v>0.4</v>
      </c>
      <c r="K5" s="17">
        <f>[1]Julho!$K$14</f>
        <v>0</v>
      </c>
      <c r="L5" s="17">
        <f>[1]Julho!$K$15</f>
        <v>0</v>
      </c>
      <c r="M5" s="17">
        <f>[1]Julho!$K$16</f>
        <v>0</v>
      </c>
      <c r="N5" s="17">
        <f>[1]Julho!$K$17</f>
        <v>0</v>
      </c>
      <c r="O5" s="17">
        <f>[1]Julho!$K$18</f>
        <v>0</v>
      </c>
      <c r="P5" s="17">
        <f>[1]Julho!$K$19</f>
        <v>0.2</v>
      </c>
      <c r="Q5" s="17">
        <f>[1]Julho!$K$20</f>
        <v>2.8000000000000003</v>
      </c>
      <c r="R5" s="17">
        <f>[1]Julho!$K$21</f>
        <v>0</v>
      </c>
      <c r="S5" s="17">
        <f>[1]Julho!$K$22</f>
        <v>0</v>
      </c>
      <c r="T5" s="17">
        <f>[1]Julho!$K$23</f>
        <v>0</v>
      </c>
      <c r="U5" s="17">
        <f>[1]Julho!$K$24</f>
        <v>0</v>
      </c>
      <c r="V5" s="17">
        <f>[1]Julho!$K$25</f>
        <v>0</v>
      </c>
      <c r="W5" s="17">
        <f>[1]Julho!$K$26</f>
        <v>0</v>
      </c>
      <c r="X5" s="17">
        <f>[1]Julho!$K$27</f>
        <v>0</v>
      </c>
      <c r="Y5" s="17">
        <f>[1]Julho!$K$28</f>
        <v>0</v>
      </c>
      <c r="Z5" s="17">
        <f>[1]Julho!$K$29</f>
        <v>0</v>
      </c>
      <c r="AA5" s="17">
        <f>[1]Julho!$K$30</f>
        <v>0</v>
      </c>
      <c r="AB5" s="17">
        <f>[1]Julho!$K$31</f>
        <v>0</v>
      </c>
      <c r="AC5" s="17">
        <f>[1]Julho!$K$32</f>
        <v>0</v>
      </c>
      <c r="AD5" s="17">
        <f>[1]Julho!$K$33</f>
        <v>0</v>
      </c>
      <c r="AE5" s="17">
        <f>[1]Julho!$K$34</f>
        <v>0</v>
      </c>
      <c r="AF5" s="16">
        <f>[1]Julho!$K$35</f>
        <v>0</v>
      </c>
      <c r="AG5" s="25">
        <f>SUM(B5:AF5)</f>
        <v>52.4</v>
      </c>
      <c r="AH5" s="33">
        <f>MAX(B5:AF5)</f>
        <v>21.599999999999998</v>
      </c>
      <c r="AI5" s="71">
        <f t="shared" ref="AI5:AI31" si="1">COUNTIF(B5:AF5,"=0,0")</f>
        <v>22</v>
      </c>
    </row>
    <row r="6" spans="1:36" ht="17.100000000000001" customHeight="1" x14ac:dyDescent="0.2">
      <c r="A6" s="15" t="s">
        <v>0</v>
      </c>
      <c r="B6" s="17">
        <f>[2]Julho!$K$5</f>
        <v>0</v>
      </c>
      <c r="C6" s="17">
        <f>[2]Julho!$K$6</f>
        <v>0.2</v>
      </c>
      <c r="D6" s="17">
        <f>[2]Julho!$K$7</f>
        <v>0</v>
      </c>
      <c r="E6" s="17">
        <f>[2]Julho!$K$8</f>
        <v>2.8000000000000003</v>
      </c>
      <c r="F6" s="17">
        <f>[2]Julho!$K$9</f>
        <v>16.599999999999998</v>
      </c>
      <c r="G6" s="17">
        <f>[2]Julho!$K$10</f>
        <v>16.599999999999998</v>
      </c>
      <c r="H6" s="17">
        <f>[2]Julho!$K$11</f>
        <v>13.599999999999998</v>
      </c>
      <c r="I6" s="17">
        <f>[2]Julho!$K$12</f>
        <v>10.600000000000003</v>
      </c>
      <c r="J6" s="17">
        <f>[2]Julho!$K$13</f>
        <v>7.8000000000000034</v>
      </c>
      <c r="K6" s="17">
        <f>[2]Julho!$K$14</f>
        <v>5.8000000000000025</v>
      </c>
      <c r="L6" s="17">
        <f>[2]Julho!$K$15</f>
        <v>3.600000000000001</v>
      </c>
      <c r="M6" s="17">
        <f>[2]Julho!$K$16</f>
        <v>2.1999999999999997</v>
      </c>
      <c r="N6" s="17">
        <f>[2]Julho!$K$17</f>
        <v>1</v>
      </c>
      <c r="O6" s="17">
        <f>[2]Julho!$K$18</f>
        <v>0.60000000000000009</v>
      </c>
      <c r="P6" s="17">
        <f>[2]Julho!$K$19</f>
        <v>1</v>
      </c>
      <c r="Q6" s="17">
        <f>[2]Julho!$K$20</f>
        <v>12.2</v>
      </c>
      <c r="R6" s="17">
        <f>[2]Julho!$K$21</f>
        <v>0</v>
      </c>
      <c r="S6" s="17">
        <f>[2]Julho!$K$22</f>
        <v>0</v>
      </c>
      <c r="T6" s="17">
        <f>[2]Julho!$K$23</f>
        <v>0</v>
      </c>
      <c r="U6" s="17">
        <f>[2]Julho!$K$24</f>
        <v>0</v>
      </c>
      <c r="V6" s="17">
        <f>[2]Julho!$K$25</f>
        <v>2.8000000000000007</v>
      </c>
      <c r="W6" s="17">
        <f>[2]Julho!$K$26</f>
        <v>0.8</v>
      </c>
      <c r="X6" s="17">
        <f>[2]Julho!$K$27</f>
        <v>0</v>
      </c>
      <c r="Y6" s="17">
        <f>[2]Julho!$K$28</f>
        <v>0</v>
      </c>
      <c r="Z6" s="17">
        <f>[2]Julho!$K$29</f>
        <v>0</v>
      </c>
      <c r="AA6" s="17">
        <f>[2]Julho!$K$30</f>
        <v>0.2</v>
      </c>
      <c r="AB6" s="17">
        <f>[2]Julho!$K$31</f>
        <v>0</v>
      </c>
      <c r="AC6" s="17">
        <f>[2]Julho!$K$32</f>
        <v>0</v>
      </c>
      <c r="AD6" s="17">
        <f>[2]Julho!$K$33</f>
        <v>0</v>
      </c>
      <c r="AE6" s="17">
        <f>[2]Julho!$K$34</f>
        <v>0</v>
      </c>
      <c r="AF6" s="17">
        <f>[2]Julho!$K$35</f>
        <v>0</v>
      </c>
      <c r="AG6" s="26">
        <f t="shared" ref="AG6:AG17" si="2">SUM(B6:AF6)</f>
        <v>98.399999999999991</v>
      </c>
      <c r="AH6" s="29">
        <f>MAX(B6:AF6)</f>
        <v>16.599999999999998</v>
      </c>
      <c r="AI6" s="71">
        <f t="shared" si="1"/>
        <v>14</v>
      </c>
    </row>
    <row r="7" spans="1:36" ht="17.100000000000001" customHeight="1" x14ac:dyDescent="0.2">
      <c r="A7" s="15" t="s">
        <v>1</v>
      </c>
      <c r="B7" s="17" t="str">
        <f>[3]Julho!$K$5</f>
        <v>*</v>
      </c>
      <c r="C7" s="17" t="str">
        <f>[3]Julho!$K$6</f>
        <v>*</v>
      </c>
      <c r="D7" s="17" t="str">
        <f>[3]Julho!$K$7</f>
        <v>*</v>
      </c>
      <c r="E7" s="17" t="str">
        <f>[3]Julho!$K$8</f>
        <v>*</v>
      </c>
      <c r="F7" s="17" t="str">
        <f>[3]Julho!$K$9</f>
        <v>*</v>
      </c>
      <c r="G7" s="17" t="str">
        <f>[3]Julho!$K$10</f>
        <v>*</v>
      </c>
      <c r="H7" s="17" t="str">
        <f>[3]Julho!$K$11</f>
        <v>*</v>
      </c>
      <c r="I7" s="17" t="str">
        <f>[3]Julho!$K$12</f>
        <v>*</v>
      </c>
      <c r="J7" s="17" t="str">
        <f>[3]Julho!$K$13</f>
        <v>*</v>
      </c>
      <c r="K7" s="17" t="str">
        <f>[3]Julho!$K$14</f>
        <v>*</v>
      </c>
      <c r="L7" s="17" t="str">
        <f>[3]Julho!$K$15</f>
        <v>*</v>
      </c>
      <c r="M7" s="17" t="str">
        <f>[3]Julho!$K$16</f>
        <v>*</v>
      </c>
      <c r="N7" s="17" t="str">
        <f>[3]Julho!$K$17</f>
        <v>*</v>
      </c>
      <c r="O7" s="17" t="str">
        <f>[3]Julho!$K$18</f>
        <v>*</v>
      </c>
      <c r="P7" s="17" t="str">
        <f>[3]Julho!$K$19</f>
        <v>*</v>
      </c>
      <c r="Q7" s="17" t="str">
        <f>[3]Julho!$K$20</f>
        <v>*</v>
      </c>
      <c r="R7" s="17" t="str">
        <f>[3]Julho!$K$21</f>
        <v>*</v>
      </c>
      <c r="S7" s="17" t="str">
        <f>[3]Julho!$K$22</f>
        <v>*</v>
      </c>
      <c r="T7" s="17" t="str">
        <f>[3]Julho!$K$23</f>
        <v>*</v>
      </c>
      <c r="U7" s="17" t="str">
        <f>[3]Julho!$K$24</f>
        <v>*</v>
      </c>
      <c r="V7" s="17" t="str">
        <f>[3]Julho!$K$25</f>
        <v>*</v>
      </c>
      <c r="W7" s="17" t="str">
        <f>[3]Julho!$K$26</f>
        <v>*</v>
      </c>
      <c r="X7" s="17" t="str">
        <f>[3]Julho!$K$27</f>
        <v>*</v>
      </c>
      <c r="Y7" s="17" t="str">
        <f>[3]Julho!$K$28</f>
        <v>*</v>
      </c>
      <c r="Z7" s="17" t="str">
        <f>[3]Julho!$K$29</f>
        <v>*</v>
      </c>
      <c r="AA7" s="17" t="str">
        <f>[3]Julho!$K$30</f>
        <v>*</v>
      </c>
      <c r="AB7" s="17">
        <f>[3]Julho!$K$31</f>
        <v>2</v>
      </c>
      <c r="AC7" s="17">
        <f>[3]Julho!$K$32</f>
        <v>0</v>
      </c>
      <c r="AD7" s="17">
        <f>[3]Julho!$K$33</f>
        <v>0</v>
      </c>
      <c r="AE7" s="17">
        <f>[3]Julho!$K$34</f>
        <v>0</v>
      </c>
      <c r="AF7" s="17">
        <f>[3]Julho!$K$35</f>
        <v>0</v>
      </c>
      <c r="AG7" s="26">
        <f t="shared" ref="AG7" si="3">SUM(B7:AF7)</f>
        <v>2</v>
      </c>
      <c r="AH7" s="29">
        <f>MAX(B7:AF7)</f>
        <v>2</v>
      </c>
      <c r="AI7" s="71">
        <f t="shared" si="1"/>
        <v>4</v>
      </c>
    </row>
    <row r="8" spans="1:36" ht="17.100000000000001" customHeight="1" x14ac:dyDescent="0.2">
      <c r="A8" s="15" t="s">
        <v>75</v>
      </c>
      <c r="B8" s="17">
        <f>[4]Julho!$K$5</f>
        <v>68.8</v>
      </c>
      <c r="C8" s="17">
        <f>[4]Julho!$K$6</f>
        <v>4.2</v>
      </c>
      <c r="D8" s="17">
        <f>[4]Julho!$K$7</f>
        <v>0</v>
      </c>
      <c r="E8" s="17">
        <f>[4]Julho!$K$8</f>
        <v>4.2</v>
      </c>
      <c r="F8" s="17">
        <f>[4]Julho!$K$9</f>
        <v>0</v>
      </c>
      <c r="G8" s="17">
        <f>[4]Julho!$K$10</f>
        <v>12.4</v>
      </c>
      <c r="H8" s="17">
        <f>[4]Julho!$K$11</f>
        <v>5.8</v>
      </c>
      <c r="I8" s="17">
        <f>[4]Julho!$K$12</f>
        <v>14.799999999999997</v>
      </c>
      <c r="J8" s="17">
        <f>[4]Julho!$K$13</f>
        <v>0</v>
      </c>
      <c r="K8" s="17">
        <f>[4]Julho!$K$14</f>
        <v>0</v>
      </c>
      <c r="L8" s="17">
        <f>[4]Julho!$K$15</f>
        <v>3.0000000000000004</v>
      </c>
      <c r="M8" s="17">
        <f>[4]Julho!$K$16</f>
        <v>0.4</v>
      </c>
      <c r="N8" s="17">
        <f>[4]Julho!$K$17</f>
        <v>0</v>
      </c>
      <c r="O8" s="17">
        <f>[4]Julho!$K$18</f>
        <v>0</v>
      </c>
      <c r="P8" s="17">
        <f>[4]Julho!$K$19</f>
        <v>0</v>
      </c>
      <c r="Q8" s="17">
        <f>[4]Julho!$K$20</f>
        <v>1</v>
      </c>
      <c r="R8" s="17">
        <f>[4]Julho!$K$21</f>
        <v>0</v>
      </c>
      <c r="S8" s="17">
        <f>[4]Julho!$K$22</f>
        <v>0</v>
      </c>
      <c r="T8" s="17">
        <f>[4]Julho!$K$23</f>
        <v>0</v>
      </c>
      <c r="U8" s="17">
        <f>[4]Julho!$K$24</f>
        <v>0</v>
      </c>
      <c r="V8" s="17">
        <f>[4]Julho!$K$25</f>
        <v>0.2</v>
      </c>
      <c r="W8" s="17">
        <f>[4]Julho!$K$26</f>
        <v>0.2</v>
      </c>
      <c r="X8" s="17">
        <f>[4]Julho!$K$27</f>
        <v>0.2</v>
      </c>
      <c r="Y8" s="17">
        <f>[4]Julho!$K$28</f>
        <v>0</v>
      </c>
      <c r="Z8" s="17">
        <f>[4]Julho!$K$29</f>
        <v>0.4</v>
      </c>
      <c r="AA8" s="17">
        <f>[4]Julho!$K$30</f>
        <v>0</v>
      </c>
      <c r="AB8" s="17">
        <f>[4]Julho!$K$31</f>
        <v>0</v>
      </c>
      <c r="AC8" s="17">
        <f>[4]Julho!$K$32</f>
        <v>0</v>
      </c>
      <c r="AD8" s="17">
        <f>[4]Julho!$K$33</f>
        <v>0</v>
      </c>
      <c r="AE8" s="17">
        <f>[4]Julho!$K$34</f>
        <v>0</v>
      </c>
      <c r="AF8" s="17">
        <f>[4]Julho!$K$35</f>
        <v>0</v>
      </c>
      <c r="AG8" s="26">
        <f t="shared" si="2"/>
        <v>115.60000000000002</v>
      </c>
      <c r="AH8" s="29">
        <f t="shared" ref="AH8:AH17" si="4">MAX(B8:AF8)</f>
        <v>68.8</v>
      </c>
      <c r="AI8" s="71">
        <f t="shared" si="1"/>
        <v>18</v>
      </c>
    </row>
    <row r="9" spans="1:36" ht="17.100000000000001" customHeight="1" x14ac:dyDescent="0.2">
      <c r="A9" s="15" t="s">
        <v>45</v>
      </c>
      <c r="B9" s="17">
        <f>[5]Julho!$K$5</f>
        <v>0.2</v>
      </c>
      <c r="C9" s="17">
        <f>[5]Julho!$K$6</f>
        <v>19</v>
      </c>
      <c r="D9" s="17">
        <f>[5]Julho!$K$7</f>
        <v>7.8</v>
      </c>
      <c r="E9" s="17">
        <f>[5]Julho!$K$8</f>
        <v>0</v>
      </c>
      <c r="F9" s="17">
        <f>[5]Julho!$K$9</f>
        <v>0</v>
      </c>
      <c r="G9" s="17">
        <f>[5]Julho!$K$10</f>
        <v>0</v>
      </c>
      <c r="H9" s="17">
        <f>[5]Julho!$K$11</f>
        <v>18.399999999999999</v>
      </c>
      <c r="I9" s="17">
        <f>[5]Julho!$K$12</f>
        <v>1.4</v>
      </c>
      <c r="J9" s="17">
        <f>[5]Julho!$K$13</f>
        <v>0.2</v>
      </c>
      <c r="K9" s="17">
        <f>[5]Julho!$K$14</f>
        <v>0</v>
      </c>
      <c r="L9" s="17">
        <f>[5]Julho!$K$15</f>
        <v>20.200000000000003</v>
      </c>
      <c r="M9" s="17">
        <f>[5]Julho!$K$16</f>
        <v>4</v>
      </c>
      <c r="N9" s="17">
        <f>[5]Julho!$K$17</f>
        <v>0</v>
      </c>
      <c r="O9" s="17">
        <f>[5]Julho!$K$18</f>
        <v>4.4000000000000004</v>
      </c>
      <c r="P9" s="17">
        <f>[5]Julho!$K$19</f>
        <v>16</v>
      </c>
      <c r="Q9" s="17">
        <f>[5]Julho!$K$20</f>
        <v>2.4000000000000004</v>
      </c>
      <c r="R9" s="17">
        <f>[5]Julho!$K$21</f>
        <v>0</v>
      </c>
      <c r="S9" s="17">
        <f>[5]Julho!$K$22</f>
        <v>0</v>
      </c>
      <c r="T9" s="17">
        <f>[5]Julho!$K$23</f>
        <v>0.2</v>
      </c>
      <c r="U9" s="17">
        <f>[5]Julho!$K$24</f>
        <v>12.2</v>
      </c>
      <c r="V9" s="17">
        <f>[5]Julho!$K$25</f>
        <v>1.4</v>
      </c>
      <c r="W9" s="17">
        <f>[5]Julho!$K$26</f>
        <v>0.2</v>
      </c>
      <c r="X9" s="17">
        <f>[5]Julho!$K$27</f>
        <v>0</v>
      </c>
      <c r="Y9" s="17">
        <f>[5]Julho!$K$28</f>
        <v>0.60000000000000009</v>
      </c>
      <c r="Z9" s="17">
        <f>[5]Julho!$K$29</f>
        <v>0</v>
      </c>
      <c r="AA9" s="17">
        <f>[5]Julho!$K$30</f>
        <v>0.2</v>
      </c>
      <c r="AB9" s="17">
        <f>[5]Julho!$K$31</f>
        <v>0.2</v>
      </c>
      <c r="AC9" s="17">
        <f>[5]Julho!$K$32</f>
        <v>0</v>
      </c>
      <c r="AD9" s="17">
        <f>[5]Julho!$K$33</f>
        <v>0</v>
      </c>
      <c r="AE9" s="17">
        <f>[5]Julho!$K$34</f>
        <v>0</v>
      </c>
      <c r="AF9" s="17">
        <f>[5]Julho!$K$35</f>
        <v>0</v>
      </c>
      <c r="AG9" s="26">
        <f t="shared" ref="AG9" si="5">SUM(B9:AF9)</f>
        <v>109.00000000000003</v>
      </c>
      <c r="AH9" s="29">
        <f t="shared" ref="AH9" si="6">MAX(B9:AF9)</f>
        <v>20.200000000000003</v>
      </c>
      <c r="AI9" s="71">
        <f t="shared" si="1"/>
        <v>13</v>
      </c>
    </row>
    <row r="10" spans="1:36" ht="17.100000000000001" customHeight="1" x14ac:dyDescent="0.2">
      <c r="A10" s="15" t="s">
        <v>2</v>
      </c>
      <c r="B10" s="17">
        <f>[6]Julho!$K$5</f>
        <v>2.2000000000000002</v>
      </c>
      <c r="C10" s="17">
        <f>[6]Julho!$K$6</f>
        <v>0</v>
      </c>
      <c r="D10" s="17">
        <f>[6]Julho!$K$7</f>
        <v>2.6</v>
      </c>
      <c r="E10" s="17">
        <f>[6]Julho!$K$8</f>
        <v>24.8</v>
      </c>
      <c r="F10" s="17">
        <f>[6]Julho!$K$9</f>
        <v>0</v>
      </c>
      <c r="G10" s="17">
        <f>[6]Julho!$K$10</f>
        <v>5</v>
      </c>
      <c r="H10" s="17">
        <f>[6]Julho!$K$11</f>
        <v>14</v>
      </c>
      <c r="I10" s="17">
        <f>[6]Julho!$K$12</f>
        <v>10.199999999999996</v>
      </c>
      <c r="J10" s="17">
        <f>[6]Julho!$K$13</f>
        <v>0</v>
      </c>
      <c r="K10" s="17">
        <f>[6]Julho!$K$14</f>
        <v>0.2</v>
      </c>
      <c r="L10" s="17">
        <f>[6]Julho!$K$15</f>
        <v>20.399999999999999</v>
      </c>
      <c r="M10" s="17">
        <f>[6]Julho!$K$16</f>
        <v>0</v>
      </c>
      <c r="N10" s="17">
        <f>[6]Julho!$K$17</f>
        <v>0</v>
      </c>
      <c r="O10" s="17">
        <f>[6]Julho!$K$18</f>
        <v>0</v>
      </c>
      <c r="P10" s="17">
        <f>[6]Julho!$K$19</f>
        <v>6.1999999999999993</v>
      </c>
      <c r="Q10" s="17">
        <f>[6]Julho!$K$20</f>
        <v>0.2</v>
      </c>
      <c r="R10" s="17">
        <f>[6]Julho!$K$21</f>
        <v>1.2000000000000002</v>
      </c>
      <c r="S10" s="17">
        <f>[6]Julho!$K$22</f>
        <v>0.2</v>
      </c>
      <c r="T10" s="17">
        <f>[6]Julho!$K$23</f>
        <v>0</v>
      </c>
      <c r="U10" s="17">
        <f>[6]Julho!$K$24</f>
        <v>0</v>
      </c>
      <c r="V10" s="17">
        <f>[6]Julho!$K$25</f>
        <v>0</v>
      </c>
      <c r="W10" s="17">
        <f>[6]Julho!$K$26</f>
        <v>0</v>
      </c>
      <c r="X10" s="17">
        <f>[6]Julho!$K$27</f>
        <v>0</v>
      </c>
      <c r="Y10" s="17">
        <f>[6]Julho!$K$28</f>
        <v>0</v>
      </c>
      <c r="Z10" s="17">
        <f>[6]Julho!$K$29</f>
        <v>0</v>
      </c>
      <c r="AA10" s="17">
        <f>[6]Julho!$K$30</f>
        <v>0</v>
      </c>
      <c r="AB10" s="17">
        <f>[6]Julho!$K$31</f>
        <v>0</v>
      </c>
      <c r="AC10" s="17">
        <f>[6]Julho!$K$32</f>
        <v>0</v>
      </c>
      <c r="AD10" s="17">
        <f>[6]Julho!$K$33</f>
        <v>0</v>
      </c>
      <c r="AE10" s="17">
        <f>[6]Julho!$K$34</f>
        <v>0</v>
      </c>
      <c r="AF10" s="17">
        <f>[6]Julho!$K$35</f>
        <v>0</v>
      </c>
      <c r="AG10" s="26">
        <f t="shared" si="2"/>
        <v>87.200000000000017</v>
      </c>
      <c r="AH10" s="29">
        <f t="shared" si="4"/>
        <v>24.8</v>
      </c>
      <c r="AI10" s="71">
        <f t="shared" si="1"/>
        <v>19</v>
      </c>
    </row>
    <row r="11" spans="1:36" ht="17.100000000000001" customHeight="1" x14ac:dyDescent="0.2">
      <c r="A11" s="15" t="s">
        <v>3</v>
      </c>
      <c r="B11" s="17">
        <f>[7]Julho!$K$5</f>
        <v>0</v>
      </c>
      <c r="C11" s="17">
        <f>[7]Julho!$K$6</f>
        <v>0</v>
      </c>
      <c r="D11" s="17">
        <f>[7]Julho!$K$7</f>
        <v>0</v>
      </c>
      <c r="E11" s="17">
        <f>[7]Julho!$K$8</f>
        <v>0</v>
      </c>
      <c r="F11" s="17">
        <f>[7]Julho!$K$9</f>
        <v>0</v>
      </c>
      <c r="G11" s="17">
        <f>[7]Julho!$K$10</f>
        <v>5.6000000000000005</v>
      </c>
      <c r="H11" s="17">
        <f>[7]Julho!$K$11</f>
        <v>10.799999999999999</v>
      </c>
      <c r="I11" s="17">
        <f>[7]Julho!$K$12</f>
        <v>41.2</v>
      </c>
      <c r="J11" s="17">
        <f>[7]Julho!$K$13</f>
        <v>12.6</v>
      </c>
      <c r="K11" s="17">
        <f>[7]Julho!$K$14</f>
        <v>0</v>
      </c>
      <c r="L11" s="17">
        <f>[7]Julho!$K$15</f>
        <v>0</v>
      </c>
      <c r="M11" s="17">
        <f>[7]Julho!$K$16</f>
        <v>0</v>
      </c>
      <c r="N11" s="17">
        <f>[7]Julho!$K$17</f>
        <v>0</v>
      </c>
      <c r="O11" s="17">
        <f>[7]Julho!$K$18</f>
        <v>0</v>
      </c>
      <c r="P11" s="17">
        <f>[7]Julho!$K$19</f>
        <v>0</v>
      </c>
      <c r="Q11" s="17">
        <f>[7]Julho!$K$20</f>
        <v>0</v>
      </c>
      <c r="R11" s="17">
        <f>[7]Julho!$K$21</f>
        <v>0</v>
      </c>
      <c r="S11" s="17">
        <f>[7]Julho!$K$22</f>
        <v>0</v>
      </c>
      <c r="T11" s="17">
        <f>[7]Julho!$K$23</f>
        <v>0</v>
      </c>
      <c r="U11" s="17">
        <f>[7]Julho!$K$24</f>
        <v>0</v>
      </c>
      <c r="V11" s="17">
        <f>[7]Julho!$K$25</f>
        <v>0</v>
      </c>
      <c r="W11" s="17">
        <f>[7]Julho!$K$26</f>
        <v>0</v>
      </c>
      <c r="X11" s="17">
        <f>[7]Julho!$K$27</f>
        <v>0</v>
      </c>
      <c r="Y11" s="17">
        <f>[7]Julho!$K$28</f>
        <v>0</v>
      </c>
      <c r="Z11" s="17">
        <f>[7]Julho!$K$29</f>
        <v>0</v>
      </c>
      <c r="AA11" s="17">
        <f>[7]Julho!$K$30</f>
        <v>0</v>
      </c>
      <c r="AB11" s="17">
        <f>[7]Julho!$K$31</f>
        <v>0</v>
      </c>
      <c r="AC11" s="17">
        <f>[7]Julho!$K$32</f>
        <v>0</v>
      </c>
      <c r="AD11" s="17">
        <f>[7]Julho!$K$33</f>
        <v>0</v>
      </c>
      <c r="AE11" s="17">
        <f>[7]Julho!$K$34</f>
        <v>0</v>
      </c>
      <c r="AF11" s="17">
        <f>[7]Julho!$K$35</f>
        <v>0</v>
      </c>
      <c r="AG11" s="26">
        <f t="shared" si="2"/>
        <v>70.2</v>
      </c>
      <c r="AH11" s="29">
        <f t="shared" si="4"/>
        <v>41.2</v>
      </c>
      <c r="AI11" s="71">
        <f t="shared" si="1"/>
        <v>27</v>
      </c>
      <c r="AJ11" s="21" t="s">
        <v>51</v>
      </c>
    </row>
    <row r="12" spans="1:36" ht="17.100000000000001" customHeight="1" x14ac:dyDescent="0.2">
      <c r="A12" s="15" t="s">
        <v>4</v>
      </c>
      <c r="B12" s="17">
        <f>[8]Julho!$K$5</f>
        <v>1.2</v>
      </c>
      <c r="C12" s="17">
        <f>[8]Julho!$K$6</f>
        <v>0</v>
      </c>
      <c r="D12" s="17">
        <f>[8]Julho!$K$7</f>
        <v>0</v>
      </c>
      <c r="E12" s="17">
        <f>[8]Julho!$K$8</f>
        <v>3.0000000000000004</v>
      </c>
      <c r="F12" s="17">
        <f>[8]Julho!$K$9</f>
        <v>0.60000000000000009</v>
      </c>
      <c r="G12" s="17">
        <f>[8]Julho!$K$10</f>
        <v>2</v>
      </c>
      <c r="H12" s="17">
        <f>[8]Julho!$K$11</f>
        <v>2.6000000000000005</v>
      </c>
      <c r="I12" s="17">
        <f>[8]Julho!$K$12</f>
        <v>7.1999999999999993</v>
      </c>
      <c r="J12" s="17">
        <f>[8]Julho!$K$13</f>
        <v>4.2</v>
      </c>
      <c r="K12" s="17">
        <f>[8]Julho!$K$14</f>
        <v>0</v>
      </c>
      <c r="L12" s="17">
        <f>[8]Julho!$K$15</f>
        <v>0</v>
      </c>
      <c r="M12" s="17">
        <f>[8]Julho!$K$16</f>
        <v>0</v>
      </c>
      <c r="N12" s="17">
        <f>[8]Julho!$K$17</f>
        <v>0</v>
      </c>
      <c r="O12" s="17">
        <f>[8]Julho!$K$18</f>
        <v>0</v>
      </c>
      <c r="P12" s="17">
        <f>[8]Julho!$K$19</f>
        <v>0</v>
      </c>
      <c r="Q12" s="17">
        <f>[8]Julho!$K$20</f>
        <v>0</v>
      </c>
      <c r="R12" s="17">
        <f>[8]Julho!$K$21</f>
        <v>0</v>
      </c>
      <c r="S12" s="17">
        <f>[8]Julho!$K$22</f>
        <v>0</v>
      </c>
      <c r="T12" s="17">
        <f>[8]Julho!$K$23</f>
        <v>0</v>
      </c>
      <c r="U12" s="17">
        <f>[8]Julho!$K$24</f>
        <v>0</v>
      </c>
      <c r="V12" s="17">
        <f>[8]Julho!$K$25</f>
        <v>0</v>
      </c>
      <c r="W12" s="17">
        <f>[8]Julho!$K$26</f>
        <v>0</v>
      </c>
      <c r="X12" s="17">
        <f>[8]Julho!$K$27</f>
        <v>0</v>
      </c>
      <c r="Y12" s="17">
        <f>[8]Julho!$K$28</f>
        <v>0</v>
      </c>
      <c r="Z12" s="17">
        <f>[8]Julho!$K$29</f>
        <v>0</v>
      </c>
      <c r="AA12" s="17">
        <f>[8]Julho!$K$30</f>
        <v>0</v>
      </c>
      <c r="AB12" s="17">
        <f>[8]Julho!$K$31</f>
        <v>0</v>
      </c>
      <c r="AC12" s="17">
        <f>[8]Julho!$K$32</f>
        <v>0</v>
      </c>
      <c r="AD12" s="17">
        <f>[8]Julho!$K$33</f>
        <v>0</v>
      </c>
      <c r="AE12" s="17">
        <f>[8]Julho!$K$34</f>
        <v>0</v>
      </c>
      <c r="AF12" s="17">
        <f>[8]Julho!$K$35</f>
        <v>0</v>
      </c>
      <c r="AG12" s="26">
        <f t="shared" si="2"/>
        <v>20.8</v>
      </c>
      <c r="AH12" s="29">
        <f t="shared" si="4"/>
        <v>7.1999999999999993</v>
      </c>
      <c r="AI12" s="71">
        <f t="shared" si="1"/>
        <v>24</v>
      </c>
    </row>
    <row r="13" spans="1:36" ht="17.100000000000001" customHeight="1" x14ac:dyDescent="0.2">
      <c r="A13" s="15" t="s">
        <v>5</v>
      </c>
      <c r="B13" s="17" t="str">
        <f>[9]Julho!$K$5</f>
        <v>*</v>
      </c>
      <c r="C13" s="17">
        <f>[9]Julho!$K$6</f>
        <v>0.2</v>
      </c>
      <c r="D13" s="17">
        <f>[9]Julho!$K$7</f>
        <v>0</v>
      </c>
      <c r="E13" s="17" t="str">
        <f>[9]Julho!$K$8</f>
        <v>*</v>
      </c>
      <c r="F13" s="17">
        <f>[9]Julho!$K$9</f>
        <v>0.2</v>
      </c>
      <c r="G13" s="17">
        <f>[9]Julho!$K$10</f>
        <v>0</v>
      </c>
      <c r="H13" s="17" t="str">
        <f>[9]Julho!$K$11</f>
        <v>*</v>
      </c>
      <c r="I13" s="17">
        <f>[9]Julho!$K$12</f>
        <v>0.2</v>
      </c>
      <c r="J13" s="17">
        <f>[9]Julho!$K$13</f>
        <v>0.2</v>
      </c>
      <c r="K13" s="17">
        <f>[9]Julho!$K$14</f>
        <v>0</v>
      </c>
      <c r="L13" s="17">
        <f>[9]Julho!$K$15</f>
        <v>0</v>
      </c>
      <c r="M13" s="17">
        <f>[9]Julho!$K$16</f>
        <v>0</v>
      </c>
      <c r="N13" s="17">
        <f>[9]Julho!$K$17</f>
        <v>0</v>
      </c>
      <c r="O13" s="17">
        <f>[9]Julho!$K$18</f>
        <v>14.4</v>
      </c>
      <c r="P13" s="17" t="str">
        <f>[9]Julho!$K$19</f>
        <v>*</v>
      </c>
      <c r="Q13" s="17">
        <f>[9]Julho!$K$20</f>
        <v>0.2</v>
      </c>
      <c r="R13" s="17">
        <f>[9]Julho!$K$21</f>
        <v>0.4</v>
      </c>
      <c r="S13" s="17">
        <f>[9]Julho!$K$22</f>
        <v>0.2</v>
      </c>
      <c r="T13" s="17">
        <f>[9]Julho!$K$23</f>
        <v>0.4</v>
      </c>
      <c r="U13" s="17">
        <f>[9]Julho!$K$24</f>
        <v>0.2</v>
      </c>
      <c r="V13" s="17">
        <f>[9]Julho!$K$25</f>
        <v>0</v>
      </c>
      <c r="W13" s="17">
        <f>[9]Julho!$K$26</f>
        <v>0.2</v>
      </c>
      <c r="X13" s="17">
        <f>[9]Julho!$K$27</f>
        <v>0</v>
      </c>
      <c r="Y13" s="17">
        <f>[9]Julho!$K$28</f>
        <v>0</v>
      </c>
      <c r="Z13" s="17">
        <f>[9]Julho!$K$29</f>
        <v>0</v>
      </c>
      <c r="AA13" s="17">
        <f>[9]Julho!$K$30</f>
        <v>0</v>
      </c>
      <c r="AB13" s="17">
        <f>[9]Julho!$K$31</f>
        <v>0</v>
      </c>
      <c r="AC13" s="17">
        <f>[9]Julho!$K$32</f>
        <v>0</v>
      </c>
      <c r="AD13" s="17">
        <f>[9]Julho!$K$33</f>
        <v>0</v>
      </c>
      <c r="AE13" s="17">
        <f>[9]Julho!$K$34</f>
        <v>0</v>
      </c>
      <c r="AF13" s="17">
        <f>[9]Julho!$K$35</f>
        <v>0</v>
      </c>
      <c r="AG13" s="26">
        <f t="shared" si="2"/>
        <v>16.799999999999997</v>
      </c>
      <c r="AH13" s="29">
        <f t="shared" si="4"/>
        <v>14.4</v>
      </c>
      <c r="AI13" s="71">
        <f t="shared" si="1"/>
        <v>16</v>
      </c>
    </row>
    <row r="14" spans="1:36" ht="17.100000000000001" customHeight="1" x14ac:dyDescent="0.2">
      <c r="A14" s="15" t="s">
        <v>47</v>
      </c>
      <c r="B14" s="17">
        <f>[10]Julho!$K$5</f>
        <v>0</v>
      </c>
      <c r="C14" s="17">
        <f>[10]Julho!$K$6</f>
        <v>0</v>
      </c>
      <c r="D14" s="17">
        <f>[10]Julho!$K$7</f>
        <v>0</v>
      </c>
      <c r="E14" s="17">
        <f>[10]Julho!$K$8</f>
        <v>0</v>
      </c>
      <c r="F14" s="17">
        <f>[10]Julho!$K$9</f>
        <v>0.2</v>
      </c>
      <c r="G14" s="17">
        <f>[10]Julho!$K$10</f>
        <v>1.4</v>
      </c>
      <c r="H14" s="17">
        <f>[10]Julho!$K$11</f>
        <v>2.4000000000000004</v>
      </c>
      <c r="I14" s="17">
        <f>[10]Julho!$K$12</f>
        <v>8.7999999999999989</v>
      </c>
      <c r="J14" s="17">
        <f>[10]Julho!$K$13</f>
        <v>0.8</v>
      </c>
      <c r="K14" s="17">
        <f>[10]Julho!$K$14</f>
        <v>0</v>
      </c>
      <c r="L14" s="17">
        <f>[10]Julho!$K$15</f>
        <v>0</v>
      </c>
      <c r="M14" s="17">
        <f>[10]Julho!$K$16</f>
        <v>0</v>
      </c>
      <c r="N14" s="17">
        <f>[10]Julho!$K$17</f>
        <v>0</v>
      </c>
      <c r="O14" s="17">
        <f>[10]Julho!$K$18</f>
        <v>0</v>
      </c>
      <c r="P14" s="17">
        <f>[10]Julho!$K$19</f>
        <v>0</v>
      </c>
      <c r="Q14" s="17">
        <f>[10]Julho!$K$20</f>
        <v>0</v>
      </c>
      <c r="R14" s="17">
        <f>[10]Julho!$K$21</f>
        <v>0</v>
      </c>
      <c r="S14" s="17">
        <f>[10]Julho!$K$22</f>
        <v>0</v>
      </c>
      <c r="T14" s="17">
        <f>[10]Julho!$K$23</f>
        <v>0</v>
      </c>
      <c r="U14" s="17">
        <f>[10]Julho!$K$24</f>
        <v>0</v>
      </c>
      <c r="V14" s="17">
        <f>[10]Julho!$K$25</f>
        <v>0</v>
      </c>
      <c r="W14" s="17">
        <f>[10]Julho!$K$26</f>
        <v>0</v>
      </c>
      <c r="X14" s="17">
        <f>[10]Julho!$K$27</f>
        <v>0</v>
      </c>
      <c r="Y14" s="17">
        <f>[10]Julho!$K$28</f>
        <v>0</v>
      </c>
      <c r="Z14" s="17">
        <f>[10]Julho!$K$29</f>
        <v>0</v>
      </c>
      <c r="AA14" s="17">
        <f>[10]Julho!$K$30</f>
        <v>0</v>
      </c>
      <c r="AB14" s="17">
        <f>[10]Julho!$K$31</f>
        <v>0</v>
      </c>
      <c r="AC14" s="17">
        <f>[10]Julho!$K$32</f>
        <v>0</v>
      </c>
      <c r="AD14" s="17">
        <f>[10]Julho!$K$33</f>
        <v>0</v>
      </c>
      <c r="AE14" s="17">
        <f>[10]Julho!$K$34</f>
        <v>0</v>
      </c>
      <c r="AF14" s="17">
        <f>[10]Julho!$K$35</f>
        <v>0</v>
      </c>
      <c r="AG14" s="26">
        <f>SUM(B14:AF14)</f>
        <v>13.6</v>
      </c>
      <c r="AH14" s="29">
        <f>MAX(B14:AF14)</f>
        <v>8.7999999999999989</v>
      </c>
      <c r="AI14" s="71">
        <f t="shared" si="1"/>
        <v>26</v>
      </c>
    </row>
    <row r="15" spans="1:36" ht="17.100000000000001" customHeight="1" x14ac:dyDescent="0.2">
      <c r="A15" s="15" t="s">
        <v>6</v>
      </c>
      <c r="B15" s="17">
        <f>[11]Julho!$K$5</f>
        <v>0</v>
      </c>
      <c r="C15" s="17">
        <f>[11]Julho!$K$6</f>
        <v>0</v>
      </c>
      <c r="D15" s="17">
        <f>[11]Julho!$K$7</f>
        <v>0.2</v>
      </c>
      <c r="E15" s="17">
        <f>[11]Julho!$K$8</f>
        <v>19.599999999999998</v>
      </c>
      <c r="F15" s="17">
        <f>[11]Julho!$K$9</f>
        <v>0</v>
      </c>
      <c r="G15" s="17">
        <f>[11]Julho!$K$10</f>
        <v>1.2000000000000002</v>
      </c>
      <c r="H15" s="17">
        <f>[11]Julho!$K$11</f>
        <v>1.4</v>
      </c>
      <c r="I15" s="17">
        <f>[11]Julho!$K$12</f>
        <v>4.8000000000000007</v>
      </c>
      <c r="J15" s="17">
        <f>[11]Julho!$K$13</f>
        <v>0</v>
      </c>
      <c r="K15" s="17">
        <f>[11]Julho!$K$14</f>
        <v>0</v>
      </c>
      <c r="L15" s="17">
        <f>[11]Julho!$K$15</f>
        <v>0</v>
      </c>
      <c r="M15" s="17">
        <f>[11]Julho!$K$16</f>
        <v>0</v>
      </c>
      <c r="N15" s="17">
        <f>[11]Julho!$K$17</f>
        <v>0</v>
      </c>
      <c r="O15" s="17">
        <f>[11]Julho!$K$18</f>
        <v>0</v>
      </c>
      <c r="P15" s="17">
        <f>[11]Julho!$K$19</f>
        <v>0</v>
      </c>
      <c r="Q15" s="17">
        <f>[11]Julho!$K$20</f>
        <v>0</v>
      </c>
      <c r="R15" s="17">
        <f>[11]Julho!$K$21</f>
        <v>0</v>
      </c>
      <c r="S15" s="17">
        <f>[11]Julho!$K$22</f>
        <v>0</v>
      </c>
      <c r="T15" s="17">
        <f>[11]Julho!$K$23</f>
        <v>0</v>
      </c>
      <c r="U15" s="17">
        <f>[11]Julho!$K$24</f>
        <v>0</v>
      </c>
      <c r="V15" s="17">
        <f>[11]Julho!$K$25</f>
        <v>0</v>
      </c>
      <c r="W15" s="17">
        <f>[11]Julho!$K$26</f>
        <v>0</v>
      </c>
      <c r="X15" s="17">
        <f>[11]Julho!$K$27</f>
        <v>0</v>
      </c>
      <c r="Y15" s="17">
        <f>[11]Julho!$K$28</f>
        <v>0</v>
      </c>
      <c r="Z15" s="17">
        <f>[11]Julho!$K$29</f>
        <v>0</v>
      </c>
      <c r="AA15" s="17">
        <f>[11]Julho!$K$30</f>
        <v>0</v>
      </c>
      <c r="AB15" s="17">
        <f>[11]Julho!$K$31</f>
        <v>0</v>
      </c>
      <c r="AC15" s="17">
        <f>[11]Julho!$K$32</f>
        <v>0</v>
      </c>
      <c r="AD15" s="17">
        <f>[11]Julho!$K$33</f>
        <v>0</v>
      </c>
      <c r="AE15" s="17">
        <f>[11]Julho!$K$34</f>
        <v>0</v>
      </c>
      <c r="AF15" s="17">
        <f>[11]Julho!$K$35</f>
        <v>0</v>
      </c>
      <c r="AG15" s="26">
        <f t="shared" si="2"/>
        <v>27.199999999999996</v>
      </c>
      <c r="AH15" s="29">
        <f t="shared" si="4"/>
        <v>19.599999999999998</v>
      </c>
      <c r="AI15" s="71">
        <f t="shared" si="1"/>
        <v>26</v>
      </c>
    </row>
    <row r="16" spans="1:36" ht="17.100000000000001" customHeight="1" x14ac:dyDescent="0.2">
      <c r="A16" s="15" t="s">
        <v>7</v>
      </c>
      <c r="B16" s="17">
        <f>[12]Julho!$K$5</f>
        <v>0</v>
      </c>
      <c r="C16" s="17">
        <f>[12]Julho!$K$6</f>
        <v>19</v>
      </c>
      <c r="D16" s="17">
        <f>[12]Julho!$K$7</f>
        <v>15.6</v>
      </c>
      <c r="E16" s="17">
        <f>[12]Julho!$K$8</f>
        <v>0.2</v>
      </c>
      <c r="F16" s="17">
        <f>[12]Julho!$K$9</f>
        <v>0</v>
      </c>
      <c r="G16" s="17">
        <f>[12]Julho!$K$10</f>
        <v>0</v>
      </c>
      <c r="H16" s="17">
        <f>[12]Julho!$K$11</f>
        <v>12.2</v>
      </c>
      <c r="I16" s="17">
        <f>[12]Julho!$K$12</f>
        <v>0.8</v>
      </c>
      <c r="J16" s="17">
        <f>[12]Julho!$K$13</f>
        <v>0.2</v>
      </c>
      <c r="K16" s="17">
        <f>[12]Julho!$K$14</f>
        <v>0</v>
      </c>
      <c r="L16" s="17">
        <f>[12]Julho!$K$15</f>
        <v>0.2</v>
      </c>
      <c r="M16" s="17" t="str">
        <f>[12]Julho!$K$16</f>
        <v>*</v>
      </c>
      <c r="N16" s="17" t="str">
        <f>[12]Julho!$K$17</f>
        <v>*</v>
      </c>
      <c r="O16" s="17">
        <f>[12]Julho!$K$18</f>
        <v>16.600000000000001</v>
      </c>
      <c r="P16" s="17">
        <f>[12]Julho!$K$19</f>
        <v>5.8</v>
      </c>
      <c r="Q16" s="17" t="str">
        <f>[12]Julho!$K$20</f>
        <v>*</v>
      </c>
      <c r="R16" s="17">
        <f>[12]Julho!$K$21</f>
        <v>0.6</v>
      </c>
      <c r="S16" s="17">
        <f>[12]Julho!$K$22</f>
        <v>0.2</v>
      </c>
      <c r="T16" s="17" t="str">
        <f>[12]Julho!$K$23</f>
        <v>*</v>
      </c>
      <c r="U16" s="17">
        <f>[12]Julho!$K$24</f>
        <v>5.4</v>
      </c>
      <c r="V16" s="17" t="str">
        <f>[12]Julho!$K$25</f>
        <v>*</v>
      </c>
      <c r="W16" s="17" t="str">
        <f>[12]Julho!$K$26</f>
        <v>*</v>
      </c>
      <c r="X16" s="17" t="str">
        <f>[12]Julho!$K$27</f>
        <v>*</v>
      </c>
      <c r="Y16" s="17">
        <f>[12]Julho!$K$28</f>
        <v>10</v>
      </c>
      <c r="Z16" s="17" t="str">
        <f>[12]Julho!$K$29</f>
        <v>*</v>
      </c>
      <c r="AA16" s="17">
        <f>[12]Julho!$K$30</f>
        <v>0.2</v>
      </c>
      <c r="AB16" s="17" t="str">
        <f>[12]Julho!$K$31</f>
        <v>*</v>
      </c>
      <c r="AC16" s="17">
        <f>[12]Julho!$K$32</f>
        <v>2</v>
      </c>
      <c r="AD16" s="17">
        <f>[12]Julho!$K$33</f>
        <v>0</v>
      </c>
      <c r="AE16" s="17">
        <f>[12]Julho!$K$34</f>
        <v>0</v>
      </c>
      <c r="AF16" s="17">
        <f>[12]Julho!$K$35</f>
        <v>0</v>
      </c>
      <c r="AG16" s="26">
        <f t="shared" si="2"/>
        <v>89.000000000000014</v>
      </c>
      <c r="AH16" s="29">
        <f t="shared" si="4"/>
        <v>19</v>
      </c>
      <c r="AI16" s="71">
        <f t="shared" si="1"/>
        <v>7</v>
      </c>
    </row>
    <row r="17" spans="1:37" ht="17.100000000000001" customHeight="1" x14ac:dyDescent="0.2">
      <c r="A17" s="15" t="s">
        <v>8</v>
      </c>
      <c r="B17" s="17">
        <f>[13]Julho!$K$5</f>
        <v>2.4000000000000004</v>
      </c>
      <c r="C17" s="17">
        <f>[13]Julho!$K$6</f>
        <v>22.6</v>
      </c>
      <c r="D17" s="17">
        <f>[13]Julho!$K$7</f>
        <v>144.80000000000001</v>
      </c>
      <c r="E17" s="17">
        <f>[13]Julho!$K$8</f>
        <v>9.2000000000000011</v>
      </c>
      <c r="F17" s="17">
        <f>[13]Julho!$K$9</f>
        <v>0</v>
      </c>
      <c r="G17" s="17">
        <f>[13]Julho!$K$10</f>
        <v>0.2</v>
      </c>
      <c r="H17" s="17">
        <f>[13]Julho!$K$11</f>
        <v>23.6</v>
      </c>
      <c r="I17" s="17">
        <f>[13]Julho!$K$12</f>
        <v>3.8000000000000007</v>
      </c>
      <c r="J17" s="17">
        <f>[13]Julho!$K$13</f>
        <v>0</v>
      </c>
      <c r="K17" s="17">
        <f>[13]Julho!$K$14</f>
        <v>2.6000000000000005</v>
      </c>
      <c r="L17" s="17">
        <f>[13]Julho!$K$15</f>
        <v>57.000000000000014</v>
      </c>
      <c r="M17" s="17">
        <f>[13]Julho!$K$16</f>
        <v>5.6</v>
      </c>
      <c r="N17" s="17">
        <f>[13]Julho!$K$17</f>
        <v>0.2</v>
      </c>
      <c r="O17" s="17">
        <f>[13]Julho!$K$18</f>
        <v>3.8000000000000003</v>
      </c>
      <c r="P17" s="17">
        <f>[13]Julho!$K$19</f>
        <v>18.999999999999996</v>
      </c>
      <c r="Q17" s="17">
        <f>[13]Julho!$K$20</f>
        <v>23.6</v>
      </c>
      <c r="R17" s="17">
        <f>[13]Julho!$K$21</f>
        <v>1.8</v>
      </c>
      <c r="S17" s="17">
        <f>[13]Julho!$K$22</f>
        <v>0.2</v>
      </c>
      <c r="T17" s="17">
        <f>[13]Julho!$K$23</f>
        <v>0</v>
      </c>
      <c r="U17" s="17">
        <f>[13]Julho!$K$24</f>
        <v>0</v>
      </c>
      <c r="V17" s="17">
        <f>[13]Julho!$K$25</f>
        <v>5.2</v>
      </c>
      <c r="W17" s="17">
        <f>[13]Julho!$K$26</f>
        <v>0</v>
      </c>
      <c r="X17" s="17">
        <f>[13]Julho!$K$27</f>
        <v>0</v>
      </c>
      <c r="Y17" s="17">
        <f>[13]Julho!$K$28</f>
        <v>5.8</v>
      </c>
      <c r="Z17" s="17">
        <f>[13]Julho!$K$29</f>
        <v>0</v>
      </c>
      <c r="AA17" s="17">
        <f>[13]Julho!$K$30</f>
        <v>0.2</v>
      </c>
      <c r="AB17" s="17">
        <f>[13]Julho!$K$31</f>
        <v>0</v>
      </c>
      <c r="AC17" s="17">
        <f>[13]Julho!$K$32</f>
        <v>0</v>
      </c>
      <c r="AD17" s="17">
        <f>[13]Julho!$K$33</f>
        <v>0</v>
      </c>
      <c r="AE17" s="17">
        <f>[13]Julho!$K$34</f>
        <v>0</v>
      </c>
      <c r="AF17" s="17">
        <f>[13]Julho!$K$35</f>
        <v>0</v>
      </c>
      <c r="AG17" s="26">
        <f t="shared" si="2"/>
        <v>331.6</v>
      </c>
      <c r="AH17" s="29">
        <f t="shared" si="4"/>
        <v>144.80000000000001</v>
      </c>
      <c r="AI17" s="71">
        <f t="shared" si="1"/>
        <v>12</v>
      </c>
      <c r="AK17" s="21" t="s">
        <v>51</v>
      </c>
    </row>
    <row r="18" spans="1:37" ht="17.100000000000001" customHeight="1" x14ac:dyDescent="0.2">
      <c r="A18" s="15" t="s">
        <v>9</v>
      </c>
      <c r="B18" s="17" t="str">
        <f>[14]Julho!$K$5</f>
        <v>*</v>
      </c>
      <c r="C18" s="17" t="str">
        <f>[14]Julho!$K$6</f>
        <v>*</v>
      </c>
      <c r="D18" s="17" t="str">
        <f>[14]Julho!$K$7</f>
        <v>*</v>
      </c>
      <c r="E18" s="17" t="str">
        <f>[14]Julho!$K$8</f>
        <v>*</v>
      </c>
      <c r="F18" s="17" t="str">
        <f>[14]Julho!$K$9</f>
        <v>*</v>
      </c>
      <c r="G18" s="17" t="str">
        <f>[14]Julho!$K$10</f>
        <v>*</v>
      </c>
      <c r="H18" s="17" t="str">
        <f>[14]Julho!$K$11</f>
        <v>*</v>
      </c>
      <c r="I18" s="17" t="str">
        <f>[14]Julho!$K$12</f>
        <v>*</v>
      </c>
      <c r="J18" s="17" t="str">
        <f>[14]Julho!$K$13</f>
        <v>*</v>
      </c>
      <c r="K18" s="17" t="str">
        <f>[14]Julho!$K$14</f>
        <v>*</v>
      </c>
      <c r="L18" s="17" t="str">
        <f>[14]Julho!$K$15</f>
        <v>*</v>
      </c>
      <c r="M18" s="17" t="str">
        <f>[14]Julho!$K$16</f>
        <v>*</v>
      </c>
      <c r="N18" s="17" t="str">
        <f>[14]Julho!$K$17</f>
        <v>*</v>
      </c>
      <c r="O18" s="17" t="str">
        <f>[14]Julho!$K$18</f>
        <v>*</v>
      </c>
      <c r="P18" s="17" t="str">
        <f>[14]Julho!$K$19</f>
        <v>*</v>
      </c>
      <c r="Q18" s="17" t="str">
        <f>[14]Julho!$K$20</f>
        <v>*</v>
      </c>
      <c r="R18" s="17" t="str">
        <f>[14]Julho!$K$21</f>
        <v>*</v>
      </c>
      <c r="S18" s="17" t="str">
        <f>[14]Julho!$K$22</f>
        <v>*</v>
      </c>
      <c r="T18" s="17" t="str">
        <f>[14]Julho!$K$23</f>
        <v>*</v>
      </c>
      <c r="U18" s="17" t="str">
        <f>[14]Julho!$K$24</f>
        <v>*</v>
      </c>
      <c r="V18" s="17" t="str">
        <f>[14]Julho!$K$25</f>
        <v>*</v>
      </c>
      <c r="W18" s="17" t="str">
        <f>[14]Julho!$K$26</f>
        <v>*</v>
      </c>
      <c r="X18" s="17" t="str">
        <f>[14]Julho!$K$27</f>
        <v>*</v>
      </c>
      <c r="Y18" s="17" t="str">
        <f>[14]Julho!$K$28</f>
        <v>*</v>
      </c>
      <c r="Z18" s="17" t="str">
        <f>[14]Julho!$K$29</f>
        <v>*</v>
      </c>
      <c r="AA18" s="17" t="str">
        <f>[14]Julho!$K$30</f>
        <v>*</v>
      </c>
      <c r="AB18" s="17" t="str">
        <f>[14]Julho!$K$31</f>
        <v>*</v>
      </c>
      <c r="AC18" s="17" t="str">
        <f>[14]Julho!$K$32</f>
        <v>*</v>
      </c>
      <c r="AD18" s="17" t="str">
        <f>[14]Julho!$K$33</f>
        <v>*</v>
      </c>
      <c r="AE18" s="17" t="str">
        <f>[14]Julho!$K$34</f>
        <v>*</v>
      </c>
      <c r="AF18" s="17" t="str">
        <f>[14]Julho!$K$35</f>
        <v>*</v>
      </c>
      <c r="AG18" s="26" t="s">
        <v>139</v>
      </c>
      <c r="AH18" s="29" t="s">
        <v>139</v>
      </c>
      <c r="AI18" s="71" t="s">
        <v>139</v>
      </c>
      <c r="AJ18" s="21" t="s">
        <v>51</v>
      </c>
      <c r="AK18" s="21" t="s">
        <v>51</v>
      </c>
    </row>
    <row r="19" spans="1:37" ht="17.100000000000001" customHeight="1" x14ac:dyDescent="0.2">
      <c r="A19" s="15" t="s">
        <v>46</v>
      </c>
      <c r="B19" s="17">
        <f>[15]Julho!$K$5</f>
        <v>2.2000000000000002</v>
      </c>
      <c r="C19" s="17">
        <f>[15]Julho!$K$6</f>
        <v>5.2</v>
      </c>
      <c r="D19" s="17">
        <f>[15]Julho!$K$7</f>
        <v>15.2</v>
      </c>
      <c r="E19" s="17">
        <f>[15]Julho!$K$8</f>
        <v>0</v>
      </c>
      <c r="F19" s="17">
        <f>[15]Julho!$K$9</f>
        <v>0</v>
      </c>
      <c r="G19" s="17">
        <f>[15]Julho!$K$10</f>
        <v>0</v>
      </c>
      <c r="H19" s="17">
        <f>[15]Julho!$K$11</f>
        <v>16.999999999999996</v>
      </c>
      <c r="I19" s="17">
        <f>[15]Julho!$K$12</f>
        <v>0.60000000000000009</v>
      </c>
      <c r="J19" s="17">
        <f>[15]Julho!$K$13</f>
        <v>0</v>
      </c>
      <c r="K19" s="17">
        <f>[15]Julho!$K$14</f>
        <v>0.2</v>
      </c>
      <c r="L19" s="17">
        <f>[15]Julho!$K$15</f>
        <v>6.8</v>
      </c>
      <c r="M19" s="17">
        <f>[15]Julho!$K$16</f>
        <v>0</v>
      </c>
      <c r="N19" s="17">
        <f>[15]Julho!$K$17</f>
        <v>0</v>
      </c>
      <c r="O19" s="17">
        <f>[15]Julho!$K$18</f>
        <v>0.2</v>
      </c>
      <c r="P19" s="17">
        <f>[15]Julho!$K$19</f>
        <v>38.400000000000006</v>
      </c>
      <c r="Q19" s="17">
        <f>[15]Julho!$K$20</f>
        <v>0.8</v>
      </c>
      <c r="R19" s="17">
        <f>[15]Julho!$K$21</f>
        <v>0.6</v>
      </c>
      <c r="S19" s="17">
        <f>[15]Julho!$K$22</f>
        <v>0.2</v>
      </c>
      <c r="T19" s="17">
        <f>[15]Julho!$K$23</f>
        <v>0</v>
      </c>
      <c r="U19" s="17">
        <f>[15]Julho!$K$24</f>
        <v>0</v>
      </c>
      <c r="V19" s="17">
        <f>[15]Julho!$K$25</f>
        <v>4.8</v>
      </c>
      <c r="W19" s="17">
        <f>[15]Julho!$K$26</f>
        <v>0.2</v>
      </c>
      <c r="X19" s="17">
        <f>[15]Julho!$K$27</f>
        <v>0</v>
      </c>
      <c r="Y19" s="17">
        <f>[15]Julho!$K$28</f>
        <v>2</v>
      </c>
      <c r="Z19" s="17">
        <f>[15]Julho!$K$29</f>
        <v>0</v>
      </c>
      <c r="AA19" s="17">
        <f>[15]Julho!$K$30</f>
        <v>0</v>
      </c>
      <c r="AB19" s="17">
        <f>[15]Julho!$K$31</f>
        <v>0.2</v>
      </c>
      <c r="AC19" s="17">
        <f>[15]Julho!$K$32</f>
        <v>0</v>
      </c>
      <c r="AD19" s="17">
        <f>[15]Julho!$K$33</f>
        <v>0</v>
      </c>
      <c r="AE19" s="17">
        <f>[15]Julho!$K$34</f>
        <v>0</v>
      </c>
      <c r="AF19" s="17">
        <f>[15]Julho!$K$35</f>
        <v>0</v>
      </c>
      <c r="AG19" s="26">
        <f t="shared" ref="AG19:AG20" si="7">SUM(B19:AF19)</f>
        <v>94.600000000000009</v>
      </c>
      <c r="AH19" s="29">
        <f t="shared" ref="AH19:AH20" si="8">MAX(B19:AF19)</f>
        <v>38.400000000000006</v>
      </c>
      <c r="AI19" s="71">
        <f t="shared" si="1"/>
        <v>15</v>
      </c>
    </row>
    <row r="20" spans="1:37" ht="17.100000000000001" customHeight="1" x14ac:dyDescent="0.2">
      <c r="A20" s="15" t="s">
        <v>10</v>
      </c>
      <c r="B20" s="17">
        <f>[16]Julho!$K$5</f>
        <v>0</v>
      </c>
      <c r="C20" s="17">
        <f>[16]Julho!$K$6</f>
        <v>44.199999999999996</v>
      </c>
      <c r="D20" s="17">
        <f>[16]Julho!$K$7</f>
        <v>35.799999999999997</v>
      </c>
      <c r="E20" s="17">
        <f>[16]Julho!$K$8</f>
        <v>0.6</v>
      </c>
      <c r="F20" s="17">
        <f>[16]Julho!$K$9</f>
        <v>0</v>
      </c>
      <c r="G20" s="17">
        <f>[16]Julho!$K$10</f>
        <v>0</v>
      </c>
      <c r="H20" s="17">
        <f>[16]Julho!$K$11</f>
        <v>25.4</v>
      </c>
      <c r="I20" s="17">
        <f>[16]Julho!$K$12</f>
        <v>1.2000000000000002</v>
      </c>
      <c r="J20" s="17">
        <f>[16]Julho!$K$13</f>
        <v>0</v>
      </c>
      <c r="K20" s="17">
        <f>[16]Julho!$K$14</f>
        <v>3.4</v>
      </c>
      <c r="L20" s="17">
        <f>[16]Julho!$K$15</f>
        <v>45.6</v>
      </c>
      <c r="M20" s="17">
        <f>[16]Julho!$K$16</f>
        <v>0</v>
      </c>
      <c r="N20" s="17">
        <f>[16]Julho!$K$17</f>
        <v>0</v>
      </c>
      <c r="O20" s="17">
        <f>[16]Julho!$K$18</f>
        <v>14.8</v>
      </c>
      <c r="P20" s="17">
        <f>[16]Julho!$K$19</f>
        <v>27.599999999999994</v>
      </c>
      <c r="Q20" s="17">
        <f>[16]Julho!$K$20</f>
        <v>0.60000000000000009</v>
      </c>
      <c r="R20" s="17">
        <f>[16]Julho!$K$21</f>
        <v>0.2</v>
      </c>
      <c r="S20" s="17">
        <f>[16]Julho!$K$22</f>
        <v>0</v>
      </c>
      <c r="T20" s="17">
        <f>[16]Julho!$K$23</f>
        <v>0</v>
      </c>
      <c r="U20" s="17">
        <f>[16]Julho!$K$24</f>
        <v>0</v>
      </c>
      <c r="V20" s="17">
        <f>[16]Julho!$K$25</f>
        <v>9.6</v>
      </c>
      <c r="W20" s="17">
        <f>[16]Julho!$K$26</f>
        <v>0.2</v>
      </c>
      <c r="X20" s="17">
        <f>[16]Julho!$K$27</f>
        <v>0</v>
      </c>
      <c r="Y20" s="17">
        <f>[16]Julho!$K$28</f>
        <v>0.2</v>
      </c>
      <c r="Z20" s="17">
        <f>[16]Julho!$K$29</f>
        <v>0</v>
      </c>
      <c r="AA20" s="17">
        <f>[16]Julho!$K$30</f>
        <v>0.2</v>
      </c>
      <c r="AB20" s="17">
        <f>[16]Julho!$K$31</f>
        <v>0</v>
      </c>
      <c r="AC20" s="17">
        <f>[16]Julho!$K$32</f>
        <v>0</v>
      </c>
      <c r="AD20" s="17">
        <f>[16]Julho!$K$33</f>
        <v>0</v>
      </c>
      <c r="AE20" s="17">
        <f>[16]Julho!$K$34</f>
        <v>0</v>
      </c>
      <c r="AF20" s="17">
        <f>[16]Julho!$K$35</f>
        <v>0</v>
      </c>
      <c r="AG20" s="26">
        <f t="shared" si="7"/>
        <v>209.59999999999997</v>
      </c>
      <c r="AH20" s="29">
        <f t="shared" si="8"/>
        <v>45.6</v>
      </c>
      <c r="AI20" s="71">
        <f t="shared" si="1"/>
        <v>16</v>
      </c>
      <c r="AJ20" s="21" t="s">
        <v>51</v>
      </c>
    </row>
    <row r="21" spans="1:37" ht="17.100000000000001" customHeight="1" x14ac:dyDescent="0.2">
      <c r="A21" s="15" t="s">
        <v>11</v>
      </c>
      <c r="B21" s="17">
        <f>[17]Julho!$K$5</f>
        <v>5.8000000000000007</v>
      </c>
      <c r="C21" s="17">
        <f>[17]Julho!$K$6</f>
        <v>6.2</v>
      </c>
      <c r="D21" s="17">
        <f>[17]Julho!$K$7</f>
        <v>6.4</v>
      </c>
      <c r="E21" s="17">
        <f>[17]Julho!$K$8</f>
        <v>0.2</v>
      </c>
      <c r="F21" s="17">
        <f>[17]Julho!$K$9</f>
        <v>0</v>
      </c>
      <c r="G21" s="17">
        <f>[17]Julho!$K$10</f>
        <v>0</v>
      </c>
      <c r="H21" s="17">
        <f>[17]Julho!$K$11</f>
        <v>12.999999999999998</v>
      </c>
      <c r="I21" s="17">
        <f>[17]Julho!$K$12</f>
        <v>0.8</v>
      </c>
      <c r="J21" s="17">
        <f>[17]Julho!$K$13</f>
        <v>0</v>
      </c>
      <c r="K21" s="17">
        <f>[17]Julho!$K$14</f>
        <v>0.2</v>
      </c>
      <c r="L21" s="17">
        <f>[17]Julho!$K$15</f>
        <v>0.2</v>
      </c>
      <c r="M21" s="17">
        <f>[17]Julho!$K$16</f>
        <v>0</v>
      </c>
      <c r="N21" s="17">
        <f>[17]Julho!$K$17</f>
        <v>0</v>
      </c>
      <c r="O21" s="17">
        <f>[17]Julho!$K$18</f>
        <v>2</v>
      </c>
      <c r="P21" s="17">
        <f>[17]Julho!$K$19</f>
        <v>22.399999999999995</v>
      </c>
      <c r="Q21" s="17">
        <f>[17]Julho!$K$20</f>
        <v>1.2000000000000002</v>
      </c>
      <c r="R21" s="17">
        <f>[17]Julho!$K$21</f>
        <v>0</v>
      </c>
      <c r="S21" s="17">
        <f>[17]Julho!$K$22</f>
        <v>0</v>
      </c>
      <c r="T21" s="17">
        <f>[17]Julho!$K$23</f>
        <v>0</v>
      </c>
      <c r="U21" s="17">
        <f>[17]Julho!$K$24</f>
        <v>0</v>
      </c>
      <c r="V21" s="17">
        <f>[17]Julho!$K$25</f>
        <v>7.6000000000000005</v>
      </c>
      <c r="W21" s="17">
        <f>[17]Julho!$K$26</f>
        <v>0</v>
      </c>
      <c r="X21" s="17">
        <f>[17]Julho!$K$27</f>
        <v>0</v>
      </c>
      <c r="Y21" s="17">
        <f>[17]Julho!$K$28</f>
        <v>2.2000000000000002</v>
      </c>
      <c r="Z21" s="17">
        <f>[17]Julho!$K$29</f>
        <v>0</v>
      </c>
      <c r="AA21" s="17">
        <f>[17]Julho!$K$30</f>
        <v>0.2</v>
      </c>
      <c r="AB21" s="17">
        <f>[17]Julho!$K$31</f>
        <v>0</v>
      </c>
      <c r="AC21" s="17">
        <f>[17]Julho!$K$32</f>
        <v>0</v>
      </c>
      <c r="AD21" s="17">
        <f>[17]Julho!$K$33</f>
        <v>0</v>
      </c>
      <c r="AE21" s="17">
        <f>[17]Julho!$K$34</f>
        <v>0</v>
      </c>
      <c r="AF21" s="17">
        <f>[17]Julho!$K$35</f>
        <v>0</v>
      </c>
      <c r="AG21" s="26">
        <f t="shared" ref="AG21:AG32" si="9">SUM(B21:AF21)</f>
        <v>68.399999999999991</v>
      </c>
      <c r="AH21" s="29">
        <f t="shared" ref="AH21:AH32" si="10">MAX(B21:AF21)</f>
        <v>22.399999999999995</v>
      </c>
      <c r="AI21" s="71">
        <f t="shared" si="1"/>
        <v>17</v>
      </c>
      <c r="AJ21" s="21" t="s">
        <v>51</v>
      </c>
    </row>
    <row r="22" spans="1:37" ht="17.100000000000001" customHeight="1" x14ac:dyDescent="0.2">
      <c r="A22" s="15" t="s">
        <v>12</v>
      </c>
      <c r="B22" s="17" t="str">
        <f>[18]Julho!$K$5</f>
        <v>*</v>
      </c>
      <c r="C22" s="17" t="str">
        <f>[18]Julho!$K$6</f>
        <v>*</v>
      </c>
      <c r="D22" s="17" t="str">
        <f>[18]Julho!$K$7</f>
        <v>*</v>
      </c>
      <c r="E22" s="17" t="str">
        <f>[18]Julho!$K$8</f>
        <v>*</v>
      </c>
      <c r="F22" s="17" t="str">
        <f>[18]Julho!$K$9</f>
        <v>*</v>
      </c>
      <c r="G22" s="17" t="str">
        <f>[18]Julho!$K$10</f>
        <v>*</v>
      </c>
      <c r="H22" s="17" t="str">
        <f>[18]Julho!$K$11</f>
        <v>*</v>
      </c>
      <c r="I22" s="17" t="str">
        <f>[18]Julho!$K$12</f>
        <v>*</v>
      </c>
      <c r="J22" s="17" t="str">
        <f>[18]Julho!$K$13</f>
        <v>*</v>
      </c>
      <c r="K22" s="17" t="str">
        <f>[18]Julho!$K$14</f>
        <v>*</v>
      </c>
      <c r="L22" s="17" t="str">
        <f>[18]Julho!$K$15</f>
        <v>*</v>
      </c>
      <c r="M22" s="17" t="str">
        <f>[18]Julho!$K$16</f>
        <v>*</v>
      </c>
      <c r="N22" s="17" t="str">
        <f>[18]Julho!$K$17</f>
        <v>*</v>
      </c>
      <c r="O22" s="17" t="str">
        <f>[18]Julho!$K$18</f>
        <v>*</v>
      </c>
      <c r="P22" s="17" t="str">
        <f>[18]Julho!$K$19</f>
        <v>*</v>
      </c>
      <c r="Q22" s="17" t="str">
        <f>[18]Julho!$K$20</f>
        <v>*</v>
      </c>
      <c r="R22" s="17" t="str">
        <f>[18]Julho!$K$21</f>
        <v>*</v>
      </c>
      <c r="S22" s="17" t="str">
        <f>[18]Julho!$K$22</f>
        <v>*</v>
      </c>
      <c r="T22" s="17" t="str">
        <f>[18]Julho!$K$23</f>
        <v>*</v>
      </c>
      <c r="U22" s="17" t="str">
        <f>[18]Julho!$K$24</f>
        <v>*</v>
      </c>
      <c r="V22" s="17" t="str">
        <f>[18]Julho!$K$25</f>
        <v>*</v>
      </c>
      <c r="W22" s="17" t="str">
        <f>[18]Julho!$K$26</f>
        <v>*</v>
      </c>
      <c r="X22" s="17" t="str">
        <f>[18]Julho!$K$27</f>
        <v>*</v>
      </c>
      <c r="Y22" s="17" t="str">
        <f>[18]Julho!$K$28</f>
        <v>*</v>
      </c>
      <c r="Z22" s="17">
        <f>[18]Julho!$K$29</f>
        <v>2</v>
      </c>
      <c r="AA22" s="17">
        <f>[18]Julho!$K$30</f>
        <v>0</v>
      </c>
      <c r="AB22" s="17">
        <f>[18]Julho!$K$31</f>
        <v>0</v>
      </c>
      <c r="AC22" s="17">
        <f>[18]Julho!$K$32</f>
        <v>0</v>
      </c>
      <c r="AD22" s="17">
        <f>[18]Julho!$K$33</f>
        <v>0</v>
      </c>
      <c r="AE22" s="17">
        <f>[18]Julho!$K$34</f>
        <v>0</v>
      </c>
      <c r="AF22" s="17">
        <f>[18]Julho!$K$35</f>
        <v>0</v>
      </c>
      <c r="AG22" s="26">
        <f t="shared" ref="AG22" si="11">SUM(B22:AF22)</f>
        <v>2</v>
      </c>
      <c r="AH22" s="29">
        <f t="shared" ref="AH22" si="12">MAX(B22:AF22)</f>
        <v>2</v>
      </c>
      <c r="AI22" s="71">
        <f t="shared" si="1"/>
        <v>6</v>
      </c>
    </row>
    <row r="23" spans="1:37" ht="17.100000000000001" customHeight="1" x14ac:dyDescent="0.2">
      <c r="A23" s="15" t="s">
        <v>13</v>
      </c>
      <c r="B23" s="17">
        <f>[19]Julho!$K$5</f>
        <v>2.4</v>
      </c>
      <c r="C23" s="17">
        <f>[19]Julho!$K$6</f>
        <v>0.4</v>
      </c>
      <c r="D23" s="17">
        <f>[19]Julho!$K$7</f>
        <v>0.2</v>
      </c>
      <c r="E23" s="17">
        <f>[19]Julho!$K$8</f>
        <v>0</v>
      </c>
      <c r="F23" s="17">
        <f>[19]Julho!$K$9</f>
        <v>0.2</v>
      </c>
      <c r="G23" s="17">
        <f>[19]Julho!$K$10</f>
        <v>0</v>
      </c>
      <c r="H23" s="17">
        <f>[19]Julho!$K$11</f>
        <v>0.2</v>
      </c>
      <c r="I23" s="17">
        <f>[19]Julho!$K$12</f>
        <v>0</v>
      </c>
      <c r="J23" s="17">
        <f>[19]Julho!$K$13</f>
        <v>0.2</v>
      </c>
      <c r="K23" s="17">
        <f>[19]Julho!$K$14</f>
        <v>0</v>
      </c>
      <c r="L23" s="17">
        <f>[19]Julho!$K$15</f>
        <v>0.2</v>
      </c>
      <c r="M23" s="17">
        <f>[19]Julho!$K$16</f>
        <v>0</v>
      </c>
      <c r="N23" s="17">
        <f>[19]Julho!$K$17</f>
        <v>0.2</v>
      </c>
      <c r="O23" s="17">
        <f>[19]Julho!$K$18</f>
        <v>0</v>
      </c>
      <c r="P23" s="17">
        <f>[19]Julho!$K$19</f>
        <v>0</v>
      </c>
      <c r="Q23" s="17">
        <f>[19]Julho!$K$20</f>
        <v>0</v>
      </c>
      <c r="R23" s="17">
        <f>[19]Julho!$K$21</f>
        <v>0.2</v>
      </c>
      <c r="S23" s="17">
        <f>[19]Julho!$K$22</f>
        <v>0</v>
      </c>
      <c r="T23" s="17">
        <f>[19]Julho!$K$23</f>
        <v>0</v>
      </c>
      <c r="U23" s="17">
        <f>[19]Julho!$K$24</f>
        <v>0</v>
      </c>
      <c r="V23" s="17">
        <f>[19]Julho!$K$25</f>
        <v>0</v>
      </c>
      <c r="W23" s="17">
        <f>[19]Julho!$K$26</f>
        <v>0.2</v>
      </c>
      <c r="X23" s="17">
        <f>[19]Julho!$K$27</f>
        <v>0</v>
      </c>
      <c r="Y23" s="17">
        <f>[19]Julho!$K$28</f>
        <v>0</v>
      </c>
      <c r="Z23" s="17">
        <f>[19]Julho!$K$29</f>
        <v>0</v>
      </c>
      <c r="AA23" s="17">
        <f>[19]Julho!$K$30</f>
        <v>0</v>
      </c>
      <c r="AB23" s="17">
        <f>[19]Julho!$K$31</f>
        <v>0</v>
      </c>
      <c r="AC23" s="17">
        <f>[19]Julho!$K$32</f>
        <v>0</v>
      </c>
      <c r="AD23" s="17">
        <f>[19]Julho!$K$33</f>
        <v>0</v>
      </c>
      <c r="AE23" s="17">
        <f>[19]Julho!$K$34</f>
        <v>0</v>
      </c>
      <c r="AF23" s="17">
        <f>[19]Julho!$K$35</f>
        <v>0</v>
      </c>
      <c r="AG23" s="26">
        <f t="shared" si="9"/>
        <v>4.4000000000000012</v>
      </c>
      <c r="AH23" s="29">
        <f t="shared" si="10"/>
        <v>2.4</v>
      </c>
      <c r="AI23" s="71">
        <f t="shared" si="1"/>
        <v>21</v>
      </c>
    </row>
    <row r="24" spans="1:37" ht="17.100000000000001" customHeight="1" x14ac:dyDescent="0.2">
      <c r="A24" s="15" t="s">
        <v>14</v>
      </c>
      <c r="B24" s="17">
        <f>[20]Julho!$K$5</f>
        <v>0</v>
      </c>
      <c r="C24" s="17">
        <f>[20]Julho!$K$6</f>
        <v>0.2</v>
      </c>
      <c r="D24" s="17">
        <f>[20]Julho!$K$7</f>
        <v>0</v>
      </c>
      <c r="E24" s="17">
        <f>[20]Julho!$K$8</f>
        <v>2.6</v>
      </c>
      <c r="F24" s="17">
        <f>[20]Julho!$K$9</f>
        <v>0</v>
      </c>
      <c r="G24" s="17">
        <f>[20]Julho!$K$10</f>
        <v>0.4</v>
      </c>
      <c r="H24" s="17">
        <f>[20]Julho!$K$11</f>
        <v>5.6000000000000005</v>
      </c>
      <c r="I24" s="17">
        <f>[20]Julho!$K$12</f>
        <v>18.399999999999995</v>
      </c>
      <c r="J24" s="17">
        <f>[20]Julho!$K$13</f>
        <v>10.599999999999998</v>
      </c>
      <c r="K24" s="17">
        <f>[20]Julho!$K$14</f>
        <v>0</v>
      </c>
      <c r="L24" s="17">
        <f>[20]Julho!$K$15</f>
        <v>0</v>
      </c>
      <c r="M24" s="17">
        <f>[20]Julho!$K$16</f>
        <v>0</v>
      </c>
      <c r="N24" s="17">
        <f>[20]Julho!$K$17</f>
        <v>0</v>
      </c>
      <c r="O24" s="17">
        <f>[20]Julho!$K$18</f>
        <v>0</v>
      </c>
      <c r="P24" s="17">
        <f>[20]Julho!$K$19</f>
        <v>0</v>
      </c>
      <c r="Q24" s="17">
        <f>[20]Julho!$K$20</f>
        <v>0</v>
      </c>
      <c r="R24" s="17">
        <f>[20]Julho!$K$21</f>
        <v>0</v>
      </c>
      <c r="S24" s="17">
        <f>[20]Julho!$K$22</f>
        <v>0</v>
      </c>
      <c r="T24" s="17">
        <f>[20]Julho!$K$23</f>
        <v>0</v>
      </c>
      <c r="U24" s="17">
        <f>[20]Julho!$K$24</f>
        <v>0</v>
      </c>
      <c r="V24" s="17">
        <f>[20]Julho!$K$25</f>
        <v>0</v>
      </c>
      <c r="W24" s="17">
        <f>[20]Julho!$K$26</f>
        <v>0</v>
      </c>
      <c r="X24" s="17">
        <f>[20]Julho!$K$27</f>
        <v>0</v>
      </c>
      <c r="Y24" s="17">
        <f>[20]Julho!$K$28</f>
        <v>0</v>
      </c>
      <c r="Z24" s="17">
        <f>[20]Julho!$K$29</f>
        <v>0</v>
      </c>
      <c r="AA24" s="17">
        <f>[20]Julho!$K$30</f>
        <v>0</v>
      </c>
      <c r="AB24" s="17">
        <f>[20]Julho!$K$31</f>
        <v>0</v>
      </c>
      <c r="AC24" s="17">
        <f>[20]Julho!$K$32</f>
        <v>0</v>
      </c>
      <c r="AD24" s="17">
        <f>[20]Julho!$K$33</f>
        <v>0</v>
      </c>
      <c r="AE24" s="17">
        <f>[20]Julho!$K$34</f>
        <v>0</v>
      </c>
      <c r="AF24" s="17">
        <f>[20]Julho!$K$35</f>
        <v>0</v>
      </c>
      <c r="AG24" s="26">
        <f t="shared" si="9"/>
        <v>37.799999999999997</v>
      </c>
      <c r="AH24" s="29">
        <f t="shared" si="10"/>
        <v>18.399999999999995</v>
      </c>
      <c r="AI24" s="71">
        <f t="shared" si="1"/>
        <v>25</v>
      </c>
    </row>
    <row r="25" spans="1:37" ht="17.100000000000001" customHeight="1" x14ac:dyDescent="0.2">
      <c r="A25" s="15" t="s">
        <v>15</v>
      </c>
      <c r="B25" s="17">
        <f>[21]Julho!$K$5</f>
        <v>0.2</v>
      </c>
      <c r="C25" s="17">
        <f>[21]Julho!$K$6</f>
        <v>26.600000000000005</v>
      </c>
      <c r="D25" s="17">
        <f>[21]Julho!$K$7</f>
        <v>30.799999999999997</v>
      </c>
      <c r="E25" s="17">
        <f>[21]Julho!$K$8</f>
        <v>1.4</v>
      </c>
      <c r="F25" s="17">
        <f>[21]Julho!$K$9</f>
        <v>0</v>
      </c>
      <c r="G25" s="17">
        <f>[21]Julho!$K$10</f>
        <v>0.2</v>
      </c>
      <c r="H25" s="17">
        <f>[21]Julho!$K$11</f>
        <v>23.999999999999996</v>
      </c>
      <c r="I25" s="17">
        <f>[21]Julho!$K$12</f>
        <v>2.4</v>
      </c>
      <c r="J25" s="17">
        <f>[21]Julho!$K$13</f>
        <v>0.4</v>
      </c>
      <c r="K25" s="17">
        <f>[21]Julho!$K$14</f>
        <v>0.2</v>
      </c>
      <c r="L25" s="17">
        <f>[21]Julho!$K$15</f>
        <v>113</v>
      </c>
      <c r="M25" s="17">
        <f>[21]Julho!$K$16</f>
        <v>0</v>
      </c>
      <c r="N25" s="17">
        <f>[21]Julho!$K$17</f>
        <v>0</v>
      </c>
      <c r="O25" s="17">
        <f>[21]Julho!$K$18</f>
        <v>9.1999999999999993</v>
      </c>
      <c r="P25" s="17">
        <f>[21]Julho!$K$19</f>
        <v>8.6</v>
      </c>
      <c r="Q25" s="17">
        <f>[21]Julho!$K$20</f>
        <v>3.0000000000000004</v>
      </c>
      <c r="R25" s="17">
        <f>[21]Julho!$K$21</f>
        <v>0</v>
      </c>
      <c r="S25" s="17">
        <f>[21]Julho!$K$22</f>
        <v>0.4</v>
      </c>
      <c r="T25" s="17">
        <f>[21]Julho!$K$23</f>
        <v>0</v>
      </c>
      <c r="U25" s="17">
        <f>[21]Julho!$K$24</f>
        <v>0.8</v>
      </c>
      <c r="V25" s="17">
        <f>[21]Julho!$K$25</f>
        <v>10.399999999999997</v>
      </c>
      <c r="W25" s="17">
        <f>[21]Julho!$K$26</f>
        <v>0</v>
      </c>
      <c r="X25" s="17">
        <f>[21]Julho!$K$27</f>
        <v>0</v>
      </c>
      <c r="Y25" s="17">
        <f>[21]Julho!$K$28</f>
        <v>1.9999999999999998</v>
      </c>
      <c r="Z25" s="17">
        <f>[21]Julho!$K$29</f>
        <v>0</v>
      </c>
      <c r="AA25" s="17">
        <f>[21]Julho!$K$30</f>
        <v>0.2</v>
      </c>
      <c r="AB25" s="17">
        <f>[21]Julho!$K$31</f>
        <v>0</v>
      </c>
      <c r="AC25" s="17">
        <f>[21]Julho!$K$32</f>
        <v>0</v>
      </c>
      <c r="AD25" s="17">
        <f>[21]Julho!$K$33</f>
        <v>0</v>
      </c>
      <c r="AE25" s="17">
        <f>[21]Julho!$K$34</f>
        <v>0</v>
      </c>
      <c r="AF25" s="17">
        <f>[21]Julho!$K$35</f>
        <v>0</v>
      </c>
      <c r="AG25" s="26">
        <f t="shared" si="9"/>
        <v>233.8</v>
      </c>
      <c r="AH25" s="29">
        <f t="shared" si="10"/>
        <v>113</v>
      </c>
      <c r="AI25" s="71">
        <f t="shared" si="1"/>
        <v>13</v>
      </c>
      <c r="AJ25" s="21" t="s">
        <v>51</v>
      </c>
    </row>
    <row r="26" spans="1:37" ht="17.100000000000001" customHeight="1" x14ac:dyDescent="0.2">
      <c r="A26" s="15" t="s">
        <v>16</v>
      </c>
      <c r="B26" s="17" t="str">
        <f>[22]Julho!$K$5</f>
        <v>*</v>
      </c>
      <c r="C26" s="17" t="str">
        <f>[22]Julho!$K$6</f>
        <v>*</v>
      </c>
      <c r="D26" s="17" t="str">
        <f>[22]Julho!$K$7</f>
        <v>*</v>
      </c>
      <c r="E26" s="17" t="str">
        <f>[22]Julho!$K$8</f>
        <v>*</v>
      </c>
      <c r="F26" s="17" t="str">
        <f>[22]Julho!$K$9</f>
        <v>*</v>
      </c>
      <c r="G26" s="17" t="str">
        <f>[22]Julho!$K$10</f>
        <v>*</v>
      </c>
      <c r="H26" s="17" t="str">
        <f>[22]Julho!$K$11</f>
        <v>*</v>
      </c>
      <c r="I26" s="17" t="str">
        <f>[22]Julho!$K$12</f>
        <v>*</v>
      </c>
      <c r="J26" s="17" t="str">
        <f>[22]Julho!$K$13</f>
        <v>*</v>
      </c>
      <c r="K26" s="17" t="str">
        <f>[22]Julho!$K$14</f>
        <v>*</v>
      </c>
      <c r="L26" s="17" t="str">
        <f>[22]Julho!$K$15</f>
        <v>*</v>
      </c>
      <c r="M26" s="17" t="str">
        <f>[22]Julho!$K$16</f>
        <v>*</v>
      </c>
      <c r="N26" s="17" t="str">
        <f>[22]Julho!$K$17</f>
        <v>*</v>
      </c>
      <c r="O26" s="17" t="str">
        <f>[22]Julho!$K$18</f>
        <v>*</v>
      </c>
      <c r="P26" s="17" t="str">
        <f>[22]Julho!$K$19</f>
        <v>*</v>
      </c>
      <c r="Q26" s="17" t="str">
        <f>[22]Julho!$K$20</f>
        <v>*</v>
      </c>
      <c r="R26" s="17" t="str">
        <f>[22]Julho!$K$21</f>
        <v>*</v>
      </c>
      <c r="S26" s="17" t="str">
        <f>[22]Julho!$K$22</f>
        <v>*</v>
      </c>
      <c r="T26" s="17" t="str">
        <f>[22]Julho!$K$23</f>
        <v>*</v>
      </c>
      <c r="U26" s="17" t="str">
        <f>[22]Julho!$K$24</f>
        <v>*</v>
      </c>
      <c r="V26" s="17" t="str">
        <f>[22]Julho!$K$25</f>
        <v>*</v>
      </c>
      <c r="W26" s="17" t="str">
        <f>[22]Julho!$K$26</f>
        <v>*</v>
      </c>
      <c r="X26" s="17" t="str">
        <f>[22]Julho!$K$27</f>
        <v>*</v>
      </c>
      <c r="Y26" s="17">
        <f>[22]Julho!$K$28</f>
        <v>0</v>
      </c>
      <c r="Z26" s="17">
        <f>[22]Julho!$K$29</f>
        <v>0</v>
      </c>
      <c r="AA26" s="17">
        <f>[22]Julho!$K$30</f>
        <v>0</v>
      </c>
      <c r="AB26" s="17">
        <f>[22]Julho!$K$31</f>
        <v>0</v>
      </c>
      <c r="AC26" s="17">
        <f>[22]Julho!$K$32</f>
        <v>0</v>
      </c>
      <c r="AD26" s="17">
        <f>[22]Julho!$K$33</f>
        <v>0</v>
      </c>
      <c r="AE26" s="17">
        <f>[22]Julho!$K$34</f>
        <v>0</v>
      </c>
      <c r="AF26" s="17">
        <f>[22]Julho!$K$35</f>
        <v>0</v>
      </c>
      <c r="AG26" s="26">
        <f t="shared" ref="AG26" si="13">SUM(B26:AF26)</f>
        <v>0</v>
      </c>
      <c r="AH26" s="29">
        <f t="shared" ref="AH26" si="14">MAX(B26:AF26)</f>
        <v>0</v>
      </c>
      <c r="AI26" s="71">
        <f t="shared" ref="AI26" si="15">COUNTIF(B26:AF26,"=0,0")</f>
        <v>8</v>
      </c>
    </row>
    <row r="27" spans="1:37" ht="17.100000000000001" customHeight="1" x14ac:dyDescent="0.2">
      <c r="A27" s="15" t="s">
        <v>17</v>
      </c>
      <c r="B27" s="17">
        <f>[23]Julho!$K$5</f>
        <v>8.7999999999999972</v>
      </c>
      <c r="C27" s="17">
        <f>[23]Julho!$K$6</f>
        <v>3.0000000000000004</v>
      </c>
      <c r="D27" s="17">
        <f>[23]Julho!$K$7</f>
        <v>8.4</v>
      </c>
      <c r="E27" s="17">
        <f>[23]Julho!$K$8</f>
        <v>0</v>
      </c>
      <c r="F27" s="17">
        <f>[23]Julho!$K$9</f>
        <v>0</v>
      </c>
      <c r="G27" s="17">
        <f>[23]Julho!$K$10</f>
        <v>0</v>
      </c>
      <c r="H27" s="17">
        <f>[23]Julho!$K$11</f>
        <v>13.6</v>
      </c>
      <c r="I27" s="17">
        <f>[23]Julho!$K$12</f>
        <v>1.5999999999999999</v>
      </c>
      <c r="J27" s="17">
        <f>[23]Julho!$K$13</f>
        <v>0.4</v>
      </c>
      <c r="K27" s="17">
        <f>[23]Julho!$K$14</f>
        <v>2.4</v>
      </c>
      <c r="L27" s="17">
        <f>[23]Julho!$K$15</f>
        <v>1.2000000000000002</v>
      </c>
      <c r="M27" s="17">
        <f>[23]Julho!$K$16</f>
        <v>0</v>
      </c>
      <c r="N27" s="17">
        <f>[23]Julho!$K$17</f>
        <v>0</v>
      </c>
      <c r="O27" s="17">
        <f>[23]Julho!$K$18</f>
        <v>6.8</v>
      </c>
      <c r="P27" s="17">
        <f>[23]Julho!$K$19</f>
        <v>45</v>
      </c>
      <c r="Q27" s="17">
        <f>[23]Julho!$K$20</f>
        <v>4</v>
      </c>
      <c r="R27" s="17">
        <f>[23]Julho!$K$21</f>
        <v>0</v>
      </c>
      <c r="S27" s="17">
        <f>[23]Julho!$K$22</f>
        <v>0</v>
      </c>
      <c r="T27" s="17">
        <f>[23]Julho!$K$23</f>
        <v>0</v>
      </c>
      <c r="U27" s="17">
        <f>[23]Julho!$K$24</f>
        <v>0</v>
      </c>
      <c r="V27" s="17">
        <f>[23]Julho!$K$25</f>
        <v>2.6</v>
      </c>
      <c r="W27" s="17">
        <f>[23]Julho!$K$26</f>
        <v>0</v>
      </c>
      <c r="X27" s="17">
        <f>[23]Julho!$K$27</f>
        <v>0</v>
      </c>
      <c r="Y27" s="17">
        <f>[23]Julho!$K$28</f>
        <v>1.6</v>
      </c>
      <c r="Z27" s="17">
        <f>[23]Julho!$K$29</f>
        <v>0.2</v>
      </c>
      <c r="AA27" s="17">
        <f>[23]Julho!$K$30</f>
        <v>0</v>
      </c>
      <c r="AB27" s="17">
        <f>[23]Julho!$K$31</f>
        <v>0</v>
      </c>
      <c r="AC27" s="17">
        <f>[23]Julho!$K$32</f>
        <v>0</v>
      </c>
      <c r="AD27" s="17">
        <f>[23]Julho!$K$33</f>
        <v>0</v>
      </c>
      <c r="AE27" s="17">
        <f>[23]Julho!$K$34</f>
        <v>0</v>
      </c>
      <c r="AF27" s="17">
        <f>[23]Julho!$K$35</f>
        <v>0</v>
      </c>
      <c r="AG27" s="26">
        <f t="shared" si="9"/>
        <v>99.59999999999998</v>
      </c>
      <c r="AH27" s="29">
        <f t="shared" si="10"/>
        <v>45</v>
      </c>
      <c r="AI27" s="71">
        <f t="shared" si="1"/>
        <v>17</v>
      </c>
    </row>
    <row r="28" spans="1:37" ht="17.100000000000001" customHeight="1" x14ac:dyDescent="0.2">
      <c r="A28" s="15" t="s">
        <v>18</v>
      </c>
      <c r="B28" s="17">
        <f>[24]Julho!$K$5</f>
        <v>6.3999999999999995</v>
      </c>
      <c r="C28" s="17">
        <f>[24]Julho!$K$6</f>
        <v>0</v>
      </c>
      <c r="D28" s="17">
        <f>[24]Julho!$K$7</f>
        <v>0</v>
      </c>
      <c r="E28" s="17">
        <f>[24]Julho!$K$8</f>
        <v>4.8</v>
      </c>
      <c r="F28" s="17">
        <f>[24]Julho!$K$9</f>
        <v>0</v>
      </c>
      <c r="G28" s="17">
        <f>[24]Julho!$K$10</f>
        <v>0.4</v>
      </c>
      <c r="H28" s="17">
        <f>[24]Julho!$K$11</f>
        <v>2</v>
      </c>
      <c r="I28" s="17">
        <f>[24]Julho!$K$12</f>
        <v>9.5999999999999979</v>
      </c>
      <c r="J28" s="17">
        <f>[24]Julho!$K$13</f>
        <v>8.9999999999999982</v>
      </c>
      <c r="K28" s="17">
        <f>[24]Julho!$K$14</f>
        <v>0</v>
      </c>
      <c r="L28" s="17">
        <f>[24]Julho!$K$15</f>
        <v>0</v>
      </c>
      <c r="M28" s="17">
        <f>[24]Julho!$K$16</f>
        <v>0</v>
      </c>
      <c r="N28" s="17">
        <f>[24]Julho!$K$17</f>
        <v>0</v>
      </c>
      <c r="O28" s="17">
        <f>[24]Julho!$K$18</f>
        <v>0</v>
      </c>
      <c r="P28" s="17">
        <f>[24]Julho!$K$19</f>
        <v>0.6</v>
      </c>
      <c r="Q28" s="17">
        <f>[24]Julho!$K$20</f>
        <v>0</v>
      </c>
      <c r="R28" s="17">
        <f>[24]Julho!$K$21</f>
        <v>0.2</v>
      </c>
      <c r="S28" s="17">
        <f>[24]Julho!$K$22</f>
        <v>0</v>
      </c>
      <c r="T28" s="17">
        <f>[24]Julho!$K$23</f>
        <v>0</v>
      </c>
      <c r="U28" s="17">
        <f>[24]Julho!$K$24</f>
        <v>0</v>
      </c>
      <c r="V28" s="17">
        <f>[24]Julho!$K$25</f>
        <v>0</v>
      </c>
      <c r="W28" s="17">
        <f>[24]Julho!$K$26</f>
        <v>0</v>
      </c>
      <c r="X28" s="17">
        <f>[24]Julho!$K$27</f>
        <v>0</v>
      </c>
      <c r="Y28" s="17">
        <f>[24]Julho!$K$28</f>
        <v>0</v>
      </c>
      <c r="Z28" s="17">
        <f>[24]Julho!$K$29</f>
        <v>0</v>
      </c>
      <c r="AA28" s="17">
        <f>[24]Julho!$K$30</f>
        <v>0</v>
      </c>
      <c r="AB28" s="17">
        <f>[24]Julho!$K$31</f>
        <v>0</v>
      </c>
      <c r="AC28" s="17">
        <f>[24]Julho!$K$32</f>
        <v>0</v>
      </c>
      <c r="AD28" s="17">
        <f>[24]Julho!$K$33</f>
        <v>0</v>
      </c>
      <c r="AE28" s="17">
        <f>[24]Julho!$K$34</f>
        <v>0</v>
      </c>
      <c r="AF28" s="17">
        <f>[24]Julho!$K$35</f>
        <v>0</v>
      </c>
      <c r="AG28" s="26">
        <f t="shared" si="9"/>
        <v>33</v>
      </c>
      <c r="AH28" s="29">
        <f t="shared" si="10"/>
        <v>9.5999999999999979</v>
      </c>
      <c r="AI28" s="71">
        <f t="shared" si="1"/>
        <v>23</v>
      </c>
    </row>
    <row r="29" spans="1:37" ht="17.100000000000001" customHeight="1" x14ac:dyDescent="0.2">
      <c r="A29" s="15" t="s">
        <v>19</v>
      </c>
      <c r="B29" s="17">
        <f>[25]Julho!$K$5</f>
        <v>0</v>
      </c>
      <c r="C29" s="17">
        <f>[25]Julho!$K$6</f>
        <v>0</v>
      </c>
      <c r="D29" s="17">
        <f>[25]Julho!$K$7</f>
        <v>1.2000000000000002</v>
      </c>
      <c r="E29" s="17">
        <f>[25]Julho!$K$8</f>
        <v>0</v>
      </c>
      <c r="F29" s="17">
        <f>[25]Julho!$K$9</f>
        <v>0</v>
      </c>
      <c r="G29" s="17">
        <f>[25]Julho!$K$10</f>
        <v>0</v>
      </c>
      <c r="H29" s="17" t="str">
        <f>[25]Julho!$K$11</f>
        <v>*</v>
      </c>
      <c r="I29" s="17">
        <f>[25]Julho!$K$12</f>
        <v>0</v>
      </c>
      <c r="J29" s="17">
        <f>[25]Julho!$K$13</f>
        <v>0</v>
      </c>
      <c r="K29" s="17">
        <f>[25]Julho!$K$14</f>
        <v>0</v>
      </c>
      <c r="L29" s="17">
        <f>[25]Julho!$K$15</f>
        <v>0</v>
      </c>
      <c r="M29" s="17">
        <f>[25]Julho!$K$16</f>
        <v>0</v>
      </c>
      <c r="N29" s="17">
        <f>[25]Julho!$K$17</f>
        <v>0</v>
      </c>
      <c r="O29" s="17">
        <f>[25]Julho!$K$18</f>
        <v>0</v>
      </c>
      <c r="P29" s="17">
        <f>[25]Julho!$K$19</f>
        <v>0.4</v>
      </c>
      <c r="Q29" s="17">
        <f>[25]Julho!$K$20</f>
        <v>0</v>
      </c>
      <c r="R29" s="17">
        <f>[25]Julho!$K$21</f>
        <v>0</v>
      </c>
      <c r="S29" s="17">
        <f>[25]Julho!$K$22</f>
        <v>0</v>
      </c>
      <c r="T29" s="17">
        <f>[25]Julho!$K$23</f>
        <v>0</v>
      </c>
      <c r="U29" s="17">
        <f>[25]Julho!$K$24</f>
        <v>0</v>
      </c>
      <c r="V29" s="17">
        <f>[25]Julho!$K$25</f>
        <v>0</v>
      </c>
      <c r="W29" s="17">
        <f>[25]Julho!$K$26</f>
        <v>0</v>
      </c>
      <c r="X29" s="17">
        <f>[25]Julho!$K$27</f>
        <v>2</v>
      </c>
      <c r="Y29" s="17">
        <f>[25]Julho!$K$28</f>
        <v>1</v>
      </c>
      <c r="Z29" s="17">
        <f>[25]Julho!$K$29</f>
        <v>0</v>
      </c>
      <c r="AA29" s="17">
        <f>[25]Julho!$K$30</f>
        <v>0.2</v>
      </c>
      <c r="AB29" s="17">
        <f>[25]Julho!$K$31</f>
        <v>0</v>
      </c>
      <c r="AC29" s="17">
        <f>[25]Julho!$K$32</f>
        <v>0</v>
      </c>
      <c r="AD29" s="17">
        <f>[25]Julho!$K$33</f>
        <v>0</v>
      </c>
      <c r="AE29" s="17">
        <f>[25]Julho!$K$34</f>
        <v>0</v>
      </c>
      <c r="AF29" s="17">
        <f>[25]Julho!$K$35</f>
        <v>0</v>
      </c>
      <c r="AG29" s="26">
        <f t="shared" si="9"/>
        <v>4.8</v>
      </c>
      <c r="AH29" s="29">
        <f t="shared" si="10"/>
        <v>2</v>
      </c>
      <c r="AI29" s="71">
        <f t="shared" si="1"/>
        <v>25</v>
      </c>
    </row>
    <row r="30" spans="1:37" ht="17.100000000000001" customHeight="1" x14ac:dyDescent="0.2">
      <c r="A30" s="15" t="s">
        <v>31</v>
      </c>
      <c r="B30" s="17">
        <f>[26]Julho!$K$5</f>
        <v>1.4</v>
      </c>
      <c r="C30" s="17">
        <f>[26]Julho!$K$6</f>
        <v>0.4</v>
      </c>
      <c r="D30" s="17">
        <f>[26]Julho!$K$7</f>
        <v>2.2000000000000002</v>
      </c>
      <c r="E30" s="17">
        <f>[26]Julho!$K$8</f>
        <v>2.2000000000000002</v>
      </c>
      <c r="F30" s="17">
        <f>[26]Julho!$K$9</f>
        <v>0</v>
      </c>
      <c r="G30" s="17">
        <f>[26]Julho!$K$10</f>
        <v>0.4</v>
      </c>
      <c r="H30" s="17">
        <f>[26]Julho!$K$11</f>
        <v>16.999999999999996</v>
      </c>
      <c r="I30" s="17">
        <f>[26]Julho!$K$12</f>
        <v>3.4000000000000008</v>
      </c>
      <c r="J30" s="17">
        <f>[26]Julho!$K$13</f>
        <v>0.2</v>
      </c>
      <c r="K30" s="17">
        <f>[26]Julho!$K$14</f>
        <v>0</v>
      </c>
      <c r="L30" s="17">
        <f>[26]Julho!$K$15</f>
        <v>4.2</v>
      </c>
      <c r="M30" s="17">
        <f>[26]Julho!$K$16</f>
        <v>0</v>
      </c>
      <c r="N30" s="17">
        <f>[26]Julho!$K$17</f>
        <v>0</v>
      </c>
      <c r="O30" s="17">
        <f>[26]Julho!$K$18</f>
        <v>3.6</v>
      </c>
      <c r="P30" s="17">
        <f>[26]Julho!$K$19</f>
        <v>62.399999999999984</v>
      </c>
      <c r="Q30" s="17">
        <f>[26]Julho!$K$20</f>
        <v>0.4</v>
      </c>
      <c r="R30" s="17">
        <f>[26]Julho!$K$21</f>
        <v>0.2</v>
      </c>
      <c r="S30" s="17">
        <f>[26]Julho!$K$22</f>
        <v>0.2</v>
      </c>
      <c r="T30" s="17">
        <f>[26]Julho!$K$23</f>
        <v>0</v>
      </c>
      <c r="U30" s="17">
        <f>[26]Julho!$K$24</f>
        <v>0</v>
      </c>
      <c r="V30" s="17">
        <f>[26]Julho!$K$25</f>
        <v>3.8</v>
      </c>
      <c r="W30" s="17">
        <f>[26]Julho!$K$26</f>
        <v>0</v>
      </c>
      <c r="X30" s="17">
        <f>[26]Julho!$K$27</f>
        <v>0</v>
      </c>
      <c r="Y30" s="17">
        <f>[26]Julho!$K$28</f>
        <v>0</v>
      </c>
      <c r="Z30" s="17">
        <f>[26]Julho!$K$29</f>
        <v>0</v>
      </c>
      <c r="AA30" s="17">
        <f>[26]Julho!$K$30</f>
        <v>0</v>
      </c>
      <c r="AB30" s="17">
        <f>[26]Julho!$K$31</f>
        <v>0</v>
      </c>
      <c r="AC30" s="17">
        <f>[26]Julho!$K$32</f>
        <v>0</v>
      </c>
      <c r="AD30" s="17">
        <f>[26]Julho!$K$33</f>
        <v>0</v>
      </c>
      <c r="AE30" s="17">
        <f>[26]Julho!$K$34</f>
        <v>0</v>
      </c>
      <c r="AF30" s="17">
        <f>[26]Julho!$K$35</f>
        <v>0</v>
      </c>
      <c r="AG30" s="26">
        <f t="shared" ref="AG30" si="16">SUM(B30:AF30)</f>
        <v>101.99999999999999</v>
      </c>
      <c r="AH30" s="29">
        <f t="shared" ref="AH30" si="17">MAX(B30:AF30)</f>
        <v>62.399999999999984</v>
      </c>
      <c r="AI30" s="71">
        <f t="shared" si="1"/>
        <v>16</v>
      </c>
      <c r="AJ30" s="21" t="s">
        <v>51</v>
      </c>
    </row>
    <row r="31" spans="1:37" ht="17.100000000000001" customHeight="1" x14ac:dyDescent="0.2">
      <c r="A31" s="15" t="s">
        <v>48</v>
      </c>
      <c r="B31" s="17">
        <f>[27]Julho!$K$5</f>
        <v>0</v>
      </c>
      <c r="C31" s="17">
        <f>[27]Julho!$K$6</f>
        <v>0</v>
      </c>
      <c r="D31" s="17">
        <f>[27]Julho!$K$7</f>
        <v>0</v>
      </c>
      <c r="E31" s="17">
        <f>[27]Julho!$K$8</f>
        <v>0.4</v>
      </c>
      <c r="F31" s="17">
        <f>[27]Julho!$K$9</f>
        <v>0.4</v>
      </c>
      <c r="G31" s="17">
        <f>[27]Julho!$K$10</f>
        <v>0</v>
      </c>
      <c r="H31" s="17">
        <f>[27]Julho!$K$11</f>
        <v>2</v>
      </c>
      <c r="I31" s="17">
        <f>[27]Julho!$K$12</f>
        <v>5.8000000000000007</v>
      </c>
      <c r="J31" s="17">
        <f>[27]Julho!$K$13</f>
        <v>0</v>
      </c>
      <c r="K31" s="17">
        <f>[27]Julho!$K$14</f>
        <v>0</v>
      </c>
      <c r="L31" s="17">
        <f>[27]Julho!$K$15</f>
        <v>0.4</v>
      </c>
      <c r="M31" s="17">
        <f>[27]Julho!$K$16</f>
        <v>0</v>
      </c>
      <c r="N31" s="17">
        <f>[27]Julho!$K$17</f>
        <v>0</v>
      </c>
      <c r="O31" s="17">
        <f>[27]Julho!$K$18</f>
        <v>0</v>
      </c>
      <c r="P31" s="17">
        <f>[27]Julho!$K$19</f>
        <v>0</v>
      </c>
      <c r="Q31" s="17">
        <f>[27]Julho!$K$20</f>
        <v>0</v>
      </c>
      <c r="R31" s="17">
        <f>[27]Julho!$K$21</f>
        <v>0</v>
      </c>
      <c r="S31" s="17">
        <f>[27]Julho!$K$22</f>
        <v>0</v>
      </c>
      <c r="T31" s="17">
        <f>[27]Julho!$K$23</f>
        <v>0</v>
      </c>
      <c r="U31" s="17">
        <f>[27]Julho!$K$24</f>
        <v>0</v>
      </c>
      <c r="V31" s="17">
        <f>[27]Julho!$K$25</f>
        <v>0</v>
      </c>
      <c r="W31" s="17">
        <f>[27]Julho!$K$26</f>
        <v>0</v>
      </c>
      <c r="X31" s="17">
        <f>[27]Julho!$K$27</f>
        <v>0</v>
      </c>
      <c r="Y31" s="17">
        <f>[27]Julho!$K$28</f>
        <v>0</v>
      </c>
      <c r="Z31" s="17">
        <f>[27]Julho!$K$29</f>
        <v>0</v>
      </c>
      <c r="AA31" s="17">
        <f>[27]Julho!$K$30</f>
        <v>0</v>
      </c>
      <c r="AB31" s="17">
        <f>[27]Julho!$K$31</f>
        <v>0</v>
      </c>
      <c r="AC31" s="17">
        <f>[27]Julho!$K$32</f>
        <v>0</v>
      </c>
      <c r="AD31" s="17">
        <f>[27]Julho!$K$33</f>
        <v>0</v>
      </c>
      <c r="AE31" s="17">
        <f>[27]Julho!$K$34</f>
        <v>0</v>
      </c>
      <c r="AF31" s="17">
        <f>[27]Julho!$K$35</f>
        <v>0</v>
      </c>
      <c r="AG31" s="26">
        <f t="shared" ref="AG31" si="18">SUM(B31:AF31)</f>
        <v>9.0000000000000018</v>
      </c>
      <c r="AH31" s="29">
        <f>MAX(B31:AF31)</f>
        <v>5.8000000000000007</v>
      </c>
      <c r="AI31" s="71">
        <f t="shared" si="1"/>
        <v>26</v>
      </c>
      <c r="AJ31" s="21" t="s">
        <v>51</v>
      </c>
    </row>
    <row r="32" spans="1:37" ht="17.100000000000001" customHeight="1" x14ac:dyDescent="0.2">
      <c r="A32" s="15" t="s">
        <v>20</v>
      </c>
      <c r="B32" s="17">
        <f>[28]Julho!$K$5</f>
        <v>6</v>
      </c>
      <c r="C32" s="17">
        <f>[28]Julho!$K$6</f>
        <v>0.2</v>
      </c>
      <c r="D32" s="17">
        <f>[28]Julho!$K$7</f>
        <v>0</v>
      </c>
      <c r="E32" s="17">
        <f>[28]Julho!$K$8</f>
        <v>10.999999999999998</v>
      </c>
      <c r="F32" s="17">
        <f>[28]Julho!$K$9</f>
        <v>0</v>
      </c>
      <c r="G32" s="17">
        <f>[28]Julho!$K$10</f>
        <v>1</v>
      </c>
      <c r="H32" s="17">
        <f>[28]Julho!$K$11</f>
        <v>16.999999999999996</v>
      </c>
      <c r="I32" s="17">
        <f>[28]Julho!$K$12</f>
        <v>24.399999999999995</v>
      </c>
      <c r="J32" s="17">
        <f>[28]Julho!$K$13</f>
        <v>2.2000000000000002</v>
      </c>
      <c r="K32" s="17">
        <f>[28]Julho!$K$14</f>
        <v>0.2</v>
      </c>
      <c r="L32" s="17">
        <f>[28]Julho!$K$15</f>
        <v>0</v>
      </c>
      <c r="M32" s="17">
        <f>[28]Julho!$K$16</f>
        <v>0</v>
      </c>
      <c r="N32" s="17">
        <f>[28]Julho!$K$17</f>
        <v>0</v>
      </c>
      <c r="O32" s="17">
        <f>[28]Julho!$K$18</f>
        <v>0</v>
      </c>
      <c r="P32" s="17">
        <f>[28]Julho!$K$19</f>
        <v>0</v>
      </c>
      <c r="Q32" s="17">
        <f>[28]Julho!$K$20</f>
        <v>0</v>
      </c>
      <c r="R32" s="17">
        <f>[28]Julho!$K$21</f>
        <v>0</v>
      </c>
      <c r="S32" s="17">
        <f>[28]Julho!$K$22</f>
        <v>0</v>
      </c>
      <c r="T32" s="17">
        <f>[28]Julho!$K$23</f>
        <v>0</v>
      </c>
      <c r="U32" s="17">
        <f>[28]Julho!$K$24</f>
        <v>0</v>
      </c>
      <c r="V32" s="17">
        <f>[28]Julho!$K$25</f>
        <v>0</v>
      </c>
      <c r="W32" s="17">
        <f>[28]Julho!$K$26</f>
        <v>0</v>
      </c>
      <c r="X32" s="17">
        <f>[28]Julho!$K$27</f>
        <v>0</v>
      </c>
      <c r="Y32" s="17">
        <f>[28]Julho!$K$28</f>
        <v>0</v>
      </c>
      <c r="Z32" s="17">
        <f>[28]Julho!$K$29</f>
        <v>0</v>
      </c>
      <c r="AA32" s="17">
        <f>[28]Julho!$K$30</f>
        <v>0</v>
      </c>
      <c r="AB32" s="17">
        <f>[28]Julho!$K$31</f>
        <v>0</v>
      </c>
      <c r="AC32" s="17">
        <f>[28]Julho!$K$32</f>
        <v>0</v>
      </c>
      <c r="AD32" s="17">
        <f>[28]Julho!$K$33</f>
        <v>0</v>
      </c>
      <c r="AE32" s="17">
        <f>[28]Julho!$K$34</f>
        <v>0</v>
      </c>
      <c r="AF32" s="17">
        <f>[28]Julho!$K$35</f>
        <v>0</v>
      </c>
      <c r="AG32" s="26">
        <f t="shared" si="9"/>
        <v>62</v>
      </c>
      <c r="AH32" s="29">
        <f t="shared" si="10"/>
        <v>24.399999999999995</v>
      </c>
      <c r="AI32" s="71">
        <f>COUNTIF(B32:AF32,"=0,0")</f>
        <v>23</v>
      </c>
    </row>
    <row r="33" spans="1:35" s="5" customFormat="1" ht="17.100000000000001" customHeight="1" x14ac:dyDescent="0.2">
      <c r="A33" s="22" t="s">
        <v>33</v>
      </c>
      <c r="B33" s="23">
        <f t="shared" ref="B33:AH33" si="19">MAX(B5:B32)</f>
        <v>68.8</v>
      </c>
      <c r="C33" s="23">
        <f t="shared" si="19"/>
        <v>44.199999999999996</v>
      </c>
      <c r="D33" s="23">
        <f t="shared" si="19"/>
        <v>144.80000000000001</v>
      </c>
      <c r="E33" s="23">
        <f t="shared" si="19"/>
        <v>24.8</v>
      </c>
      <c r="F33" s="23">
        <f t="shared" si="19"/>
        <v>16.599999999999998</v>
      </c>
      <c r="G33" s="23">
        <f t="shared" si="19"/>
        <v>16.599999999999998</v>
      </c>
      <c r="H33" s="23">
        <f t="shared" si="19"/>
        <v>25.4</v>
      </c>
      <c r="I33" s="23">
        <f t="shared" si="19"/>
        <v>41.2</v>
      </c>
      <c r="J33" s="23">
        <f t="shared" si="19"/>
        <v>12.6</v>
      </c>
      <c r="K33" s="23">
        <f t="shared" si="19"/>
        <v>5.8000000000000025</v>
      </c>
      <c r="L33" s="23">
        <f t="shared" si="19"/>
        <v>113</v>
      </c>
      <c r="M33" s="23">
        <f t="shared" si="19"/>
        <v>5.6</v>
      </c>
      <c r="N33" s="23">
        <f t="shared" si="19"/>
        <v>1</v>
      </c>
      <c r="O33" s="23">
        <f t="shared" si="19"/>
        <v>16.600000000000001</v>
      </c>
      <c r="P33" s="23">
        <f t="shared" si="19"/>
        <v>62.399999999999984</v>
      </c>
      <c r="Q33" s="23">
        <f t="shared" si="19"/>
        <v>23.6</v>
      </c>
      <c r="R33" s="23">
        <f t="shared" si="19"/>
        <v>1.8</v>
      </c>
      <c r="S33" s="23">
        <f t="shared" si="19"/>
        <v>0.4</v>
      </c>
      <c r="T33" s="23">
        <f t="shared" si="19"/>
        <v>0.4</v>
      </c>
      <c r="U33" s="23">
        <f t="shared" si="19"/>
        <v>12.2</v>
      </c>
      <c r="V33" s="23">
        <f t="shared" si="19"/>
        <v>10.399999999999997</v>
      </c>
      <c r="W33" s="23">
        <f t="shared" si="19"/>
        <v>0.8</v>
      </c>
      <c r="X33" s="23">
        <f t="shared" si="19"/>
        <v>2</v>
      </c>
      <c r="Y33" s="23">
        <f t="shared" si="19"/>
        <v>10</v>
      </c>
      <c r="Z33" s="23">
        <f t="shared" si="19"/>
        <v>2</v>
      </c>
      <c r="AA33" s="23">
        <f t="shared" si="19"/>
        <v>0.2</v>
      </c>
      <c r="AB33" s="23">
        <f t="shared" si="19"/>
        <v>2</v>
      </c>
      <c r="AC33" s="23">
        <f t="shared" si="19"/>
        <v>2</v>
      </c>
      <c r="AD33" s="23">
        <f t="shared" si="19"/>
        <v>0</v>
      </c>
      <c r="AE33" s="23">
        <f t="shared" si="19"/>
        <v>0</v>
      </c>
      <c r="AF33" s="23">
        <f t="shared" si="19"/>
        <v>0</v>
      </c>
      <c r="AG33" s="25">
        <f t="shared" si="19"/>
        <v>331.6</v>
      </c>
      <c r="AH33" s="28">
        <f t="shared" si="19"/>
        <v>144.80000000000001</v>
      </c>
      <c r="AI33" s="140"/>
    </row>
    <row r="34" spans="1:35" s="11" customFormat="1" ht="13.5" thickBot="1" x14ac:dyDescent="0.25">
      <c r="A34" s="118" t="s">
        <v>36</v>
      </c>
      <c r="B34" s="119">
        <f t="shared" ref="B34:AG34" si="20">SUM(B5:B32)</f>
        <v>129.60000000000002</v>
      </c>
      <c r="C34" s="119">
        <f t="shared" si="20"/>
        <v>151.6</v>
      </c>
      <c r="D34" s="119">
        <f t="shared" si="20"/>
        <v>271.19999999999993</v>
      </c>
      <c r="E34" s="119">
        <f t="shared" si="20"/>
        <v>98</v>
      </c>
      <c r="F34" s="119">
        <f t="shared" si="20"/>
        <v>18.399999999999995</v>
      </c>
      <c r="G34" s="119">
        <f t="shared" si="20"/>
        <v>48.800000000000004</v>
      </c>
      <c r="H34" s="119">
        <f t="shared" si="20"/>
        <v>248.79999999999998</v>
      </c>
      <c r="I34" s="119">
        <f t="shared" si="20"/>
        <v>179</v>
      </c>
      <c r="J34" s="119">
        <f t="shared" si="20"/>
        <v>49.4</v>
      </c>
      <c r="K34" s="119">
        <f t="shared" si="20"/>
        <v>15.200000000000001</v>
      </c>
      <c r="L34" s="119">
        <f t="shared" si="20"/>
        <v>275.99999999999994</v>
      </c>
      <c r="M34" s="119">
        <f t="shared" si="20"/>
        <v>12.2</v>
      </c>
      <c r="N34" s="119">
        <f t="shared" si="20"/>
        <v>1.4</v>
      </c>
      <c r="O34" s="119">
        <f t="shared" si="20"/>
        <v>76.399999999999991</v>
      </c>
      <c r="P34" s="119">
        <f t="shared" si="20"/>
        <v>253.59999999999997</v>
      </c>
      <c r="Q34" s="119">
        <f t="shared" si="20"/>
        <v>52.4</v>
      </c>
      <c r="R34" s="119">
        <f t="shared" si="20"/>
        <v>5.4</v>
      </c>
      <c r="S34" s="119">
        <f t="shared" si="20"/>
        <v>1.5999999999999999</v>
      </c>
      <c r="T34" s="119">
        <f t="shared" si="20"/>
        <v>0.60000000000000009</v>
      </c>
      <c r="U34" s="119">
        <f t="shared" si="20"/>
        <v>18.599999999999998</v>
      </c>
      <c r="V34" s="119">
        <f t="shared" si="20"/>
        <v>48.4</v>
      </c>
      <c r="W34" s="119">
        <f t="shared" si="20"/>
        <v>1.9999999999999998</v>
      </c>
      <c r="X34" s="119">
        <f t="shared" si="20"/>
        <v>2.2000000000000002</v>
      </c>
      <c r="Y34" s="119">
        <f t="shared" si="20"/>
        <v>25.4</v>
      </c>
      <c r="Z34" s="119">
        <f t="shared" si="20"/>
        <v>2.6</v>
      </c>
      <c r="AA34" s="119">
        <f t="shared" si="20"/>
        <v>1.5999999999999999</v>
      </c>
      <c r="AB34" s="119">
        <f t="shared" si="20"/>
        <v>2.4000000000000004</v>
      </c>
      <c r="AC34" s="119">
        <f t="shared" si="20"/>
        <v>2</v>
      </c>
      <c r="AD34" s="119">
        <f t="shared" si="20"/>
        <v>0</v>
      </c>
      <c r="AE34" s="119">
        <f t="shared" si="20"/>
        <v>0</v>
      </c>
      <c r="AF34" s="119">
        <f t="shared" si="20"/>
        <v>0</v>
      </c>
      <c r="AG34" s="81">
        <f t="shared" si="20"/>
        <v>1994.8</v>
      </c>
      <c r="AH34" s="120"/>
      <c r="AI34" s="141"/>
    </row>
    <row r="35" spans="1:35" x14ac:dyDescent="0.2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90"/>
      <c r="AF35" s="91"/>
      <c r="AG35" s="91"/>
      <c r="AH35" s="91"/>
      <c r="AI35" s="92"/>
    </row>
    <row r="36" spans="1:35" x14ac:dyDescent="0.2">
      <c r="A36" s="83"/>
      <c r="B36" s="78"/>
      <c r="C36" s="78" t="s">
        <v>137</v>
      </c>
      <c r="D36" s="78"/>
      <c r="E36" s="78"/>
      <c r="F36" s="78"/>
      <c r="G36" s="78"/>
      <c r="H36" s="79"/>
      <c r="I36" s="79"/>
      <c r="J36" s="79"/>
      <c r="K36" s="79"/>
      <c r="L36" s="79"/>
      <c r="M36" s="79" t="s">
        <v>49</v>
      </c>
      <c r="N36" s="79"/>
      <c r="O36" s="79"/>
      <c r="P36" s="79"/>
      <c r="Q36" s="79"/>
      <c r="R36" s="79"/>
      <c r="S36" s="79"/>
      <c r="T36" s="79"/>
      <c r="U36" s="79"/>
      <c r="V36" s="79" t="s">
        <v>54</v>
      </c>
      <c r="W36" s="79"/>
      <c r="X36" s="79"/>
      <c r="Y36" s="79"/>
      <c r="Z36" s="79"/>
      <c r="AA36" s="79"/>
      <c r="AB36" s="79"/>
      <c r="AC36" s="79"/>
      <c r="AD36" s="94"/>
      <c r="AE36" s="79"/>
      <c r="AF36" s="79"/>
      <c r="AG36" s="94"/>
      <c r="AH36" s="79"/>
      <c r="AI36" s="121"/>
    </row>
    <row r="37" spans="1:35" x14ac:dyDescent="0.2">
      <c r="A37" s="83"/>
      <c r="B37" s="79"/>
      <c r="C37" s="79"/>
      <c r="D37" s="79"/>
      <c r="E37" s="79"/>
      <c r="F37" s="79"/>
      <c r="G37" s="79"/>
      <c r="H37" s="79"/>
      <c r="I37" s="79"/>
      <c r="J37" s="96"/>
      <c r="K37" s="96"/>
      <c r="L37" s="96"/>
      <c r="M37" s="96" t="s">
        <v>50</v>
      </c>
      <c r="N37" s="96"/>
      <c r="O37" s="96"/>
      <c r="P37" s="96"/>
      <c r="Q37" s="79"/>
      <c r="R37" s="79"/>
      <c r="S37" s="79"/>
      <c r="T37" s="79"/>
      <c r="U37" s="79"/>
      <c r="V37" s="96" t="s">
        <v>55</v>
      </c>
      <c r="W37" s="96"/>
      <c r="X37" s="79"/>
      <c r="Y37" s="79"/>
      <c r="Z37" s="79"/>
      <c r="AA37" s="79"/>
      <c r="AB37" s="79"/>
      <c r="AC37" s="79"/>
      <c r="AD37" s="94"/>
      <c r="AE37" s="97"/>
      <c r="AF37" s="98"/>
      <c r="AG37" s="79"/>
      <c r="AH37" s="79"/>
      <c r="AI37" s="99"/>
    </row>
    <row r="38" spans="1:35" ht="13.5" thickBot="1" x14ac:dyDescent="0.25">
      <c r="A38" s="103"/>
      <c r="B38" s="108"/>
      <c r="C38" s="108"/>
      <c r="D38" s="108" t="s">
        <v>138</v>
      </c>
      <c r="E38" s="108"/>
      <c r="F38" s="108"/>
      <c r="G38" s="108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5"/>
      <c r="AE38" s="109"/>
      <c r="AF38" s="110"/>
      <c r="AG38" s="111"/>
      <c r="AH38" s="111"/>
      <c r="AI38" s="122"/>
    </row>
    <row r="39" spans="1:35" x14ac:dyDescent="0.2">
      <c r="F39" s="2" t="s">
        <v>51</v>
      </c>
      <c r="AI39" s="13" t="s">
        <v>51</v>
      </c>
    </row>
    <row r="40" spans="1:35" x14ac:dyDescent="0.2">
      <c r="H40" s="38"/>
      <c r="I40" s="38"/>
      <c r="J40" s="14"/>
      <c r="K40" s="38"/>
      <c r="L40" s="38"/>
      <c r="M40" s="38"/>
      <c r="N40" s="38"/>
      <c r="O40" s="38"/>
      <c r="P40" s="14"/>
      <c r="Q40" s="38"/>
      <c r="R40" s="38"/>
      <c r="S40" s="38"/>
      <c r="T40" s="38"/>
      <c r="U40" s="38"/>
      <c r="V40" s="38"/>
      <c r="W40" s="38"/>
      <c r="X40" s="38"/>
      <c r="Y40" s="38"/>
      <c r="Z40" s="38"/>
      <c r="AH40" s="37" t="s">
        <v>51</v>
      </c>
    </row>
    <row r="41" spans="1:35" x14ac:dyDescent="0.2">
      <c r="E41" s="2" t="s">
        <v>51</v>
      </c>
      <c r="AI41" s="13" t="s">
        <v>51</v>
      </c>
    </row>
    <row r="42" spans="1:35" x14ac:dyDescent="0.2">
      <c r="AH42" s="37" t="s">
        <v>51</v>
      </c>
      <c r="AI42" s="13" t="s">
        <v>51</v>
      </c>
    </row>
    <row r="43" spans="1:35" x14ac:dyDescent="0.2">
      <c r="F43" s="2" t="s">
        <v>51</v>
      </c>
    </row>
    <row r="44" spans="1:35" x14ac:dyDescent="0.2">
      <c r="AH44" s="37" t="s">
        <v>51</v>
      </c>
    </row>
    <row r="45" spans="1:35" x14ac:dyDescent="0.2">
      <c r="AH45" s="37" t="s">
        <v>51</v>
      </c>
      <c r="AI45" s="13" t="s">
        <v>51</v>
      </c>
    </row>
    <row r="46" spans="1:35" x14ac:dyDescent="0.2">
      <c r="I46" s="2" t="s">
        <v>51</v>
      </c>
    </row>
  </sheetData>
  <mergeCells count="35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H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8:AG9 AG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68" customWidth="1"/>
    <col min="3" max="3" width="9.5703125" style="69" customWidth="1"/>
    <col min="4" max="4" width="9.5703125" style="68" customWidth="1"/>
    <col min="5" max="5" width="9.85546875" style="68" customWidth="1"/>
    <col min="6" max="6" width="9.5703125" style="68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3" customFormat="1" ht="42.75" customHeight="1" x14ac:dyDescent="0.2">
      <c r="A1" s="41" t="s">
        <v>56</v>
      </c>
      <c r="B1" s="41" t="s">
        <v>57</v>
      </c>
      <c r="C1" s="41" t="s">
        <v>58</v>
      </c>
      <c r="D1" s="41" t="s">
        <v>59</v>
      </c>
      <c r="E1" s="41" t="s">
        <v>60</v>
      </c>
      <c r="F1" s="41" t="s">
        <v>61</v>
      </c>
      <c r="G1" s="41" t="s">
        <v>62</v>
      </c>
      <c r="H1" s="41" t="s">
        <v>63</v>
      </c>
      <c r="I1" s="41" t="s">
        <v>64</v>
      </c>
      <c r="J1" s="42"/>
      <c r="K1" s="42"/>
      <c r="L1" s="42"/>
      <c r="M1" s="42"/>
    </row>
    <row r="2" spans="1:13" s="48" customFormat="1" x14ac:dyDescent="0.2">
      <c r="A2" s="44" t="s">
        <v>65</v>
      </c>
      <c r="B2" s="44" t="s">
        <v>66</v>
      </c>
      <c r="C2" s="45" t="s">
        <v>67</v>
      </c>
      <c r="D2" s="45">
        <v>-20.444199999999999</v>
      </c>
      <c r="E2" s="45">
        <v>-52.875599999999999</v>
      </c>
      <c r="F2" s="45">
        <v>388</v>
      </c>
      <c r="G2" s="46">
        <v>40405</v>
      </c>
      <c r="H2" s="47">
        <v>1</v>
      </c>
      <c r="I2" s="45" t="s">
        <v>68</v>
      </c>
      <c r="J2" s="42"/>
      <c r="K2" s="42"/>
      <c r="L2" s="42"/>
      <c r="M2" s="42"/>
    </row>
    <row r="3" spans="1:13" ht="12.75" customHeight="1" x14ac:dyDescent="0.2">
      <c r="A3" s="44" t="s">
        <v>0</v>
      </c>
      <c r="B3" s="44" t="s">
        <v>66</v>
      </c>
      <c r="C3" s="45" t="s">
        <v>69</v>
      </c>
      <c r="D3" s="47">
        <v>-23.002500000000001</v>
      </c>
      <c r="E3" s="47">
        <v>-55.3294</v>
      </c>
      <c r="F3" s="47">
        <v>431</v>
      </c>
      <c r="G3" s="49">
        <v>39611</v>
      </c>
      <c r="H3" s="47">
        <v>1</v>
      </c>
      <c r="I3" s="45" t="s">
        <v>70</v>
      </c>
      <c r="J3" s="50"/>
      <c r="K3" s="50"/>
      <c r="L3" s="50"/>
      <c r="M3" s="50"/>
    </row>
    <row r="4" spans="1:13" x14ac:dyDescent="0.2">
      <c r="A4" s="44" t="s">
        <v>1</v>
      </c>
      <c r="B4" s="44" t="s">
        <v>66</v>
      </c>
      <c r="C4" s="45" t="s">
        <v>71</v>
      </c>
      <c r="D4" s="51">
        <v>-20.4756</v>
      </c>
      <c r="E4" s="51">
        <v>-55.783900000000003</v>
      </c>
      <c r="F4" s="51">
        <v>155</v>
      </c>
      <c r="G4" s="49">
        <v>39022</v>
      </c>
      <c r="H4" s="47">
        <v>1</v>
      </c>
      <c r="I4" s="45" t="s">
        <v>72</v>
      </c>
      <c r="J4" s="50"/>
      <c r="K4" s="50"/>
      <c r="L4" s="50"/>
      <c r="M4" s="50"/>
    </row>
    <row r="5" spans="1:13" s="53" customFormat="1" x14ac:dyDescent="0.2">
      <c r="A5" s="44" t="s">
        <v>45</v>
      </c>
      <c r="B5" s="44" t="s">
        <v>66</v>
      </c>
      <c r="C5" s="45" t="s">
        <v>73</v>
      </c>
      <c r="D5" s="51">
        <v>-22.1008</v>
      </c>
      <c r="E5" s="51">
        <v>-56.54</v>
      </c>
      <c r="F5" s="51">
        <v>208</v>
      </c>
      <c r="G5" s="49">
        <v>40764</v>
      </c>
      <c r="H5" s="47">
        <v>1</v>
      </c>
      <c r="I5" s="52" t="s">
        <v>74</v>
      </c>
      <c r="J5" s="50"/>
      <c r="K5" s="50"/>
      <c r="L5" s="50"/>
      <c r="M5" s="50"/>
    </row>
    <row r="6" spans="1:13" s="53" customFormat="1" x14ac:dyDescent="0.2">
      <c r="A6" s="44" t="s">
        <v>75</v>
      </c>
      <c r="B6" s="44" t="s">
        <v>66</v>
      </c>
      <c r="C6" s="45" t="s">
        <v>76</v>
      </c>
      <c r="D6" s="51">
        <v>-21.7514</v>
      </c>
      <c r="E6" s="51">
        <v>-52.470599999999997</v>
      </c>
      <c r="F6" s="51">
        <v>387</v>
      </c>
      <c r="G6" s="49">
        <v>41354</v>
      </c>
      <c r="H6" s="47">
        <v>1</v>
      </c>
      <c r="I6" s="52" t="s">
        <v>77</v>
      </c>
      <c r="J6" s="50"/>
      <c r="K6" s="50"/>
      <c r="L6" s="50"/>
      <c r="M6" s="50"/>
    </row>
    <row r="7" spans="1:13" x14ac:dyDescent="0.2">
      <c r="A7" s="44" t="s">
        <v>2</v>
      </c>
      <c r="B7" s="44" t="s">
        <v>66</v>
      </c>
      <c r="C7" s="45" t="s">
        <v>78</v>
      </c>
      <c r="D7" s="51">
        <v>-20.45</v>
      </c>
      <c r="E7" s="51">
        <v>-54.616599999999998</v>
      </c>
      <c r="F7" s="51">
        <v>530</v>
      </c>
      <c r="G7" s="49">
        <v>37145</v>
      </c>
      <c r="H7" s="47">
        <v>1</v>
      </c>
      <c r="I7" s="45" t="s">
        <v>79</v>
      </c>
      <c r="J7" s="50"/>
      <c r="K7" s="50"/>
      <c r="L7" s="50"/>
      <c r="M7" s="50"/>
    </row>
    <row r="8" spans="1:13" x14ac:dyDescent="0.2">
      <c r="A8" s="44" t="s">
        <v>3</v>
      </c>
      <c r="B8" s="44" t="s">
        <v>66</v>
      </c>
      <c r="C8" s="45" t="s">
        <v>80</v>
      </c>
      <c r="D8" s="47">
        <v>-19.122499999999999</v>
      </c>
      <c r="E8" s="47">
        <v>-51.720799999999997</v>
      </c>
      <c r="F8" s="51">
        <v>516</v>
      </c>
      <c r="G8" s="49">
        <v>39515</v>
      </c>
      <c r="H8" s="47">
        <v>1</v>
      </c>
      <c r="I8" s="45" t="s">
        <v>81</v>
      </c>
      <c r="J8" s="50"/>
      <c r="K8" s="50"/>
      <c r="L8" s="50"/>
      <c r="M8" s="50"/>
    </row>
    <row r="9" spans="1:13" x14ac:dyDescent="0.2">
      <c r="A9" s="44" t="s">
        <v>4</v>
      </c>
      <c r="B9" s="44" t="s">
        <v>66</v>
      </c>
      <c r="C9" s="45" t="s">
        <v>82</v>
      </c>
      <c r="D9" s="51">
        <v>-18.802199999999999</v>
      </c>
      <c r="E9" s="51">
        <v>-52.602800000000002</v>
      </c>
      <c r="F9" s="51">
        <v>818</v>
      </c>
      <c r="G9" s="49">
        <v>39070</v>
      </c>
      <c r="H9" s="47">
        <v>1</v>
      </c>
      <c r="I9" s="45" t="s">
        <v>83</v>
      </c>
      <c r="J9" s="50"/>
      <c r="K9" s="50"/>
      <c r="L9" s="50"/>
      <c r="M9" s="50"/>
    </row>
    <row r="10" spans="1:13" ht="13.5" customHeight="1" x14ac:dyDescent="0.2">
      <c r="A10" s="44" t="s">
        <v>5</v>
      </c>
      <c r="B10" s="44" t="s">
        <v>66</v>
      </c>
      <c r="C10" s="45" t="s">
        <v>84</v>
      </c>
      <c r="D10" s="51">
        <v>-18.996700000000001</v>
      </c>
      <c r="E10" s="51">
        <v>-57.637500000000003</v>
      </c>
      <c r="F10" s="51">
        <v>126</v>
      </c>
      <c r="G10" s="49">
        <v>39017</v>
      </c>
      <c r="H10" s="47">
        <v>1</v>
      </c>
      <c r="I10" s="45" t="s">
        <v>85</v>
      </c>
      <c r="J10" s="50"/>
      <c r="K10" s="50"/>
      <c r="L10" s="50"/>
      <c r="M10" s="50"/>
    </row>
    <row r="11" spans="1:13" ht="13.5" customHeight="1" x14ac:dyDescent="0.2">
      <c r="A11" s="44" t="s">
        <v>47</v>
      </c>
      <c r="B11" s="44" t="s">
        <v>66</v>
      </c>
      <c r="C11" s="45" t="s">
        <v>86</v>
      </c>
      <c r="D11" s="51">
        <v>-18.4922</v>
      </c>
      <c r="E11" s="51">
        <v>-53.167200000000001</v>
      </c>
      <c r="F11" s="51">
        <v>730</v>
      </c>
      <c r="G11" s="49">
        <v>41247</v>
      </c>
      <c r="H11" s="47">
        <v>1</v>
      </c>
      <c r="I11" s="52" t="s">
        <v>87</v>
      </c>
      <c r="J11" s="50"/>
      <c r="K11" s="50"/>
      <c r="L11" s="50"/>
      <c r="M11" s="50"/>
    </row>
    <row r="12" spans="1:13" x14ac:dyDescent="0.2">
      <c r="A12" s="44" t="s">
        <v>6</v>
      </c>
      <c r="B12" s="44" t="s">
        <v>66</v>
      </c>
      <c r="C12" s="45" t="s">
        <v>88</v>
      </c>
      <c r="D12" s="51">
        <v>-18.304400000000001</v>
      </c>
      <c r="E12" s="51">
        <v>-54.440899999999999</v>
      </c>
      <c r="F12" s="51">
        <v>252</v>
      </c>
      <c r="G12" s="49">
        <v>39028</v>
      </c>
      <c r="H12" s="47">
        <v>1</v>
      </c>
      <c r="I12" s="45" t="s">
        <v>89</v>
      </c>
      <c r="J12" s="50"/>
      <c r="K12" s="50"/>
      <c r="L12" s="50"/>
      <c r="M12" s="50"/>
    </row>
    <row r="13" spans="1:13" x14ac:dyDescent="0.2">
      <c r="A13" s="44" t="s">
        <v>7</v>
      </c>
      <c r="B13" s="44" t="s">
        <v>66</v>
      </c>
      <c r="C13" s="45" t="s">
        <v>90</v>
      </c>
      <c r="D13" s="51">
        <v>-22.193899999999999</v>
      </c>
      <c r="E13" s="54">
        <v>-54.9114</v>
      </c>
      <c r="F13" s="51">
        <v>469</v>
      </c>
      <c r="G13" s="49">
        <v>39011</v>
      </c>
      <c r="H13" s="47">
        <v>1</v>
      </c>
      <c r="I13" s="45" t="s">
        <v>91</v>
      </c>
      <c r="J13" s="50"/>
      <c r="K13" s="50"/>
      <c r="L13" s="50"/>
      <c r="M13" s="50"/>
    </row>
    <row r="14" spans="1:13" x14ac:dyDescent="0.2">
      <c r="A14" s="44" t="s">
        <v>92</v>
      </c>
      <c r="B14" s="44" t="s">
        <v>66</v>
      </c>
      <c r="C14" s="45" t="s">
        <v>93</v>
      </c>
      <c r="D14" s="47">
        <v>-23.449400000000001</v>
      </c>
      <c r="E14" s="47">
        <v>-54.181699999999999</v>
      </c>
      <c r="F14" s="47">
        <v>336</v>
      </c>
      <c r="G14" s="49">
        <v>39598</v>
      </c>
      <c r="H14" s="47">
        <v>1</v>
      </c>
      <c r="I14" s="45" t="s">
        <v>94</v>
      </c>
      <c r="J14" s="50"/>
      <c r="K14" s="50"/>
      <c r="L14" s="50"/>
      <c r="M14" s="50"/>
    </row>
    <row r="15" spans="1:13" x14ac:dyDescent="0.2">
      <c r="A15" s="44" t="s">
        <v>9</v>
      </c>
      <c r="B15" s="44" t="s">
        <v>66</v>
      </c>
      <c r="C15" s="45" t="s">
        <v>95</v>
      </c>
      <c r="D15" s="51">
        <v>-22.3</v>
      </c>
      <c r="E15" s="51">
        <v>-53.816600000000001</v>
      </c>
      <c r="F15" s="51">
        <v>373.29</v>
      </c>
      <c r="G15" s="49">
        <v>37662</v>
      </c>
      <c r="H15" s="47">
        <v>1</v>
      </c>
      <c r="I15" s="45" t="s">
        <v>96</v>
      </c>
      <c r="J15" s="50"/>
      <c r="K15" s="50"/>
      <c r="L15" s="50"/>
      <c r="M15" s="50"/>
    </row>
    <row r="16" spans="1:13" s="53" customFormat="1" x14ac:dyDescent="0.2">
      <c r="A16" s="44" t="s">
        <v>46</v>
      </c>
      <c r="B16" s="44" t="s">
        <v>66</v>
      </c>
      <c r="C16" s="45" t="s">
        <v>97</v>
      </c>
      <c r="D16" s="51">
        <v>-21.478200000000001</v>
      </c>
      <c r="E16" s="51">
        <v>-56.136899999999997</v>
      </c>
      <c r="F16" s="51">
        <v>249</v>
      </c>
      <c r="G16" s="49">
        <v>40759</v>
      </c>
      <c r="H16" s="47">
        <v>1</v>
      </c>
      <c r="I16" s="52" t="s">
        <v>98</v>
      </c>
      <c r="J16" s="50"/>
      <c r="K16" s="50"/>
      <c r="L16" s="50"/>
      <c r="M16" s="50"/>
    </row>
    <row r="17" spans="1:13" x14ac:dyDescent="0.2">
      <c r="A17" s="44" t="s">
        <v>10</v>
      </c>
      <c r="B17" s="44" t="s">
        <v>66</v>
      </c>
      <c r="C17" s="45" t="s">
        <v>99</v>
      </c>
      <c r="D17" s="47">
        <v>-22.857199999999999</v>
      </c>
      <c r="E17" s="47">
        <v>-54.605600000000003</v>
      </c>
      <c r="F17" s="47">
        <v>379</v>
      </c>
      <c r="G17" s="49">
        <v>39617</v>
      </c>
      <c r="H17" s="47">
        <v>1</v>
      </c>
      <c r="I17" s="45" t="s">
        <v>100</v>
      </c>
      <c r="J17" s="50"/>
      <c r="K17" s="50"/>
      <c r="L17" s="50"/>
      <c r="M17" s="50"/>
    </row>
    <row r="18" spans="1:13" ht="12.75" customHeight="1" x14ac:dyDescent="0.2">
      <c r="A18" s="44" t="s">
        <v>11</v>
      </c>
      <c r="B18" s="44" t="s">
        <v>66</v>
      </c>
      <c r="C18" s="45" t="s">
        <v>101</v>
      </c>
      <c r="D18" s="51">
        <v>-21.609200000000001</v>
      </c>
      <c r="E18" s="51">
        <v>-55.177799999999998</v>
      </c>
      <c r="F18" s="51">
        <v>401</v>
      </c>
      <c r="G18" s="49">
        <v>39065</v>
      </c>
      <c r="H18" s="47">
        <v>1</v>
      </c>
      <c r="I18" s="45" t="s">
        <v>102</v>
      </c>
      <c r="J18" s="50"/>
      <c r="K18" s="50"/>
      <c r="L18" s="50"/>
      <c r="M18" s="50"/>
    </row>
    <row r="19" spans="1:13" s="53" customFormat="1" x14ac:dyDescent="0.2">
      <c r="A19" s="44" t="s">
        <v>12</v>
      </c>
      <c r="B19" s="44" t="s">
        <v>66</v>
      </c>
      <c r="C19" s="45" t="s">
        <v>103</v>
      </c>
      <c r="D19" s="51">
        <v>-20.395600000000002</v>
      </c>
      <c r="E19" s="51">
        <v>-56.431699999999999</v>
      </c>
      <c r="F19" s="51">
        <v>140</v>
      </c>
      <c r="G19" s="49">
        <v>39023</v>
      </c>
      <c r="H19" s="47">
        <v>1</v>
      </c>
      <c r="I19" s="45" t="s">
        <v>104</v>
      </c>
      <c r="J19" s="50"/>
      <c r="K19" s="50"/>
      <c r="L19" s="50"/>
      <c r="M19" s="50"/>
    </row>
    <row r="20" spans="1:13" x14ac:dyDescent="0.2">
      <c r="A20" s="44" t="s">
        <v>105</v>
      </c>
      <c r="B20" s="44" t="s">
        <v>66</v>
      </c>
      <c r="C20" s="45" t="s">
        <v>106</v>
      </c>
      <c r="D20" s="51">
        <v>-18.988900000000001</v>
      </c>
      <c r="E20" s="51">
        <v>-56.623100000000001</v>
      </c>
      <c r="F20" s="51">
        <v>104</v>
      </c>
      <c r="G20" s="49">
        <v>38932</v>
      </c>
      <c r="H20" s="47">
        <v>1</v>
      </c>
      <c r="I20" s="45" t="s">
        <v>107</v>
      </c>
      <c r="J20" s="50"/>
      <c r="K20" s="50"/>
      <c r="L20" s="50"/>
      <c r="M20" s="50"/>
    </row>
    <row r="21" spans="1:13" s="53" customFormat="1" x14ac:dyDescent="0.2">
      <c r="A21" s="44" t="s">
        <v>14</v>
      </c>
      <c r="B21" s="44" t="s">
        <v>66</v>
      </c>
      <c r="C21" s="45" t="s">
        <v>108</v>
      </c>
      <c r="D21" s="51">
        <v>-19.414300000000001</v>
      </c>
      <c r="E21" s="51">
        <v>-51.1053</v>
      </c>
      <c r="F21" s="51">
        <v>424</v>
      </c>
      <c r="G21" s="49" t="s">
        <v>109</v>
      </c>
      <c r="H21" s="47">
        <v>1</v>
      </c>
      <c r="I21" s="45" t="s">
        <v>110</v>
      </c>
      <c r="J21" s="50"/>
      <c r="K21" s="50"/>
      <c r="L21" s="50"/>
      <c r="M21" s="50"/>
    </row>
    <row r="22" spans="1:13" x14ac:dyDescent="0.2">
      <c r="A22" s="44" t="s">
        <v>15</v>
      </c>
      <c r="B22" s="44" t="s">
        <v>66</v>
      </c>
      <c r="C22" s="45" t="s">
        <v>111</v>
      </c>
      <c r="D22" s="51">
        <v>-22.533300000000001</v>
      </c>
      <c r="E22" s="51">
        <v>-55.533299999999997</v>
      </c>
      <c r="F22" s="51">
        <v>650</v>
      </c>
      <c r="G22" s="49">
        <v>37140</v>
      </c>
      <c r="H22" s="47">
        <v>1</v>
      </c>
      <c r="I22" s="45" t="s">
        <v>112</v>
      </c>
      <c r="J22" s="50"/>
      <c r="K22" s="50"/>
      <c r="L22" s="50"/>
      <c r="M22" s="50"/>
    </row>
    <row r="23" spans="1:13" x14ac:dyDescent="0.2">
      <c r="A23" s="44" t="s">
        <v>16</v>
      </c>
      <c r="B23" s="44" t="s">
        <v>66</v>
      </c>
      <c r="C23" s="45" t="s">
        <v>113</v>
      </c>
      <c r="D23" s="51">
        <v>-21.7058</v>
      </c>
      <c r="E23" s="51">
        <v>-57.5533</v>
      </c>
      <c r="F23" s="51">
        <v>85</v>
      </c>
      <c r="G23" s="49">
        <v>39014</v>
      </c>
      <c r="H23" s="47">
        <v>1</v>
      </c>
      <c r="I23" s="45" t="s">
        <v>114</v>
      </c>
      <c r="J23" s="50"/>
      <c r="K23" s="50"/>
      <c r="L23" s="50"/>
      <c r="M23" s="50"/>
    </row>
    <row r="24" spans="1:13" s="53" customFormat="1" x14ac:dyDescent="0.2">
      <c r="A24" s="44" t="s">
        <v>18</v>
      </c>
      <c r="B24" s="44" t="s">
        <v>66</v>
      </c>
      <c r="C24" s="45" t="s">
        <v>115</v>
      </c>
      <c r="D24" s="51">
        <v>-19.420100000000001</v>
      </c>
      <c r="E24" s="51">
        <v>-54.553100000000001</v>
      </c>
      <c r="F24" s="51">
        <v>647</v>
      </c>
      <c r="G24" s="49">
        <v>39067</v>
      </c>
      <c r="H24" s="47">
        <v>1</v>
      </c>
      <c r="I24" s="45" t="s">
        <v>116</v>
      </c>
      <c r="J24" s="50"/>
      <c r="K24" s="50"/>
      <c r="L24" s="50"/>
      <c r="M24" s="50"/>
    </row>
    <row r="25" spans="1:13" x14ac:dyDescent="0.2">
      <c r="A25" s="44" t="s">
        <v>117</v>
      </c>
      <c r="B25" s="44" t="s">
        <v>66</v>
      </c>
      <c r="C25" s="45" t="s">
        <v>118</v>
      </c>
      <c r="D25" s="47">
        <v>-21.774999999999999</v>
      </c>
      <c r="E25" s="47">
        <v>-54.528100000000002</v>
      </c>
      <c r="F25" s="47">
        <v>329</v>
      </c>
      <c r="G25" s="49">
        <v>39625</v>
      </c>
      <c r="H25" s="47">
        <v>1</v>
      </c>
      <c r="I25" s="45" t="s">
        <v>119</v>
      </c>
      <c r="J25" s="50"/>
      <c r="K25" s="50"/>
      <c r="L25" s="50"/>
      <c r="M25" s="50"/>
    </row>
    <row r="26" spans="1:13" s="58" customFormat="1" ht="15" customHeight="1" x14ac:dyDescent="0.2">
      <c r="A26" s="55" t="s">
        <v>31</v>
      </c>
      <c r="B26" s="55" t="s">
        <v>66</v>
      </c>
      <c r="C26" s="45" t="s">
        <v>120</v>
      </c>
      <c r="D26" s="56">
        <v>-20.9817</v>
      </c>
      <c r="E26" s="56">
        <v>-54.971899999999998</v>
      </c>
      <c r="F26" s="56">
        <v>464</v>
      </c>
      <c r="G26" s="46" t="s">
        <v>121</v>
      </c>
      <c r="H26" s="45">
        <v>1</v>
      </c>
      <c r="I26" s="55" t="s">
        <v>122</v>
      </c>
      <c r="J26" s="57"/>
      <c r="K26" s="57"/>
      <c r="L26" s="57"/>
      <c r="M26" s="57"/>
    </row>
    <row r="27" spans="1:13" s="53" customFormat="1" x14ac:dyDescent="0.2">
      <c r="A27" s="44" t="s">
        <v>19</v>
      </c>
      <c r="B27" s="44" t="s">
        <v>66</v>
      </c>
      <c r="C27" s="45" t="s">
        <v>123</v>
      </c>
      <c r="D27" s="47">
        <v>-23.966899999999999</v>
      </c>
      <c r="E27" s="47">
        <v>-55.0242</v>
      </c>
      <c r="F27" s="47">
        <v>402</v>
      </c>
      <c r="G27" s="49">
        <v>39605</v>
      </c>
      <c r="H27" s="47">
        <v>1</v>
      </c>
      <c r="I27" s="45" t="s">
        <v>124</v>
      </c>
      <c r="J27" s="50"/>
      <c r="K27" s="50"/>
      <c r="L27" s="50"/>
      <c r="M27" s="50"/>
    </row>
    <row r="28" spans="1:13" s="60" customFormat="1" x14ac:dyDescent="0.2">
      <c r="A28" s="55" t="s">
        <v>48</v>
      </c>
      <c r="B28" s="55" t="s">
        <v>66</v>
      </c>
      <c r="C28" s="45" t="s">
        <v>125</v>
      </c>
      <c r="D28" s="45">
        <v>-17.634699999999999</v>
      </c>
      <c r="E28" s="45">
        <v>-54.760100000000001</v>
      </c>
      <c r="F28" s="45">
        <v>486</v>
      </c>
      <c r="G28" s="46" t="s">
        <v>126</v>
      </c>
      <c r="H28" s="45">
        <v>1</v>
      </c>
      <c r="I28" s="47" t="s">
        <v>127</v>
      </c>
      <c r="J28" s="59"/>
      <c r="K28" s="59"/>
      <c r="L28" s="59"/>
      <c r="M28" s="59"/>
    </row>
    <row r="29" spans="1:13" x14ac:dyDescent="0.2">
      <c r="A29" s="44" t="s">
        <v>20</v>
      </c>
      <c r="B29" s="44" t="s">
        <v>66</v>
      </c>
      <c r="C29" s="45" t="s">
        <v>128</v>
      </c>
      <c r="D29" s="47">
        <v>-20.783300000000001</v>
      </c>
      <c r="E29" s="47">
        <v>-51.7</v>
      </c>
      <c r="F29" s="47">
        <v>313</v>
      </c>
      <c r="G29" s="49">
        <v>37137</v>
      </c>
      <c r="H29" s="47">
        <v>1</v>
      </c>
      <c r="I29" s="45" t="s">
        <v>129</v>
      </c>
      <c r="J29" s="50"/>
      <c r="K29" s="50"/>
      <c r="L29" s="50"/>
      <c r="M29" s="50"/>
    </row>
    <row r="30" spans="1:13" ht="18" customHeight="1" x14ac:dyDescent="0.2">
      <c r="A30" s="61"/>
      <c r="B30" s="62"/>
      <c r="C30" s="63"/>
      <c r="D30" s="63"/>
      <c r="E30" s="63"/>
      <c r="F30" s="63"/>
      <c r="G30" s="41" t="s">
        <v>130</v>
      </c>
      <c r="H30" s="45">
        <f>SUM(H2:H29)</f>
        <v>28</v>
      </c>
      <c r="I30" s="61"/>
      <c r="J30" s="50"/>
      <c r="K30" s="50"/>
      <c r="L30" s="50"/>
      <c r="M30" s="50"/>
    </row>
    <row r="31" spans="1:13" x14ac:dyDescent="0.2">
      <c r="A31" s="50" t="s">
        <v>131</v>
      </c>
      <c r="B31" s="64"/>
      <c r="C31" s="64"/>
      <c r="D31" s="64"/>
      <c r="E31" s="64"/>
      <c r="F31" s="64"/>
      <c r="G31" s="50"/>
      <c r="H31" s="65"/>
      <c r="I31" s="50"/>
      <c r="J31" s="50"/>
      <c r="K31" s="50"/>
      <c r="L31" s="50"/>
      <c r="M31" s="50"/>
    </row>
    <row r="32" spans="1:13" x14ac:dyDescent="0.2">
      <c r="A32" s="66" t="s">
        <v>132</v>
      </c>
      <c r="B32" s="67"/>
      <c r="C32" s="67"/>
      <c r="D32" s="67"/>
      <c r="E32" s="67"/>
      <c r="F32" s="67"/>
      <c r="G32" s="50"/>
      <c r="H32" s="50"/>
      <c r="I32" s="50"/>
      <c r="J32" s="50"/>
      <c r="K32" s="50"/>
      <c r="L32" s="50"/>
      <c r="M32" s="50"/>
    </row>
    <row r="33" spans="1:13" x14ac:dyDescent="0.2">
      <c r="A33" s="50"/>
      <c r="B33" s="67"/>
      <c r="C33" s="67"/>
      <c r="D33" s="67"/>
      <c r="E33" s="67"/>
      <c r="F33" s="67"/>
      <c r="G33" s="50"/>
      <c r="H33" s="50"/>
      <c r="I33" s="50"/>
      <c r="J33" s="50"/>
      <c r="K33" s="50"/>
      <c r="L33" s="50"/>
      <c r="M33" s="50"/>
    </row>
    <row r="34" spans="1:13" x14ac:dyDescent="0.2">
      <c r="A34" s="50"/>
      <c r="B34" s="67"/>
      <c r="C34" s="67"/>
      <c r="D34" s="67"/>
      <c r="E34" s="67"/>
      <c r="F34" s="67"/>
      <c r="G34" s="50"/>
      <c r="H34" s="50"/>
      <c r="I34" s="50"/>
      <c r="J34" s="50"/>
      <c r="K34" s="50"/>
      <c r="L34" s="50"/>
      <c r="M34" s="50"/>
    </row>
    <row r="35" spans="1:13" x14ac:dyDescent="0.2">
      <c r="A35" s="50"/>
      <c r="B35" s="67"/>
      <c r="C35" s="67"/>
      <c r="D35" s="67"/>
      <c r="E35" s="67"/>
      <c r="F35" s="67"/>
      <c r="G35" s="50"/>
      <c r="H35" s="50"/>
      <c r="I35" s="50"/>
      <c r="J35" s="50"/>
      <c r="K35" s="50"/>
      <c r="L35" s="50"/>
      <c r="M35" s="50"/>
    </row>
    <row r="36" spans="1:13" x14ac:dyDescent="0.2">
      <c r="A36" s="50"/>
      <c r="B36" s="67"/>
      <c r="C36" s="67"/>
      <c r="D36" s="67"/>
      <c r="E36" s="67"/>
      <c r="F36" s="67"/>
      <c r="G36" s="50"/>
      <c r="H36" s="50"/>
      <c r="I36" s="50"/>
      <c r="J36" s="50"/>
      <c r="K36" s="50"/>
      <c r="L36" s="50"/>
      <c r="M36" s="50"/>
    </row>
    <row r="37" spans="1:13" x14ac:dyDescent="0.2">
      <c r="A37" s="50"/>
      <c r="B37" s="67"/>
      <c r="C37" s="67"/>
      <c r="D37" s="67"/>
      <c r="E37" s="67"/>
      <c r="F37" s="67"/>
      <c r="G37" s="50"/>
      <c r="H37" s="50"/>
      <c r="I37" s="50"/>
      <c r="J37" s="50"/>
      <c r="K37" s="50"/>
      <c r="L37" s="50"/>
      <c r="M37" s="50"/>
    </row>
    <row r="38" spans="1:13" x14ac:dyDescent="0.2">
      <c r="A38" s="50"/>
      <c r="B38" s="67"/>
      <c r="C38" s="67"/>
      <c r="D38" s="67"/>
      <c r="E38" s="67"/>
      <c r="F38" s="67"/>
      <c r="G38" s="50"/>
      <c r="H38" s="50"/>
      <c r="I38" s="50"/>
      <c r="J38" s="50"/>
      <c r="K38" s="50"/>
      <c r="L38" s="50"/>
      <c r="M38" s="50"/>
    </row>
    <row r="39" spans="1:13" x14ac:dyDescent="0.2">
      <c r="A39" s="50"/>
      <c r="B39" s="67"/>
      <c r="C39" s="67"/>
      <c r="D39" s="67"/>
      <c r="E39" s="67"/>
      <c r="F39" s="67"/>
      <c r="G39" s="50"/>
      <c r="H39" s="50"/>
      <c r="I39" s="50"/>
      <c r="J39" s="50"/>
      <c r="K39" s="50"/>
      <c r="L39" s="50"/>
      <c r="M39" s="50"/>
    </row>
    <row r="40" spans="1:13" x14ac:dyDescent="0.2">
      <c r="A40" s="50"/>
      <c r="B40" s="67"/>
      <c r="C40" s="67"/>
      <c r="D40" s="67"/>
      <c r="E40" s="67"/>
      <c r="F40" s="67"/>
      <c r="G40" s="50"/>
      <c r="H40" s="50"/>
      <c r="I40" s="50"/>
      <c r="J40" s="50"/>
      <c r="K40" s="50"/>
      <c r="L40" s="50"/>
      <c r="M40" s="50"/>
    </row>
    <row r="41" spans="1:13" x14ac:dyDescent="0.2">
      <c r="A41" s="50"/>
      <c r="B41" s="67"/>
      <c r="C41" s="67"/>
      <c r="D41" s="67"/>
      <c r="E41" s="67"/>
      <c r="F41" s="67"/>
      <c r="G41" s="50"/>
      <c r="H41" s="50"/>
      <c r="I41" s="50"/>
      <c r="J41" s="50"/>
      <c r="K41" s="50"/>
      <c r="L41" s="50"/>
      <c r="M41" s="50"/>
    </row>
    <row r="42" spans="1:13" x14ac:dyDescent="0.2">
      <c r="A42" s="50"/>
      <c r="B42" s="67"/>
      <c r="C42" s="67"/>
      <c r="D42" s="67"/>
      <c r="E42" s="67"/>
      <c r="F42" s="67"/>
      <c r="G42" s="50"/>
      <c r="H42" s="50"/>
      <c r="I42" s="50"/>
      <c r="J42" s="50"/>
      <c r="K42" s="50"/>
      <c r="L42" s="50"/>
      <c r="M42" s="50"/>
    </row>
    <row r="43" spans="1:13" x14ac:dyDescent="0.2">
      <c r="A43" s="50"/>
      <c r="B43" s="67"/>
      <c r="C43" s="67"/>
      <c r="D43" s="67"/>
      <c r="E43" s="67"/>
      <c r="F43" s="67"/>
      <c r="G43" s="50"/>
      <c r="H43" s="50"/>
      <c r="I43" s="50"/>
      <c r="J43" s="50"/>
      <c r="K43" s="50"/>
      <c r="L43" s="50"/>
      <c r="M43" s="50"/>
    </row>
    <row r="44" spans="1:13" x14ac:dyDescent="0.2">
      <c r="A44" s="50"/>
      <c r="B44" s="67"/>
      <c r="C44" s="67"/>
      <c r="D44" s="67"/>
      <c r="E44" s="67"/>
      <c r="F44" s="67"/>
      <c r="G44" s="50"/>
      <c r="H44" s="50"/>
      <c r="I44" s="50"/>
      <c r="J44" s="50"/>
      <c r="K44" s="50"/>
      <c r="L44" s="50"/>
      <c r="M44" s="50"/>
    </row>
    <row r="45" spans="1:13" x14ac:dyDescent="0.2">
      <c r="A45" s="50"/>
      <c r="B45" s="67"/>
      <c r="C45" s="67"/>
      <c r="D45" s="67"/>
      <c r="E45" s="67"/>
      <c r="F45" s="67"/>
      <c r="G45" s="50"/>
      <c r="H45" s="50"/>
      <c r="I45" s="50"/>
      <c r="J45" s="50"/>
      <c r="K45" s="50"/>
      <c r="L45" s="50"/>
      <c r="M45" s="50"/>
    </row>
    <row r="46" spans="1:13" x14ac:dyDescent="0.2">
      <c r="A46" s="50"/>
      <c r="B46" s="67"/>
      <c r="C46" s="67"/>
      <c r="D46" s="67"/>
      <c r="E46" s="67"/>
      <c r="F46" s="67"/>
      <c r="G46" s="50"/>
      <c r="H46" s="50"/>
      <c r="I46" s="50"/>
      <c r="J46" s="50"/>
      <c r="K46" s="50"/>
      <c r="L46" s="50"/>
      <c r="M46" s="50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T45" sqref="T45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5" ht="20.100000000000001" customHeight="1" x14ac:dyDescent="0.2">
      <c r="A1" s="132" t="s">
        <v>23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5" ht="20.100000000000001" customHeight="1" x14ac:dyDescent="0.2">
      <c r="A2" s="131" t="s">
        <v>21</v>
      </c>
      <c r="B2" s="133" t="s">
        <v>136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5" s="4" customFormat="1" ht="20.100000000000001" customHeight="1" x14ac:dyDescent="0.2">
      <c r="A3" s="131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30" t="s">
        <v>39</v>
      </c>
      <c r="AH3" s="32" t="s">
        <v>38</v>
      </c>
    </row>
    <row r="4" spans="1:35" s="5" customFormat="1" ht="20.100000000000001" customHeight="1" x14ac:dyDescent="0.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30" t="s">
        <v>37</v>
      </c>
      <c r="AH4" s="32" t="s">
        <v>37</v>
      </c>
    </row>
    <row r="5" spans="1:35" s="5" customFormat="1" ht="20.100000000000001" customHeight="1" x14ac:dyDescent="0.2">
      <c r="A5" s="15" t="s">
        <v>44</v>
      </c>
      <c r="B5" s="17">
        <f>[1]Julho!$C$5</f>
        <v>25.2</v>
      </c>
      <c r="C5" s="17">
        <f>[1]Julho!$C$6</f>
        <v>28</v>
      </c>
      <c r="D5" s="17">
        <f>[1]Julho!$C$7</f>
        <v>32.5</v>
      </c>
      <c r="E5" s="17">
        <f>[1]Julho!$C$8</f>
        <v>24.3</v>
      </c>
      <c r="F5" s="17">
        <f>[1]Julho!$C$9</f>
        <v>21.9</v>
      </c>
      <c r="G5" s="17">
        <f>[1]Julho!$C$10</f>
        <v>22.6</v>
      </c>
      <c r="H5" s="17">
        <f>[1]Julho!$C$11</f>
        <v>22.9</v>
      </c>
      <c r="I5" s="17">
        <f>[1]Julho!$C$12</f>
        <v>22.9</v>
      </c>
      <c r="J5" s="17">
        <f>[1]Julho!$C$13</f>
        <v>27</v>
      </c>
      <c r="K5" s="17">
        <f>[1]Julho!$C$14</f>
        <v>31.3</v>
      </c>
      <c r="L5" s="17">
        <f>[1]Julho!$C$15</f>
        <v>23.6</v>
      </c>
      <c r="M5" s="17">
        <f>[1]Julho!$C$16</f>
        <v>33.5</v>
      </c>
      <c r="N5" s="17">
        <f>[1]Julho!$C$17</f>
        <v>33.799999999999997</v>
      </c>
      <c r="O5" s="17">
        <f>[1]Julho!$C$18</f>
        <v>34.1</v>
      </c>
      <c r="P5" s="17">
        <f>[1]Julho!$C$19</f>
        <v>28.3</v>
      </c>
      <c r="Q5" s="17">
        <f>[1]Julho!$C$20</f>
        <v>29.7</v>
      </c>
      <c r="R5" s="17">
        <f>[1]Julho!$C$21</f>
        <v>31.5</v>
      </c>
      <c r="S5" s="17">
        <f>[1]Julho!$C$22</f>
        <v>30.5</v>
      </c>
      <c r="T5" s="17">
        <f>[1]Julho!$C$23</f>
        <v>31.4</v>
      </c>
      <c r="U5" s="17">
        <f>[1]Julho!$C$24</f>
        <v>32.299999999999997</v>
      </c>
      <c r="V5" s="17">
        <f>[1]Julho!$C$25</f>
        <v>22.3</v>
      </c>
      <c r="W5" s="17">
        <f>[1]Julho!$C$26</f>
        <v>25.2</v>
      </c>
      <c r="X5" s="17">
        <f>[1]Julho!$C$27</f>
        <v>28.8</v>
      </c>
      <c r="Y5" s="17">
        <f>[1]Julho!$C$28</f>
        <v>31.4</v>
      </c>
      <c r="Z5" s="17">
        <f>[1]Julho!$C$29</f>
        <v>27.2</v>
      </c>
      <c r="AA5" s="17">
        <f>[1]Julho!$C$30</f>
        <v>29.2</v>
      </c>
      <c r="AB5" s="17">
        <f>[1]Julho!$C$31</f>
        <v>30.6</v>
      </c>
      <c r="AC5" s="17">
        <f>[1]Julho!$C$32</f>
        <v>31.7</v>
      </c>
      <c r="AD5" s="17">
        <f>[1]Julho!$C$33</f>
        <v>32.700000000000003</v>
      </c>
      <c r="AE5" s="17">
        <f>[1]Julho!$C$34</f>
        <v>32.700000000000003</v>
      </c>
      <c r="AF5" s="17">
        <f>[1]Julho!$C$35</f>
        <v>32.6</v>
      </c>
      <c r="AG5" s="31">
        <f>MAX(B5:AF5)</f>
        <v>34.1</v>
      </c>
      <c r="AH5" s="33">
        <f>AVERAGE(B5:AF5)</f>
        <v>28.764516129032266</v>
      </c>
    </row>
    <row r="6" spans="1:35" ht="17.100000000000001" customHeight="1" x14ac:dyDescent="0.2">
      <c r="A6" s="15" t="s">
        <v>0</v>
      </c>
      <c r="B6" s="17">
        <f>[2]Julho!$C$5</f>
        <v>21</v>
      </c>
      <c r="C6" s="17">
        <f>[2]Julho!$C$6</f>
        <v>18.8</v>
      </c>
      <c r="D6" s="17">
        <f>[2]Julho!$C$7</f>
        <v>19</v>
      </c>
      <c r="E6" s="17">
        <f>[2]Julho!$C$8</f>
        <v>16</v>
      </c>
      <c r="F6" s="17">
        <f>[2]Julho!$C$9</f>
        <v>19.7</v>
      </c>
      <c r="G6" s="17">
        <f>[2]Julho!$C$10</f>
        <v>19.2</v>
      </c>
      <c r="H6" s="17">
        <f>[2]Julho!$C$11</f>
        <v>18.899999999999999</v>
      </c>
      <c r="I6" s="17">
        <f>[2]Julho!$C$12</f>
        <v>18.100000000000001</v>
      </c>
      <c r="J6" s="17">
        <f>[2]Julho!$C$13</f>
        <v>23.2</v>
      </c>
      <c r="K6" s="17">
        <f>[2]Julho!$C$14</f>
        <v>28.5</v>
      </c>
      <c r="L6" s="17">
        <f>[2]Julho!$C$15</f>
        <v>22</v>
      </c>
      <c r="M6" s="17">
        <f>[2]Julho!$C$16</f>
        <v>28.2</v>
      </c>
      <c r="N6" s="17">
        <f>[2]Julho!$C$17</f>
        <v>30</v>
      </c>
      <c r="O6" s="17">
        <f>[2]Julho!$C$18</f>
        <v>24.7</v>
      </c>
      <c r="P6" s="17">
        <f>[2]Julho!$C$19</f>
        <v>18.5</v>
      </c>
      <c r="Q6" s="17">
        <f>[2]Julho!$C$20</f>
        <v>18.7</v>
      </c>
      <c r="R6" s="17">
        <f>[2]Julho!$C$21</f>
        <v>21.4</v>
      </c>
      <c r="S6" s="17">
        <f>[2]Julho!$C$22</f>
        <v>28</v>
      </c>
      <c r="T6" s="17">
        <f>[2]Julho!$C$23</f>
        <v>28.8</v>
      </c>
      <c r="U6" s="17">
        <f>[2]Julho!$C$24</f>
        <v>28.8</v>
      </c>
      <c r="V6" s="17">
        <f>[2]Julho!$C$25</f>
        <v>20</v>
      </c>
      <c r="W6" s="17">
        <f>[2]Julho!$C$26</f>
        <v>21.8</v>
      </c>
      <c r="X6" s="17">
        <f>[2]Julho!$C$27</f>
        <v>23.4</v>
      </c>
      <c r="Y6" s="17">
        <f>[2]Julho!$C$28</f>
        <v>20.100000000000001</v>
      </c>
      <c r="Z6" s="17">
        <f>[2]Julho!$C$29</f>
        <v>22.1</v>
      </c>
      <c r="AA6" s="17">
        <f>[2]Julho!$C$30</f>
        <v>24.9</v>
      </c>
      <c r="AB6" s="17">
        <f>[2]Julho!$C$31</f>
        <v>27.9</v>
      </c>
      <c r="AC6" s="17">
        <f>[2]Julho!$C$32</f>
        <v>28</v>
      </c>
      <c r="AD6" s="17">
        <f>[2]Julho!$C$33</f>
        <v>29.1</v>
      </c>
      <c r="AE6" s="17">
        <f>[2]Julho!$C$34</f>
        <v>29.1</v>
      </c>
      <c r="AF6" s="17">
        <f>[2]Julho!$C$35</f>
        <v>30.8</v>
      </c>
      <c r="AG6" s="27">
        <f t="shared" ref="AG6:AG16" si="1">MAX(B6:AF6)</f>
        <v>30.8</v>
      </c>
      <c r="AH6" s="29">
        <f t="shared" ref="AH6:AH16" si="2">AVERAGE(B6:AF6)</f>
        <v>23.506451612903223</v>
      </c>
    </row>
    <row r="7" spans="1:35" ht="17.100000000000001" customHeight="1" x14ac:dyDescent="0.2">
      <c r="A7" s="15" t="s">
        <v>1</v>
      </c>
      <c r="B7" s="17" t="str">
        <f>[3]Julho!$C$5</f>
        <v>*</v>
      </c>
      <c r="C7" s="17" t="str">
        <f>[3]Julho!$C$6</f>
        <v>*</v>
      </c>
      <c r="D7" s="17" t="str">
        <f>[3]Julho!$C$7</f>
        <v>*</v>
      </c>
      <c r="E7" s="17" t="str">
        <f>[3]Julho!$C$8</f>
        <v>*</v>
      </c>
      <c r="F7" s="17" t="str">
        <f>[3]Julho!$C$9</f>
        <v>*</v>
      </c>
      <c r="G7" s="17" t="str">
        <f>[3]Julho!$C$10</f>
        <v>*</v>
      </c>
      <c r="H7" s="17" t="str">
        <f>[3]Julho!$C$11</f>
        <v>*</v>
      </c>
      <c r="I7" s="17" t="str">
        <f>[3]Julho!$C$12</f>
        <v>*</v>
      </c>
      <c r="J7" s="17" t="str">
        <f>[3]Julho!$C$13</f>
        <v>*</v>
      </c>
      <c r="K7" s="17" t="str">
        <f>[3]Julho!$C$14</f>
        <v>*</v>
      </c>
      <c r="L7" s="17" t="str">
        <f>[3]Julho!$C$15</f>
        <v>*</v>
      </c>
      <c r="M7" s="17" t="str">
        <f>[3]Julho!$C$16</f>
        <v>*</v>
      </c>
      <c r="N7" s="17" t="str">
        <f>[3]Julho!$C$17</f>
        <v>*</v>
      </c>
      <c r="O7" s="17" t="str">
        <f>[3]Julho!$C$18</f>
        <v>*</v>
      </c>
      <c r="P7" s="17" t="str">
        <f>[3]Julho!$C$19</f>
        <v>*</v>
      </c>
      <c r="Q7" s="17" t="str">
        <f>[3]Julho!$C$20</f>
        <v>*</v>
      </c>
      <c r="R7" s="17" t="str">
        <f>[3]Julho!$C$21</f>
        <v>*</v>
      </c>
      <c r="S7" s="17" t="str">
        <f>[3]Julho!$C$22</f>
        <v>*</v>
      </c>
      <c r="T7" s="17" t="str">
        <f>[3]Julho!$C$23</f>
        <v>*</v>
      </c>
      <c r="U7" s="17" t="str">
        <f>[3]Julho!$C$24</f>
        <v>*</v>
      </c>
      <c r="V7" s="17" t="str">
        <f>[3]Julho!$C$25</f>
        <v>*</v>
      </c>
      <c r="W7" s="17" t="str">
        <f>[3]Julho!$C$26</f>
        <v>*</v>
      </c>
      <c r="X7" s="17" t="str">
        <f>[3]Julho!$C$27</f>
        <v>*</v>
      </c>
      <c r="Y7" s="17" t="str">
        <f>[3]Julho!$C$28</f>
        <v>*</v>
      </c>
      <c r="Z7" s="17" t="str">
        <f>[3]Julho!$C$29</f>
        <v>*</v>
      </c>
      <c r="AA7" s="17" t="str">
        <f>[3]Julho!$C$30</f>
        <v>*</v>
      </c>
      <c r="AB7" s="17">
        <f>[3]Julho!$C$31</f>
        <v>31.8</v>
      </c>
      <c r="AC7" s="17">
        <f>[3]Julho!$C$32</f>
        <v>33.799999999999997</v>
      </c>
      <c r="AD7" s="17">
        <f>[3]Julho!$C$33</f>
        <v>33.4</v>
      </c>
      <c r="AE7" s="17">
        <f>[3]Julho!$C$34</f>
        <v>33.299999999999997</v>
      </c>
      <c r="AF7" s="17">
        <f>[3]Julho!$C$35</f>
        <v>34.4</v>
      </c>
      <c r="AG7" s="27">
        <f t="shared" ref="AG7" si="3">MAX(B7:AF7)</f>
        <v>34.4</v>
      </c>
      <c r="AH7" s="29">
        <f t="shared" ref="AH7" si="4">AVERAGE(B7:AF7)</f>
        <v>33.340000000000003</v>
      </c>
    </row>
    <row r="8" spans="1:35" ht="17.100000000000001" customHeight="1" x14ac:dyDescent="0.2">
      <c r="A8" s="15" t="s">
        <v>75</v>
      </c>
      <c r="B8" s="17">
        <f>[4]Julho!$C$5</f>
        <v>21.4</v>
      </c>
      <c r="C8" s="17">
        <f>[4]Julho!$C$6</f>
        <v>21.1</v>
      </c>
      <c r="D8" s="17">
        <f>[4]Julho!$C$7</f>
        <v>21.7</v>
      </c>
      <c r="E8" s="17">
        <f>[4]Julho!$C$8</f>
        <v>18.899999999999999</v>
      </c>
      <c r="F8" s="17">
        <f>[4]Julho!$C$9</f>
        <v>19.100000000000001</v>
      </c>
      <c r="G8" s="17">
        <f>[4]Julho!$C$10</f>
        <v>20.3</v>
      </c>
      <c r="H8" s="17">
        <f>[4]Julho!$C$11</f>
        <v>22.1</v>
      </c>
      <c r="I8" s="17">
        <f>[4]Julho!$C$12</f>
        <v>23.4</v>
      </c>
      <c r="J8" s="17">
        <f>[4]Julho!$C$13</f>
        <v>24.2</v>
      </c>
      <c r="K8" s="17">
        <f>[4]Julho!$C$14</f>
        <v>29.2</v>
      </c>
      <c r="L8" s="17">
        <f>[4]Julho!$C$15</f>
        <v>24.9</v>
      </c>
      <c r="M8" s="17">
        <f>[4]Julho!$C$16</f>
        <v>31.4</v>
      </c>
      <c r="N8" s="17">
        <f>[4]Julho!$C$17</f>
        <v>33</v>
      </c>
      <c r="O8" s="17">
        <f>[4]Julho!$C$18</f>
        <v>33</v>
      </c>
      <c r="P8" s="17">
        <f>[4]Julho!$C$19</f>
        <v>27.8</v>
      </c>
      <c r="Q8" s="17">
        <f>[4]Julho!$C$20</f>
        <v>26.9</v>
      </c>
      <c r="R8" s="17">
        <f>[4]Julho!$C$21</f>
        <v>28.5</v>
      </c>
      <c r="S8" s="17">
        <f>[4]Julho!$C$22</f>
        <v>29.4</v>
      </c>
      <c r="T8" s="17">
        <f>[4]Julho!$C$23</f>
        <v>30.5</v>
      </c>
      <c r="U8" s="17">
        <f>[4]Julho!$C$24</f>
        <v>31.6</v>
      </c>
      <c r="V8" s="17">
        <f>[4]Julho!$C$25</f>
        <v>25.5</v>
      </c>
      <c r="W8" s="17">
        <f>[4]Julho!$C$26</f>
        <v>23.6</v>
      </c>
      <c r="X8" s="17">
        <f>[4]Julho!$C$27</f>
        <v>26.6</v>
      </c>
      <c r="Y8" s="17">
        <f>[4]Julho!$C$28</f>
        <v>27.2</v>
      </c>
      <c r="Z8" s="17">
        <f>[4]Julho!$C$29</f>
        <v>24.7</v>
      </c>
      <c r="AA8" s="17">
        <f>[4]Julho!$C$30</f>
        <v>28</v>
      </c>
      <c r="AB8" s="17">
        <f>[4]Julho!$C$31</f>
        <v>28.4</v>
      </c>
      <c r="AC8" s="17">
        <f>[4]Julho!$C$32</f>
        <v>29.5</v>
      </c>
      <c r="AD8" s="17">
        <f>[4]Julho!$C$33</f>
        <v>30.3</v>
      </c>
      <c r="AE8" s="17">
        <f>[4]Julho!$C$34</f>
        <v>29.6</v>
      </c>
      <c r="AF8" s="17">
        <f>[4]Julho!$C$35</f>
        <v>31.1</v>
      </c>
      <c r="AG8" s="26">
        <f t="shared" si="1"/>
        <v>33</v>
      </c>
      <c r="AH8" s="29">
        <f t="shared" si="2"/>
        <v>26.545161290322582</v>
      </c>
    </row>
    <row r="9" spans="1:35" ht="17.100000000000001" customHeight="1" x14ac:dyDescent="0.2">
      <c r="A9" s="15" t="s">
        <v>45</v>
      </c>
      <c r="B9" s="17">
        <f>[5]Julho!$C$5</f>
        <v>24.5</v>
      </c>
      <c r="C9" s="17">
        <f>[5]Julho!$C$6</f>
        <v>24.7</v>
      </c>
      <c r="D9" s="17">
        <f>[5]Julho!$C$7</f>
        <v>25.3</v>
      </c>
      <c r="E9" s="17">
        <f>[5]Julho!$C$8</f>
        <v>16.399999999999999</v>
      </c>
      <c r="F9" s="17">
        <f>[5]Julho!$C$9</f>
        <v>22.3</v>
      </c>
      <c r="G9" s="17">
        <f>[5]Julho!$C$10</f>
        <v>23.6</v>
      </c>
      <c r="H9" s="17">
        <f>[5]Julho!$C$11</f>
        <v>21.1</v>
      </c>
      <c r="I9" s="17">
        <f>[5]Julho!$C$12</f>
        <v>18.5</v>
      </c>
      <c r="J9" s="17">
        <f>[5]Julho!$C$13</f>
        <v>24.3</v>
      </c>
      <c r="K9" s="17">
        <f>[5]Julho!$C$14</f>
        <v>30.5</v>
      </c>
      <c r="L9" s="17">
        <f>[5]Julho!$C$15</f>
        <v>27.1</v>
      </c>
      <c r="M9" s="17">
        <f>[5]Julho!$C$16</f>
        <v>31.6</v>
      </c>
      <c r="N9" s="17">
        <f>[5]Julho!$C$17</f>
        <v>32.200000000000003</v>
      </c>
      <c r="O9" s="17">
        <f>[5]Julho!$C$18</f>
        <v>26.1</v>
      </c>
      <c r="P9" s="17">
        <f>[5]Julho!$C$19</f>
        <v>19.7</v>
      </c>
      <c r="Q9" s="17">
        <f>[5]Julho!$C$20</f>
        <v>20.5</v>
      </c>
      <c r="R9" s="17">
        <f>[5]Julho!$C$21</f>
        <v>26.3</v>
      </c>
      <c r="S9" s="17">
        <f>[5]Julho!$C$22</f>
        <v>30.8</v>
      </c>
      <c r="T9" s="17">
        <f>[5]Julho!$C$23</f>
        <v>30.4</v>
      </c>
      <c r="U9" s="17">
        <f>[5]Julho!$C$24</f>
        <v>29.7</v>
      </c>
      <c r="V9" s="17">
        <f>[5]Julho!$C$25</f>
        <v>20.7</v>
      </c>
      <c r="W9" s="17">
        <f>[5]Julho!$C$26</f>
        <v>21.9</v>
      </c>
      <c r="X9" s="17">
        <f>[5]Julho!$C$27</f>
        <v>26.3</v>
      </c>
      <c r="Y9" s="17">
        <f>[5]Julho!$C$28</f>
        <v>19.2</v>
      </c>
      <c r="Z9" s="17">
        <f>[5]Julho!$C$29</f>
        <v>23.6</v>
      </c>
      <c r="AA9" s="17">
        <f>[5]Julho!$C$30</f>
        <v>28.5</v>
      </c>
      <c r="AB9" s="17">
        <f>[5]Julho!$C$31</f>
        <v>30.6</v>
      </c>
      <c r="AC9" s="17">
        <f>[5]Julho!$C$32</f>
        <v>32</v>
      </c>
      <c r="AD9" s="17">
        <f>[5]Julho!$C$33</f>
        <v>33</v>
      </c>
      <c r="AE9" s="17">
        <f>[5]Julho!$C$34</f>
        <v>32.299999999999997</v>
      </c>
      <c r="AF9" s="17">
        <f>[5]Julho!$C$35</f>
        <v>32.299999999999997</v>
      </c>
      <c r="AG9" s="27">
        <f t="shared" ref="AG9" si="5">MAX(B9:AF9)</f>
        <v>33</v>
      </c>
      <c r="AH9" s="29">
        <f t="shared" ref="AH9" si="6">AVERAGE(B9:AF9)</f>
        <v>26</v>
      </c>
    </row>
    <row r="10" spans="1:35" ht="17.100000000000001" customHeight="1" x14ac:dyDescent="0.2">
      <c r="A10" s="15" t="s">
        <v>2</v>
      </c>
      <c r="B10" s="17">
        <f>[6]Julho!$C$5</f>
        <v>26.2</v>
      </c>
      <c r="C10" s="17">
        <f>[6]Julho!$C$6</f>
        <v>28.7</v>
      </c>
      <c r="D10" s="17">
        <f>[6]Julho!$C$7</f>
        <v>29.1</v>
      </c>
      <c r="E10" s="17">
        <f>[6]Julho!$C$8</f>
        <v>20.399999999999999</v>
      </c>
      <c r="F10" s="17">
        <f>[6]Julho!$C$9</f>
        <v>21.8</v>
      </c>
      <c r="G10" s="17">
        <f>[6]Julho!$C$10</f>
        <v>23.1</v>
      </c>
      <c r="H10" s="17">
        <f>[6]Julho!$C$11</f>
        <v>21.7</v>
      </c>
      <c r="I10" s="17">
        <f>[6]Julho!$C$12</f>
        <v>18.399999999999999</v>
      </c>
      <c r="J10" s="17">
        <f>[6]Julho!$C$13</f>
        <v>25.6</v>
      </c>
      <c r="K10" s="17">
        <f>[6]Julho!$C$14</f>
        <v>28.7</v>
      </c>
      <c r="L10" s="17">
        <f>[6]Julho!$C$15</f>
        <v>25.7</v>
      </c>
      <c r="M10" s="17">
        <f>[6]Julho!$C$16</f>
        <v>30.2</v>
      </c>
      <c r="N10" s="17">
        <f>[6]Julho!$C$17</f>
        <v>29.6</v>
      </c>
      <c r="O10" s="17">
        <f>[6]Julho!$C$18</f>
        <v>29.8</v>
      </c>
      <c r="P10" s="17">
        <f>[6]Julho!$C$19</f>
        <v>23.5</v>
      </c>
      <c r="Q10" s="17">
        <f>[6]Julho!$C$20</f>
        <v>26.8</v>
      </c>
      <c r="R10" s="17">
        <f>[6]Julho!$C$21</f>
        <v>29.9</v>
      </c>
      <c r="S10" s="17">
        <f>[6]Julho!$C$22</f>
        <v>29.2</v>
      </c>
      <c r="T10" s="17">
        <f>[6]Julho!$C$23</f>
        <v>29.4</v>
      </c>
      <c r="U10" s="17">
        <f>[6]Julho!$C$24</f>
        <v>29.7</v>
      </c>
      <c r="V10" s="17">
        <f>[6]Julho!$C$25</f>
        <v>22.8</v>
      </c>
      <c r="W10" s="17">
        <f>[6]Julho!$C$26</f>
        <v>25</v>
      </c>
      <c r="X10" s="17">
        <f>[6]Julho!$C$27</f>
        <v>28.7</v>
      </c>
      <c r="Y10" s="17">
        <f>[6]Julho!$C$28</f>
        <v>27.3</v>
      </c>
      <c r="Z10" s="17">
        <f>[6]Julho!$C$29</f>
        <v>26.3</v>
      </c>
      <c r="AA10" s="17">
        <f>[6]Julho!$C$30</f>
        <v>28</v>
      </c>
      <c r="AB10" s="17">
        <f>[6]Julho!$C$31</f>
        <v>29.7</v>
      </c>
      <c r="AC10" s="17">
        <f>[6]Julho!$C$32</f>
        <v>31</v>
      </c>
      <c r="AD10" s="17">
        <f>[6]Julho!$C$33</f>
        <v>32.5</v>
      </c>
      <c r="AE10" s="17">
        <f>[6]Julho!$C$34</f>
        <v>31.3</v>
      </c>
      <c r="AF10" s="17">
        <f>[6]Julho!$C$35</f>
        <v>31</v>
      </c>
      <c r="AG10" s="27">
        <f t="shared" si="1"/>
        <v>32.5</v>
      </c>
      <c r="AH10" s="29">
        <f t="shared" si="2"/>
        <v>27.132258064516126</v>
      </c>
    </row>
    <row r="11" spans="1:35" ht="17.100000000000001" customHeight="1" x14ac:dyDescent="0.2">
      <c r="A11" s="15" t="s">
        <v>3</v>
      </c>
      <c r="B11" s="17">
        <f>[7]Julho!$C$5</f>
        <v>29.1</v>
      </c>
      <c r="C11" s="17">
        <f>[7]Julho!$C$6</f>
        <v>29.5</v>
      </c>
      <c r="D11" s="17">
        <f>[7]Julho!$C$7</f>
        <v>31.9</v>
      </c>
      <c r="E11" s="17">
        <f>[7]Julho!$C$8</f>
        <v>24.7</v>
      </c>
      <c r="F11" s="17">
        <f>[7]Julho!$C$9</f>
        <v>21.4</v>
      </c>
      <c r="G11" s="17">
        <f>[7]Julho!$C$10</f>
        <v>25.8</v>
      </c>
      <c r="H11" s="17">
        <f>[7]Julho!$C$11</f>
        <v>22</v>
      </c>
      <c r="I11" s="17">
        <f>[7]Julho!$C$12</f>
        <v>21.8</v>
      </c>
      <c r="J11" s="17">
        <f>[7]Julho!$C$13</f>
        <v>26.6</v>
      </c>
      <c r="K11" s="17">
        <f>[7]Julho!$C$14</f>
        <v>30.2</v>
      </c>
      <c r="L11" s="17">
        <f>[7]Julho!$C$15</f>
        <v>32.1</v>
      </c>
      <c r="M11" s="17">
        <f>[7]Julho!$C$16</f>
        <v>31.9</v>
      </c>
      <c r="N11" s="17">
        <f>[7]Julho!$C$17</f>
        <v>32.799999999999997</v>
      </c>
      <c r="O11" s="17">
        <f>[7]Julho!$C$18</f>
        <v>32.6</v>
      </c>
      <c r="P11" s="17">
        <f>[7]Julho!$C$19</f>
        <v>32.1</v>
      </c>
      <c r="Q11" s="17">
        <f>[7]Julho!$C$20</f>
        <v>29.3</v>
      </c>
      <c r="R11" s="17">
        <f>[7]Julho!$C$21</f>
        <v>29.8</v>
      </c>
      <c r="S11" s="17">
        <f>[7]Julho!$C$22</f>
        <v>29.9</v>
      </c>
      <c r="T11" s="17">
        <f>[7]Julho!$C$23</f>
        <v>29.8</v>
      </c>
      <c r="U11" s="17">
        <f>[7]Julho!$C$24</f>
        <v>30.8</v>
      </c>
      <c r="V11" s="17">
        <f>[7]Julho!$C$25</f>
        <v>27.4</v>
      </c>
      <c r="W11" s="17">
        <f>[7]Julho!$C$26</f>
        <v>26.3</v>
      </c>
      <c r="X11" s="17">
        <f>[7]Julho!$C$27</f>
        <v>29</v>
      </c>
      <c r="Y11" s="17">
        <f>[7]Julho!$C$28</f>
        <v>31.2</v>
      </c>
      <c r="Z11" s="17">
        <f>[7]Julho!$C$29</f>
        <v>29.1</v>
      </c>
      <c r="AA11" s="17">
        <f>[7]Julho!$C$30</f>
        <v>29.7</v>
      </c>
      <c r="AB11" s="17">
        <f>[7]Julho!$C$31</f>
        <v>30.1</v>
      </c>
      <c r="AC11" s="17">
        <f>[7]Julho!$C$32</f>
        <v>31.3</v>
      </c>
      <c r="AD11" s="17">
        <f>[7]Julho!$C$33</f>
        <v>32.799999999999997</v>
      </c>
      <c r="AE11" s="17">
        <f>[7]Julho!$C$34</f>
        <v>31.7</v>
      </c>
      <c r="AF11" s="17">
        <f>[7]Julho!$C$35</f>
        <v>31.6</v>
      </c>
      <c r="AG11" s="27">
        <f t="shared" si="1"/>
        <v>32.799999999999997</v>
      </c>
      <c r="AH11" s="29">
        <f t="shared" si="2"/>
        <v>29.170967741935485</v>
      </c>
      <c r="AI11" s="21" t="s">
        <v>51</v>
      </c>
    </row>
    <row r="12" spans="1:35" ht="17.100000000000001" customHeight="1" x14ac:dyDescent="0.2">
      <c r="A12" s="15" t="s">
        <v>4</v>
      </c>
      <c r="B12" s="17">
        <f>[8]Julho!$C$5</f>
        <v>27.7</v>
      </c>
      <c r="C12" s="17">
        <f>[8]Julho!$C$6</f>
        <v>27.7</v>
      </c>
      <c r="D12" s="17">
        <f>[8]Julho!$C$7</f>
        <v>29.3</v>
      </c>
      <c r="E12" s="17">
        <f>[8]Julho!$C$8</f>
        <v>23</v>
      </c>
      <c r="F12" s="17">
        <f>[8]Julho!$C$9</f>
        <v>22.9</v>
      </c>
      <c r="G12" s="17">
        <f>[8]Julho!$C$10</f>
        <v>25.4</v>
      </c>
      <c r="H12" s="17">
        <f>[8]Julho!$C$11</f>
        <v>21</v>
      </c>
      <c r="I12" s="17">
        <f>[8]Julho!$C$12</f>
        <v>21.2</v>
      </c>
      <c r="J12" s="17">
        <f>[8]Julho!$C$13</f>
        <v>26</v>
      </c>
      <c r="K12" s="17">
        <f>[8]Julho!$C$14</f>
        <v>28.7</v>
      </c>
      <c r="L12" s="17">
        <f>[8]Julho!$C$15</f>
        <v>29.7</v>
      </c>
      <c r="M12" s="17">
        <f>[8]Julho!$C$16</f>
        <v>29.8</v>
      </c>
      <c r="N12" s="17">
        <f>[8]Julho!$C$17</f>
        <v>30.3</v>
      </c>
      <c r="O12" s="17">
        <f>[8]Julho!$C$18</f>
        <v>31.1</v>
      </c>
      <c r="P12" s="17">
        <f>[8]Julho!$C$19</f>
        <v>29.9</v>
      </c>
      <c r="Q12" s="17">
        <f>[8]Julho!$C$20</f>
        <v>28.2</v>
      </c>
      <c r="R12" s="17">
        <f>[8]Julho!$C$21</f>
        <v>28.4</v>
      </c>
      <c r="S12" s="17">
        <f>[8]Julho!$C$22</f>
        <v>27.4</v>
      </c>
      <c r="T12" s="17">
        <f>[8]Julho!$C$23</f>
        <v>27.7</v>
      </c>
      <c r="U12" s="17">
        <f>[8]Julho!$C$24</f>
        <v>29.4</v>
      </c>
      <c r="V12" s="17">
        <f>[8]Julho!$C$25</f>
        <v>26</v>
      </c>
      <c r="W12" s="17">
        <f>[8]Julho!$C$26</f>
        <v>25.2</v>
      </c>
      <c r="X12" s="17">
        <f>[8]Julho!$C$27</f>
        <v>27.9</v>
      </c>
      <c r="Y12" s="17">
        <f>[8]Julho!$C$28</f>
        <v>30.2</v>
      </c>
      <c r="Z12" s="17">
        <f>[8]Julho!$C$29</f>
        <v>27.3</v>
      </c>
      <c r="AA12" s="17">
        <f>[8]Julho!$C$30</f>
        <v>27.9</v>
      </c>
      <c r="AB12" s="17">
        <f>[8]Julho!$C$31</f>
        <v>28.2</v>
      </c>
      <c r="AC12" s="17">
        <f>[8]Julho!$C$32</f>
        <v>30.3</v>
      </c>
      <c r="AD12" s="17">
        <f>[8]Julho!$C$33</f>
        <v>30.2</v>
      </c>
      <c r="AE12" s="17">
        <f>[8]Julho!$C$34</f>
        <v>29.4</v>
      </c>
      <c r="AF12" s="17">
        <f>[8]Julho!$C$35</f>
        <v>29.5</v>
      </c>
      <c r="AG12" s="27">
        <f t="shared" si="1"/>
        <v>31.1</v>
      </c>
      <c r="AH12" s="29">
        <f t="shared" si="2"/>
        <v>27.641935483870967</v>
      </c>
    </row>
    <row r="13" spans="1:35" ht="17.100000000000001" customHeight="1" x14ac:dyDescent="0.2">
      <c r="A13" s="15" t="s">
        <v>5</v>
      </c>
      <c r="B13" s="17" t="str">
        <f>[9]Julho!$C$5</f>
        <v>*</v>
      </c>
      <c r="C13" s="17">
        <f>[9]Julho!$C$6</f>
        <v>30.1</v>
      </c>
      <c r="D13" s="17">
        <f>[9]Julho!$C$7</f>
        <v>28.7</v>
      </c>
      <c r="E13" s="17" t="str">
        <f>[9]Julho!$C$8</f>
        <v>*</v>
      </c>
      <c r="F13" s="17">
        <f>[9]Julho!$C$9</f>
        <v>20.5</v>
      </c>
      <c r="G13" s="17">
        <f>[9]Julho!$C$10</f>
        <v>24.9</v>
      </c>
      <c r="H13" s="17" t="str">
        <f>[9]Julho!$C$11</f>
        <v>*</v>
      </c>
      <c r="I13" s="17">
        <f>[9]Julho!$C$12</f>
        <v>19.100000000000001</v>
      </c>
      <c r="J13" s="17">
        <f>[9]Julho!$C$13</f>
        <v>26.3</v>
      </c>
      <c r="K13" s="17">
        <f>[9]Julho!$C$14</f>
        <v>30.7</v>
      </c>
      <c r="L13" s="17">
        <f>[9]Julho!$C$15</f>
        <v>31</v>
      </c>
      <c r="M13" s="17">
        <f>[9]Julho!$C$16</f>
        <v>33.9</v>
      </c>
      <c r="N13" s="17">
        <f>[9]Julho!$C$17</f>
        <v>33</v>
      </c>
      <c r="O13" s="17">
        <f>[9]Julho!$C$18</f>
        <v>30.2</v>
      </c>
      <c r="P13" s="17" t="str">
        <f>[9]Julho!$C$19</f>
        <v>*</v>
      </c>
      <c r="Q13" s="17">
        <f>[9]Julho!$C$20</f>
        <v>19.7</v>
      </c>
      <c r="R13" s="17">
        <f>[9]Julho!$C$21</f>
        <v>23.7</v>
      </c>
      <c r="S13" s="17">
        <f>[9]Julho!$C$22</f>
        <v>27.1</v>
      </c>
      <c r="T13" s="17">
        <f>[9]Julho!$C$23</f>
        <v>29.6</v>
      </c>
      <c r="U13" s="17">
        <f>[9]Julho!$C$24</f>
        <v>31.3</v>
      </c>
      <c r="V13" s="17">
        <f>[9]Julho!$C$25</f>
        <v>18.3</v>
      </c>
      <c r="W13" s="17">
        <f>[9]Julho!$C$26</f>
        <v>22.9</v>
      </c>
      <c r="X13" s="17">
        <f>[9]Julho!$C$27</f>
        <v>26.9</v>
      </c>
      <c r="Y13" s="17">
        <f>[9]Julho!$C$28</f>
        <v>22.9</v>
      </c>
      <c r="Z13" s="17">
        <f>[9]Julho!$C$29</f>
        <v>24.6</v>
      </c>
      <c r="AA13" s="17">
        <f>[9]Julho!$C$30</f>
        <v>27.3</v>
      </c>
      <c r="AB13" s="17">
        <f>[9]Julho!$C$31</f>
        <v>30.7</v>
      </c>
      <c r="AC13" s="17">
        <f>[9]Julho!$C$32</f>
        <v>31.3</v>
      </c>
      <c r="AD13" s="17">
        <f>[9]Julho!$C$33</f>
        <v>30.5</v>
      </c>
      <c r="AE13" s="17">
        <f>[9]Julho!$C$34</f>
        <v>31.4</v>
      </c>
      <c r="AF13" s="17">
        <f>[9]Julho!$C$35</f>
        <v>32.9</v>
      </c>
      <c r="AG13" s="27">
        <f t="shared" si="1"/>
        <v>33.9</v>
      </c>
      <c r="AH13" s="29">
        <f t="shared" si="2"/>
        <v>27.388888888888886</v>
      </c>
    </row>
    <row r="14" spans="1:35" ht="17.100000000000001" customHeight="1" x14ac:dyDescent="0.2">
      <c r="A14" s="15" t="s">
        <v>47</v>
      </c>
      <c r="B14" s="17">
        <f>[10]Julho!$C$5</f>
        <v>28.8</v>
      </c>
      <c r="C14" s="17">
        <f>[10]Julho!$C$6</f>
        <v>30.1</v>
      </c>
      <c r="D14" s="17">
        <f>[10]Julho!$C$7</f>
        <v>30.1</v>
      </c>
      <c r="E14" s="17">
        <f>[10]Julho!$C$8</f>
        <v>22.9</v>
      </c>
      <c r="F14" s="17">
        <f>[10]Julho!$C$9</f>
        <v>25.2</v>
      </c>
      <c r="G14" s="17">
        <f>[10]Julho!$C$10</f>
        <v>26.4</v>
      </c>
      <c r="H14" s="17">
        <f>[10]Julho!$C$11</f>
        <v>23</v>
      </c>
      <c r="I14" s="17">
        <f>[10]Julho!$C$12</f>
        <v>22.4</v>
      </c>
      <c r="J14" s="17">
        <f>[10]Julho!$C$13</f>
        <v>28.3</v>
      </c>
      <c r="K14" s="17">
        <f>[10]Julho!$C$14</f>
        <v>31.3</v>
      </c>
      <c r="L14" s="17">
        <f>[10]Julho!$C$15</f>
        <v>31.7</v>
      </c>
      <c r="M14" s="17">
        <f>[10]Julho!$C$16</f>
        <v>32</v>
      </c>
      <c r="N14" s="17">
        <f>[10]Julho!$C$17</f>
        <v>31.9</v>
      </c>
      <c r="O14" s="17">
        <f>[10]Julho!$C$18</f>
        <v>32.200000000000003</v>
      </c>
      <c r="P14" s="17">
        <f>[10]Julho!$C$19</f>
        <v>32</v>
      </c>
      <c r="Q14" s="17">
        <f>[10]Julho!$C$20</f>
        <v>30.8</v>
      </c>
      <c r="R14" s="17">
        <f>[10]Julho!$C$21</f>
        <v>31</v>
      </c>
      <c r="S14" s="17">
        <f>[10]Julho!$C$22</f>
        <v>29.6</v>
      </c>
      <c r="T14" s="17">
        <f>[10]Julho!$C$23</f>
        <v>29.8</v>
      </c>
      <c r="U14" s="17">
        <f>[10]Julho!$C$24</f>
        <v>30.2</v>
      </c>
      <c r="V14" s="17">
        <f>[10]Julho!$C$25</f>
        <v>26.7</v>
      </c>
      <c r="W14" s="17">
        <f>[10]Julho!$C$26</f>
        <v>27.7</v>
      </c>
      <c r="X14" s="17">
        <f>[10]Julho!$C$27</f>
        <v>30.6</v>
      </c>
      <c r="Y14" s="17">
        <f>[10]Julho!$C$28</f>
        <v>31.4</v>
      </c>
      <c r="Z14" s="17">
        <f>[10]Julho!$C$29</f>
        <v>29.8</v>
      </c>
      <c r="AA14" s="17">
        <f>[10]Julho!$C$30</f>
        <v>29.8</v>
      </c>
      <c r="AB14" s="17">
        <f>[10]Julho!$C$31</f>
        <v>30.6</v>
      </c>
      <c r="AC14" s="17">
        <f>[10]Julho!$C$32</f>
        <v>32.200000000000003</v>
      </c>
      <c r="AD14" s="17">
        <f>[10]Julho!$C$33</f>
        <v>32.200000000000003</v>
      </c>
      <c r="AE14" s="17">
        <f>[10]Julho!$C$34</f>
        <v>31.6</v>
      </c>
      <c r="AF14" s="17">
        <f>[10]Julho!$C$35</f>
        <v>31.3</v>
      </c>
      <c r="AG14" s="27">
        <f>MAX(B14:AF14)</f>
        <v>32.200000000000003</v>
      </c>
      <c r="AH14" s="29">
        <f>AVERAGE(B14:AF14)</f>
        <v>29.470967741935485</v>
      </c>
    </row>
    <row r="15" spans="1:35" ht="17.100000000000001" customHeight="1" x14ac:dyDescent="0.2">
      <c r="A15" s="15" t="s">
        <v>6</v>
      </c>
      <c r="B15" s="17">
        <f>[11]Julho!$C$5</f>
        <v>30.6</v>
      </c>
      <c r="C15" s="17">
        <f>[11]Julho!$C$6</f>
        <v>32.5</v>
      </c>
      <c r="D15" s="17">
        <f>[11]Julho!$C$7</f>
        <v>32.5</v>
      </c>
      <c r="E15" s="17">
        <f>[11]Julho!$C$8</f>
        <v>25.6</v>
      </c>
      <c r="F15" s="17">
        <f>[11]Julho!$C$9</f>
        <v>25.3</v>
      </c>
      <c r="G15" s="17">
        <f>[11]Julho!$C$10</f>
        <v>22.9</v>
      </c>
      <c r="H15" s="17">
        <f>[11]Julho!$C$11</f>
        <v>24.4</v>
      </c>
      <c r="I15" s="17">
        <f>[11]Julho!$C$12</f>
        <v>21</v>
      </c>
      <c r="J15" s="17">
        <f>[11]Julho!$C$13</f>
        <v>29.9</v>
      </c>
      <c r="K15" s="17">
        <f>[11]Julho!$C$14</f>
        <v>33.9</v>
      </c>
      <c r="L15" s="17">
        <f>[11]Julho!$C$15</f>
        <v>33.700000000000003</v>
      </c>
      <c r="M15" s="17">
        <f>[11]Julho!$C$16</f>
        <v>34.700000000000003</v>
      </c>
      <c r="N15" s="17">
        <f>[11]Julho!$C$17</f>
        <v>33.799999999999997</v>
      </c>
      <c r="O15" s="17">
        <f>[11]Julho!$C$18</f>
        <v>33.200000000000003</v>
      </c>
      <c r="P15" s="17">
        <f>[11]Julho!$C$19</f>
        <v>30</v>
      </c>
      <c r="Q15" s="17">
        <f>[11]Julho!$C$20</f>
        <v>30.9</v>
      </c>
      <c r="R15" s="17">
        <f>[11]Julho!$C$21</f>
        <v>33</v>
      </c>
      <c r="S15" s="17">
        <f>[11]Julho!$C$22</f>
        <v>32.200000000000003</v>
      </c>
      <c r="T15" s="17">
        <f>[11]Julho!$C$23</f>
        <v>32.9</v>
      </c>
      <c r="U15" s="17">
        <f>[11]Julho!$C$24</f>
        <v>33.299999999999997</v>
      </c>
      <c r="V15" s="17">
        <f>[11]Julho!$C$25</f>
        <v>24.8</v>
      </c>
      <c r="W15" s="17">
        <f>[11]Julho!$C$26</f>
        <v>28.5</v>
      </c>
      <c r="X15" s="17">
        <f>[11]Julho!$C$27</f>
        <v>31.4</v>
      </c>
      <c r="Y15" s="17">
        <f>[11]Julho!$C$28</f>
        <v>32.1</v>
      </c>
      <c r="Z15" s="17">
        <f>[11]Julho!$C$29</f>
        <v>30.8</v>
      </c>
      <c r="AA15" s="17">
        <f>[11]Julho!$C$30</f>
        <v>32.4</v>
      </c>
      <c r="AB15" s="17">
        <f>[11]Julho!$C$31</f>
        <v>33.299999999999997</v>
      </c>
      <c r="AC15" s="17">
        <f>[11]Julho!$C$32</f>
        <v>34.200000000000003</v>
      </c>
      <c r="AD15" s="17">
        <f>[11]Julho!$C$33</f>
        <v>35.9</v>
      </c>
      <c r="AE15" s="17">
        <f>[11]Julho!$C$34</f>
        <v>35.700000000000003</v>
      </c>
      <c r="AF15" s="17">
        <f>[11]Julho!$C$35</f>
        <v>34.799999999999997</v>
      </c>
      <c r="AG15" s="27">
        <f t="shared" si="1"/>
        <v>35.9</v>
      </c>
      <c r="AH15" s="29">
        <f t="shared" si="2"/>
        <v>30.974193548387092</v>
      </c>
    </row>
    <row r="16" spans="1:35" ht="17.100000000000001" customHeight="1" x14ac:dyDescent="0.2">
      <c r="A16" s="15" t="s">
        <v>7</v>
      </c>
      <c r="B16" s="17">
        <f>[12]Julho!$C$5</f>
        <v>19.7</v>
      </c>
      <c r="C16" s="17">
        <f>[12]Julho!$C$6</f>
        <v>19.100000000000001</v>
      </c>
      <c r="D16" s="17">
        <f>[12]Julho!$C$7</f>
        <v>22.6</v>
      </c>
      <c r="E16" s="17">
        <f>[12]Julho!$C$8</f>
        <v>18.100000000000001</v>
      </c>
      <c r="F16" s="17">
        <f>[12]Julho!$C$9</f>
        <v>19.8</v>
      </c>
      <c r="G16" s="17">
        <f>[12]Julho!$C$10</f>
        <v>19.3</v>
      </c>
      <c r="H16" s="17">
        <f>[12]Julho!$C$11</f>
        <v>19.100000000000001</v>
      </c>
      <c r="I16" s="17">
        <f>[12]Julho!$C$12</f>
        <v>19.600000000000001</v>
      </c>
      <c r="J16" s="17">
        <f>[12]Julho!$C$13</f>
        <v>21.9</v>
      </c>
      <c r="K16" s="17">
        <f>[12]Julho!$C$14</f>
        <v>27.4</v>
      </c>
      <c r="L16" s="17">
        <f>[12]Julho!$C$15</f>
        <v>21.7</v>
      </c>
      <c r="M16" s="17" t="str">
        <f>[12]Julho!$C$16</f>
        <v>*</v>
      </c>
      <c r="N16" s="17" t="str">
        <f>[12]Julho!$C$17</f>
        <v>*</v>
      </c>
      <c r="O16" s="17" t="str">
        <f>[12]Julho!$C$18</f>
        <v>*</v>
      </c>
      <c r="P16" s="17" t="str">
        <f>[12]Julho!$C$19</f>
        <v>*</v>
      </c>
      <c r="Q16" s="17" t="str">
        <f>[12]Julho!$C$20</f>
        <v>*</v>
      </c>
      <c r="R16" s="17" t="str">
        <f>[12]Julho!$C$21</f>
        <v>*</v>
      </c>
      <c r="S16" s="17" t="str">
        <f>[12]Julho!$C$22</f>
        <v>*</v>
      </c>
      <c r="T16" s="17" t="str">
        <f>[12]Julho!$C$23</f>
        <v>*</v>
      </c>
      <c r="U16" s="17" t="str">
        <f>[12]Julho!$C$24</f>
        <v>*</v>
      </c>
      <c r="V16" s="17" t="str">
        <f>[12]Julho!$C$25</f>
        <v>*</v>
      </c>
      <c r="W16" s="17" t="str">
        <f>[12]Julho!$C$26</f>
        <v>*</v>
      </c>
      <c r="X16" s="17" t="str">
        <f>[12]Julho!$C$27</f>
        <v>*</v>
      </c>
      <c r="Y16" s="17" t="str">
        <f>[12]Julho!$C$28</f>
        <v>*</v>
      </c>
      <c r="Z16" s="17" t="str">
        <f>[12]Julho!$C$29</f>
        <v>*</v>
      </c>
      <c r="AA16" s="17" t="str">
        <f>[12]Julho!$C$30</f>
        <v>*</v>
      </c>
      <c r="AB16" s="17" t="str">
        <f>[12]Julho!$C$31</f>
        <v>*</v>
      </c>
      <c r="AC16" s="17">
        <f>[12]Julho!$C$32</f>
        <v>28.7</v>
      </c>
      <c r="AD16" s="17">
        <f>[12]Julho!$C$33</f>
        <v>29.2</v>
      </c>
      <c r="AE16" s="17">
        <f>[12]Julho!$C$34</f>
        <v>29</v>
      </c>
      <c r="AF16" s="17">
        <f>[12]Julho!$C$35</f>
        <v>31.3</v>
      </c>
      <c r="AG16" s="27">
        <f t="shared" si="1"/>
        <v>31.3</v>
      </c>
      <c r="AH16" s="29">
        <f t="shared" si="2"/>
        <v>23.1</v>
      </c>
    </row>
    <row r="17" spans="1:34" ht="17.100000000000001" customHeight="1" x14ac:dyDescent="0.2">
      <c r="A17" s="15" t="s">
        <v>8</v>
      </c>
      <c r="B17" s="17">
        <f>[13]Julho!$C$5</f>
        <v>22.5</v>
      </c>
      <c r="C17" s="17">
        <f>[13]Julho!$C$6</f>
        <v>19.100000000000001</v>
      </c>
      <c r="D17" s="17">
        <f>[13]Julho!$C$7</f>
        <v>17.7</v>
      </c>
      <c r="E17" s="17">
        <f>[13]Julho!$C$8</f>
        <v>17.7</v>
      </c>
      <c r="F17" s="17">
        <f>[13]Julho!$C$9</f>
        <v>19.399999999999999</v>
      </c>
      <c r="G17" s="17">
        <f>[13]Julho!$C$10</f>
        <v>18.8</v>
      </c>
      <c r="H17" s="17">
        <f>[13]Julho!$C$11</f>
        <v>18.8</v>
      </c>
      <c r="I17" s="17">
        <f>[13]Julho!$C$12</f>
        <v>20</v>
      </c>
      <c r="J17" s="17">
        <f>[13]Julho!$C$13</f>
        <v>22.8</v>
      </c>
      <c r="K17" s="17">
        <f>[13]Julho!$C$14</f>
        <v>28.4</v>
      </c>
      <c r="L17" s="17">
        <f>[13]Julho!$C$15</f>
        <v>21.6</v>
      </c>
      <c r="M17" s="17">
        <f>[13]Julho!$C$16</f>
        <v>23.1</v>
      </c>
      <c r="N17" s="17">
        <f>[13]Julho!$C$17</f>
        <v>30.2</v>
      </c>
      <c r="O17" s="17">
        <f>[13]Julho!$C$18</f>
        <v>27.1</v>
      </c>
      <c r="P17" s="17">
        <f>[13]Julho!$C$19</f>
        <v>18.7</v>
      </c>
      <c r="Q17" s="17">
        <f>[13]Julho!$C$20</f>
        <v>21.1</v>
      </c>
      <c r="R17" s="17">
        <f>[13]Julho!$C$21</f>
        <v>23.4</v>
      </c>
      <c r="S17" s="17">
        <f>[13]Julho!$C$22</f>
        <v>28</v>
      </c>
      <c r="T17" s="17">
        <f>[13]Julho!$C$23</f>
        <v>29.4</v>
      </c>
      <c r="U17" s="17">
        <f>[13]Julho!$C$24</f>
        <v>30.3</v>
      </c>
      <c r="V17" s="17">
        <f>[13]Julho!$C$25</f>
        <v>21</v>
      </c>
      <c r="W17" s="17">
        <f>[13]Julho!$C$26</f>
        <v>21.5</v>
      </c>
      <c r="X17" s="17">
        <f>[13]Julho!$C$27</f>
        <v>22.7</v>
      </c>
      <c r="Y17" s="17">
        <f>[13]Julho!$C$28</f>
        <v>22.6</v>
      </c>
      <c r="Z17" s="17">
        <f>[13]Julho!$C$29</f>
        <v>21.9</v>
      </c>
      <c r="AA17" s="17">
        <f>[13]Julho!$C$30</f>
        <v>24.5</v>
      </c>
      <c r="AB17" s="17">
        <f>[13]Julho!$C$31</f>
        <v>27</v>
      </c>
      <c r="AC17" s="17">
        <f>[13]Julho!$C$32</f>
        <v>27.5</v>
      </c>
      <c r="AD17" s="17">
        <f>[13]Julho!$C$33</f>
        <v>29.2</v>
      </c>
      <c r="AE17" s="17">
        <f>[13]Julho!$C$34</f>
        <v>28.4</v>
      </c>
      <c r="AF17" s="17">
        <f>[13]Julho!$C$35</f>
        <v>30.8</v>
      </c>
      <c r="AG17" s="27">
        <f>MAX(B17:AF17)</f>
        <v>30.8</v>
      </c>
      <c r="AH17" s="29">
        <f>AVERAGE(B17:AF17)</f>
        <v>23.716129032258067</v>
      </c>
    </row>
    <row r="18" spans="1:34" ht="17.100000000000001" customHeight="1" x14ac:dyDescent="0.2">
      <c r="A18" s="15" t="s">
        <v>9</v>
      </c>
      <c r="B18" s="17">
        <f>[14]Julho!$C$5</f>
        <v>22.1</v>
      </c>
      <c r="C18" s="17">
        <f>[14]Julho!$C$6</f>
        <v>19.899999999999999</v>
      </c>
      <c r="D18" s="17">
        <f>[14]Julho!$C$7</f>
        <v>19.3</v>
      </c>
      <c r="E18" s="17">
        <f>[14]Julho!$C$8</f>
        <v>18.100000000000001</v>
      </c>
      <c r="F18" s="17">
        <f>[14]Julho!$C$9</f>
        <v>19.8</v>
      </c>
      <c r="G18" s="17">
        <f>[14]Julho!$C$10</f>
        <v>18.600000000000001</v>
      </c>
      <c r="H18" s="17">
        <f>[14]Julho!$C$11</f>
        <v>21.3</v>
      </c>
      <c r="I18" s="17">
        <f>[14]Julho!$C$12</f>
        <v>20.100000000000001</v>
      </c>
      <c r="J18" s="17">
        <f>[14]Julho!$C$13</f>
        <v>23.8</v>
      </c>
      <c r="K18" s="17">
        <f>[14]Julho!$C$14</f>
        <v>28.8</v>
      </c>
      <c r="L18" s="17">
        <f>[14]Julho!$C$15</f>
        <v>22.2</v>
      </c>
      <c r="M18" s="17">
        <f>[14]Julho!$C$16</f>
        <v>29.7</v>
      </c>
      <c r="N18" s="17">
        <f>[14]Julho!$C$17</f>
        <v>31.8</v>
      </c>
      <c r="O18" s="17">
        <f>[14]Julho!$C$18</f>
        <v>30</v>
      </c>
      <c r="P18" s="17">
        <f>[14]Julho!$C$19</f>
        <v>21</v>
      </c>
      <c r="Q18" s="17">
        <f>[14]Julho!$C$20</f>
        <v>25</v>
      </c>
      <c r="R18" s="17">
        <f>[14]Julho!$C$21</f>
        <v>25.2</v>
      </c>
      <c r="S18" s="17">
        <f>[14]Julho!$C$22</f>
        <v>29</v>
      </c>
      <c r="T18" s="17">
        <f>[14]Julho!$C$23</f>
        <v>29.8</v>
      </c>
      <c r="U18" s="17">
        <f>[14]Julho!$C$24</f>
        <v>30.8</v>
      </c>
      <c r="V18" s="17">
        <f>[14]Julho!$C$25</f>
        <v>23.6</v>
      </c>
      <c r="W18" s="17">
        <f>[14]Julho!$C$26</f>
        <v>21.1</v>
      </c>
      <c r="X18" s="17">
        <f>[14]Julho!$C$27</f>
        <v>26.4</v>
      </c>
      <c r="Y18" s="17">
        <f>[14]Julho!$C$28</f>
        <v>25.3</v>
      </c>
      <c r="Z18" s="17">
        <f>[14]Julho!$C$29</f>
        <v>23.1</v>
      </c>
      <c r="AA18" s="17">
        <f>[14]Julho!$C$30</f>
        <v>25.6</v>
      </c>
      <c r="AB18" s="17">
        <f>[14]Julho!$C$31</f>
        <v>28.4</v>
      </c>
      <c r="AC18" s="17">
        <f>[14]Julho!$C$32</f>
        <v>29.5</v>
      </c>
      <c r="AD18" s="17">
        <f>[14]Julho!$C$33</f>
        <v>30.1</v>
      </c>
      <c r="AE18" s="17">
        <f>[14]Julho!$C$34</f>
        <v>29.5</v>
      </c>
      <c r="AF18" s="17">
        <f>[14]Julho!$C$35</f>
        <v>31.3</v>
      </c>
      <c r="AG18" s="27">
        <f>MAX(B18:AF18)</f>
        <v>31.8</v>
      </c>
      <c r="AH18" s="29">
        <f>AVERAGE(B18:AF18)</f>
        <v>25.167741935483871</v>
      </c>
    </row>
    <row r="19" spans="1:34" ht="17.100000000000001" customHeight="1" x14ac:dyDescent="0.2">
      <c r="A19" s="15" t="s">
        <v>46</v>
      </c>
      <c r="B19" s="17">
        <f>[15]Julho!$C$5</f>
        <v>23.9</v>
      </c>
      <c r="C19" s="17">
        <f>[15]Julho!$C$6</f>
        <v>27.3</v>
      </c>
      <c r="D19" s="17">
        <f>[15]Julho!$C$7</f>
        <v>26.8</v>
      </c>
      <c r="E19" s="17">
        <f>[15]Julho!$C$8</f>
        <v>18.3</v>
      </c>
      <c r="F19" s="17">
        <f>[15]Julho!$C$9</f>
        <v>23.1</v>
      </c>
      <c r="G19" s="17">
        <f>[15]Julho!$C$10</f>
        <v>23.3</v>
      </c>
      <c r="H19" s="17">
        <f>[15]Julho!$C$11</f>
        <v>20.6</v>
      </c>
      <c r="I19" s="17">
        <f>[15]Julho!$C$12</f>
        <v>20</v>
      </c>
      <c r="J19" s="17">
        <f>[15]Julho!$C$13</f>
        <v>25</v>
      </c>
      <c r="K19" s="17">
        <f>[15]Julho!$C$14</f>
        <v>29.7</v>
      </c>
      <c r="L19" s="17">
        <f>[15]Julho!$C$15</f>
        <v>28.6</v>
      </c>
      <c r="M19" s="17">
        <f>[15]Julho!$C$16</f>
        <v>30.8</v>
      </c>
      <c r="N19" s="17">
        <f>[15]Julho!$C$17</f>
        <v>31.6</v>
      </c>
      <c r="O19" s="17">
        <f>[15]Julho!$C$18</f>
        <v>28.4</v>
      </c>
      <c r="P19" s="17">
        <f>[15]Julho!$C$19</f>
        <v>21.5</v>
      </c>
      <c r="Q19" s="17">
        <f>[15]Julho!$C$20</f>
        <v>23.6</v>
      </c>
      <c r="R19" s="17">
        <f>[15]Julho!$C$21</f>
        <v>28.4</v>
      </c>
      <c r="S19" s="17">
        <f>[15]Julho!$C$22</f>
        <v>30</v>
      </c>
      <c r="T19" s="17">
        <f>[15]Julho!$C$23</f>
        <v>30.3</v>
      </c>
      <c r="U19" s="17">
        <f>[15]Julho!$C$24</f>
        <v>29.9</v>
      </c>
      <c r="V19" s="17">
        <f>[15]Julho!$C$25</f>
        <v>22.5</v>
      </c>
      <c r="W19" s="17">
        <f>[15]Julho!$C$26</f>
        <v>23</v>
      </c>
      <c r="X19" s="17">
        <f>[15]Julho!$C$27</f>
        <v>26.3</v>
      </c>
      <c r="Y19" s="17">
        <f>[15]Julho!$C$28</f>
        <v>21.9</v>
      </c>
      <c r="Z19" s="17">
        <f>[15]Julho!$C$29</f>
        <v>24.6</v>
      </c>
      <c r="AA19" s="17">
        <f>[15]Julho!$C$30</f>
        <v>28.8</v>
      </c>
      <c r="AB19" s="17">
        <f>[15]Julho!$C$31</f>
        <v>30.6</v>
      </c>
      <c r="AC19" s="17">
        <f>[15]Julho!$C$32</f>
        <v>32</v>
      </c>
      <c r="AD19" s="17">
        <f>[15]Julho!$C$33</f>
        <v>33</v>
      </c>
      <c r="AE19" s="17">
        <f>[15]Julho!$C$34</f>
        <v>32.5</v>
      </c>
      <c r="AF19" s="17">
        <f>[15]Julho!$C$35</f>
        <v>32.6</v>
      </c>
      <c r="AG19" s="27">
        <f>MAX(B19:AF19)</f>
        <v>33</v>
      </c>
      <c r="AH19" s="29">
        <f>AVERAGE(B19:AF19)</f>
        <v>26.738709677419354</v>
      </c>
    </row>
    <row r="20" spans="1:34" ht="17.100000000000001" customHeight="1" x14ac:dyDescent="0.2">
      <c r="A20" s="15" t="s">
        <v>10</v>
      </c>
      <c r="B20" s="17">
        <f>[16]Julho!$C$5</f>
        <v>23.3</v>
      </c>
      <c r="C20" s="17">
        <f>[16]Julho!$C$6</f>
        <v>19.399999999999999</v>
      </c>
      <c r="D20" s="17">
        <f>[16]Julho!$C$7</f>
        <v>18</v>
      </c>
      <c r="E20" s="17">
        <f>[16]Julho!$C$8</f>
        <v>17.600000000000001</v>
      </c>
      <c r="F20" s="17">
        <f>[16]Julho!$C$9</f>
        <v>20.8</v>
      </c>
      <c r="G20" s="17">
        <f>[16]Julho!$C$10</f>
        <v>19.5</v>
      </c>
      <c r="H20" s="17">
        <f>[16]Julho!$C$11</f>
        <v>19.2</v>
      </c>
      <c r="I20" s="17">
        <f>[16]Julho!$C$12</f>
        <v>18.8</v>
      </c>
      <c r="J20" s="17">
        <f>[16]Julho!$C$13</f>
        <v>23.3</v>
      </c>
      <c r="K20" s="17">
        <f>[16]Julho!$C$14</f>
        <v>27.9</v>
      </c>
      <c r="L20" s="17">
        <f>[16]Julho!$C$15</f>
        <v>22.5</v>
      </c>
      <c r="M20" s="17">
        <f>[16]Julho!$C$16</f>
        <v>28.6</v>
      </c>
      <c r="N20" s="17">
        <f>[16]Julho!$C$17</f>
        <v>31</v>
      </c>
      <c r="O20" s="17">
        <f>[16]Julho!$C$18</f>
        <v>25.5</v>
      </c>
      <c r="P20" s="17">
        <f>[16]Julho!$C$19</f>
        <v>20.7</v>
      </c>
      <c r="Q20" s="17">
        <f>[16]Julho!$C$20</f>
        <v>21.9</v>
      </c>
      <c r="R20" s="17">
        <f>[16]Julho!$C$21</f>
        <v>23.4</v>
      </c>
      <c r="S20" s="17">
        <f>[16]Julho!$C$22</f>
        <v>28.5</v>
      </c>
      <c r="T20" s="17">
        <f>[16]Julho!$C$23</f>
        <v>29.5</v>
      </c>
      <c r="U20" s="17">
        <f>[16]Julho!$C$24</f>
        <v>29.7</v>
      </c>
      <c r="V20" s="17">
        <f>[16]Julho!$C$25</f>
        <v>23.2</v>
      </c>
      <c r="W20" s="17">
        <f>[16]Julho!$C$26</f>
        <v>23.2</v>
      </c>
      <c r="X20" s="17">
        <f>[16]Julho!$C$27</f>
        <v>25.7</v>
      </c>
      <c r="Y20" s="17">
        <f>[16]Julho!$C$28</f>
        <v>24</v>
      </c>
      <c r="Z20" s="17">
        <f>[16]Julho!$C$29</f>
        <v>22.6</v>
      </c>
      <c r="AA20" s="17">
        <f>[16]Julho!$C$30</f>
        <v>25.4</v>
      </c>
      <c r="AB20" s="17">
        <f>[16]Julho!$C$31</f>
        <v>28.8</v>
      </c>
      <c r="AC20" s="17">
        <f>[16]Julho!$C$32</f>
        <v>29.3</v>
      </c>
      <c r="AD20" s="17">
        <f>[16]Julho!$C$33</f>
        <v>30</v>
      </c>
      <c r="AE20" s="17">
        <f>[16]Julho!$C$34</f>
        <v>29.7</v>
      </c>
      <c r="AF20" s="17">
        <f>[16]Julho!$C$35</f>
        <v>31.5</v>
      </c>
      <c r="AG20" s="27">
        <f t="shared" ref="AG20:AG30" si="7">MAX(B20:AF20)</f>
        <v>31.5</v>
      </c>
      <c r="AH20" s="29">
        <f t="shared" ref="AH20:AH30" si="8">AVERAGE(B20:AF20)</f>
        <v>24.596774193548388</v>
      </c>
    </row>
    <row r="21" spans="1:34" ht="17.100000000000001" customHeight="1" x14ac:dyDescent="0.2">
      <c r="A21" s="15" t="s">
        <v>11</v>
      </c>
      <c r="B21" s="17">
        <f>[17]Julho!$C$5</f>
        <v>21</v>
      </c>
      <c r="C21" s="17">
        <f>[17]Julho!$C$6</f>
        <v>21</v>
      </c>
      <c r="D21" s="17">
        <f>[17]Julho!$C$7</f>
        <v>28.6</v>
      </c>
      <c r="E21" s="17">
        <f>[17]Julho!$C$8</f>
        <v>19.2</v>
      </c>
      <c r="F21" s="17">
        <f>[17]Julho!$C$9</f>
        <v>21.3</v>
      </c>
      <c r="G21" s="17">
        <f>[17]Julho!$C$10</f>
        <v>22.7</v>
      </c>
      <c r="H21" s="17">
        <f>[17]Julho!$C$11</f>
        <v>20.6</v>
      </c>
      <c r="I21" s="17">
        <f>[17]Julho!$C$12</f>
        <v>20.100000000000001</v>
      </c>
      <c r="J21" s="17">
        <f>[17]Julho!$C$13</f>
        <v>23.8</v>
      </c>
      <c r="K21" s="17">
        <f>[17]Julho!$C$14</f>
        <v>28.9</v>
      </c>
      <c r="L21" s="17">
        <f>[17]Julho!$C$15</f>
        <v>24.7</v>
      </c>
      <c r="M21" s="17">
        <f>[17]Julho!$C$16</f>
        <v>30.6</v>
      </c>
      <c r="N21" s="17">
        <f>[17]Julho!$C$17</f>
        <v>31.2</v>
      </c>
      <c r="O21" s="17">
        <f>[17]Julho!$C$18</f>
        <v>29.4</v>
      </c>
      <c r="P21" s="17">
        <f>[17]Julho!$C$19</f>
        <v>20.100000000000001</v>
      </c>
      <c r="Q21" s="17">
        <f>[17]Julho!$C$20</f>
        <v>23.1</v>
      </c>
      <c r="R21" s="17">
        <f>[17]Julho!$C$21</f>
        <v>24</v>
      </c>
      <c r="S21" s="17">
        <f>[17]Julho!$C$22</f>
        <v>29.7</v>
      </c>
      <c r="T21" s="17">
        <f>[17]Julho!$C$23</f>
        <v>30.5</v>
      </c>
      <c r="U21" s="17">
        <f>[17]Julho!$C$24</f>
        <v>30.8</v>
      </c>
      <c r="V21" s="17">
        <f>[17]Julho!$C$25</f>
        <v>21.8</v>
      </c>
      <c r="W21" s="17">
        <f>[17]Julho!$C$26</f>
        <v>22.7</v>
      </c>
      <c r="X21" s="17">
        <f>[17]Julho!$C$27</f>
        <v>29.3</v>
      </c>
      <c r="Y21" s="17">
        <f>[17]Julho!$C$28</f>
        <v>23.8</v>
      </c>
      <c r="Z21" s="17">
        <f>[17]Julho!$C$29</f>
        <v>20.7</v>
      </c>
      <c r="AA21" s="17">
        <f>[17]Julho!$C$30</f>
        <v>26.1</v>
      </c>
      <c r="AB21" s="17">
        <f>[17]Julho!$C$31</f>
        <v>29.2</v>
      </c>
      <c r="AC21" s="17">
        <f>[17]Julho!$C$32</f>
        <v>32.200000000000003</v>
      </c>
      <c r="AD21" s="17">
        <f>[17]Julho!$C$33</f>
        <v>31.6</v>
      </c>
      <c r="AE21" s="17">
        <f>[17]Julho!$C$34</f>
        <v>31.2</v>
      </c>
      <c r="AF21" s="17">
        <f>[17]Julho!$C$35</f>
        <v>32.799999999999997</v>
      </c>
      <c r="AG21" s="27">
        <f t="shared" si="7"/>
        <v>32.799999999999997</v>
      </c>
      <c r="AH21" s="29">
        <f t="shared" si="8"/>
        <v>25.893548387096779</v>
      </c>
    </row>
    <row r="22" spans="1:34" ht="17.100000000000001" customHeight="1" x14ac:dyDescent="0.2">
      <c r="A22" s="15" t="s">
        <v>12</v>
      </c>
      <c r="B22" s="17" t="str">
        <f>[18]Julho!$C$5</f>
        <v>*</v>
      </c>
      <c r="C22" s="17" t="str">
        <f>[18]Julho!$C$6</f>
        <v>*</v>
      </c>
      <c r="D22" s="17" t="str">
        <f>[18]Julho!$C$7</f>
        <v>*</v>
      </c>
      <c r="E22" s="17" t="str">
        <f>[18]Julho!$C$8</f>
        <v>*</v>
      </c>
      <c r="F22" s="17" t="str">
        <f>[18]Julho!$C$9</f>
        <v>*</v>
      </c>
      <c r="G22" s="17" t="str">
        <f>[18]Julho!$C$10</f>
        <v>*</v>
      </c>
      <c r="H22" s="17" t="str">
        <f>[18]Julho!$C$11</f>
        <v>*</v>
      </c>
      <c r="I22" s="17" t="str">
        <f>[18]Julho!$C$12</f>
        <v>*</v>
      </c>
      <c r="J22" s="17" t="str">
        <f>[18]Julho!$C$13</f>
        <v>*</v>
      </c>
      <c r="K22" s="17" t="str">
        <f>[18]Julho!$C$14</f>
        <v>*</v>
      </c>
      <c r="L22" s="17" t="str">
        <f>[18]Julho!$C$15</f>
        <v>*</v>
      </c>
      <c r="M22" s="17" t="str">
        <f>[18]Julho!$C$16</f>
        <v>*</v>
      </c>
      <c r="N22" s="17" t="str">
        <f>[18]Julho!$C$17</f>
        <v>*</v>
      </c>
      <c r="O22" s="17" t="str">
        <f>[18]Julho!$C$18</f>
        <v>*</v>
      </c>
      <c r="P22" s="17" t="str">
        <f>[18]Julho!$C$19</f>
        <v>*</v>
      </c>
      <c r="Q22" s="17" t="str">
        <f>[18]Julho!$C$20</f>
        <v>*</v>
      </c>
      <c r="R22" s="17" t="str">
        <f>[18]Julho!$C$21</f>
        <v>*</v>
      </c>
      <c r="S22" s="17" t="str">
        <f>[18]Julho!$C$22</f>
        <v>*</v>
      </c>
      <c r="T22" s="17" t="str">
        <f>[18]Julho!$C$23</f>
        <v>*</v>
      </c>
      <c r="U22" s="17" t="str">
        <f>[18]Julho!$C$24</f>
        <v>*</v>
      </c>
      <c r="V22" s="17" t="str">
        <f>[18]Julho!$C$25</f>
        <v>*</v>
      </c>
      <c r="W22" s="17" t="str">
        <f>[18]Julho!$C$26</f>
        <v>*</v>
      </c>
      <c r="X22" s="17" t="str">
        <f>[18]Julho!$C$27</f>
        <v>*</v>
      </c>
      <c r="Y22" s="17" t="str">
        <f>[18]Julho!$C$28</f>
        <v>*</v>
      </c>
      <c r="Z22" s="17">
        <f>[18]Julho!$C$29</f>
        <v>27.5</v>
      </c>
      <c r="AA22" s="17">
        <f>[18]Julho!$C$30</f>
        <v>28.7</v>
      </c>
      <c r="AB22" s="17">
        <f>[18]Julho!$C$31</f>
        <v>31.7</v>
      </c>
      <c r="AC22" s="17">
        <f>[18]Julho!$C$32</f>
        <v>33</v>
      </c>
      <c r="AD22" s="17">
        <f>[18]Julho!$C$33</f>
        <v>33.700000000000003</v>
      </c>
      <c r="AE22" s="17">
        <f>[18]Julho!$C$34</f>
        <v>33.299999999999997</v>
      </c>
      <c r="AF22" s="17">
        <f>[18]Julho!$C$35</f>
        <v>33.299999999999997</v>
      </c>
      <c r="AG22" s="27">
        <f t="shared" ref="AG22" si="9">MAX(B22:AF22)</f>
        <v>33.700000000000003</v>
      </c>
      <c r="AH22" s="29">
        <f t="shared" ref="AH22" si="10">AVERAGE(B22:AF22)</f>
        <v>31.600000000000005</v>
      </c>
    </row>
    <row r="23" spans="1:34" ht="17.100000000000001" customHeight="1" x14ac:dyDescent="0.2">
      <c r="A23" s="15" t="s">
        <v>13</v>
      </c>
      <c r="B23" s="17">
        <f>[19]Julho!$C$5</f>
        <v>24.1</v>
      </c>
      <c r="C23" s="17">
        <f>[19]Julho!$C$6</f>
        <v>31.9</v>
      </c>
      <c r="D23" s="17">
        <f>[19]Julho!$C$7</f>
        <v>33.1</v>
      </c>
      <c r="E23" s="17">
        <f>[19]Julho!$C$8</f>
        <v>21.6</v>
      </c>
      <c r="F23" s="17">
        <f>[19]Julho!$C$9</f>
        <v>24.5</v>
      </c>
      <c r="G23" s="17">
        <f>[19]Julho!$C$10</f>
        <v>24.2</v>
      </c>
      <c r="H23" s="17">
        <f>[19]Julho!$C$11</f>
        <v>21.9</v>
      </c>
      <c r="I23" s="17">
        <f>[19]Julho!$C$12</f>
        <v>22.5</v>
      </c>
      <c r="J23" s="17">
        <f>[19]Julho!$C$13</f>
        <v>29.1</v>
      </c>
      <c r="K23" s="17">
        <f>[19]Julho!$C$14</f>
        <v>32.299999999999997</v>
      </c>
      <c r="L23" s="17">
        <f>[19]Julho!$C$15</f>
        <v>33.200000000000003</v>
      </c>
      <c r="M23" s="17">
        <f>[19]Julho!$C$16</f>
        <v>33.4</v>
      </c>
      <c r="N23" s="17">
        <f>[19]Julho!$C$17</f>
        <v>33.1</v>
      </c>
      <c r="O23" s="17">
        <f>[19]Julho!$C$18</f>
        <v>31.2</v>
      </c>
      <c r="P23" s="17">
        <f>[19]Julho!$C$19</f>
        <v>22.3</v>
      </c>
      <c r="Q23" s="17">
        <f>[19]Julho!$C$20</f>
        <v>22.3</v>
      </c>
      <c r="R23" s="17">
        <f>[19]Julho!$C$21</f>
        <v>27.9</v>
      </c>
      <c r="S23" s="17">
        <f>[19]Julho!$C$22</f>
        <v>30</v>
      </c>
      <c r="T23" s="17">
        <f>[19]Julho!$C$23</f>
        <v>32.6</v>
      </c>
      <c r="U23" s="17">
        <f>[19]Julho!$C$24</f>
        <v>32.799999999999997</v>
      </c>
      <c r="V23" s="17">
        <f>[19]Julho!$C$25</f>
        <v>25.3</v>
      </c>
      <c r="W23" s="17">
        <f>[19]Julho!$C$26</f>
        <v>27.8</v>
      </c>
      <c r="X23" s="17">
        <f>[19]Julho!$C$27</f>
        <v>29.9</v>
      </c>
      <c r="Y23" s="17">
        <f>[19]Julho!$C$28</f>
        <v>25.9</v>
      </c>
      <c r="Z23" s="17">
        <f>[19]Julho!$C$29</f>
        <v>27</v>
      </c>
      <c r="AA23" s="17">
        <f>[19]Julho!$C$30</f>
        <v>31.2</v>
      </c>
      <c r="AB23" s="17">
        <f>[19]Julho!$C$31</f>
        <v>34.6</v>
      </c>
      <c r="AC23" s="17">
        <f>[19]Julho!$C$32</f>
        <v>35</v>
      </c>
      <c r="AD23" s="17">
        <f>[19]Julho!$C$33</f>
        <v>36.4</v>
      </c>
      <c r="AE23" s="17">
        <f>[19]Julho!$C$34</f>
        <v>35.9</v>
      </c>
      <c r="AF23" s="17">
        <f>[19]Julho!$C$35</f>
        <v>34.6</v>
      </c>
      <c r="AG23" s="27">
        <f t="shared" si="7"/>
        <v>36.4</v>
      </c>
      <c r="AH23" s="29">
        <f t="shared" si="8"/>
        <v>29.277419354838703</v>
      </c>
    </row>
    <row r="24" spans="1:34" ht="17.100000000000001" customHeight="1" x14ac:dyDescent="0.2">
      <c r="A24" s="15" t="s">
        <v>14</v>
      </c>
      <c r="B24" s="17">
        <f>[20]Julho!$C$5</f>
        <v>29</v>
      </c>
      <c r="C24" s="17">
        <f>[20]Julho!$C$6</f>
        <v>28.8</v>
      </c>
      <c r="D24" s="17">
        <f>[20]Julho!$C$7</f>
        <v>32.4</v>
      </c>
      <c r="E24" s="17">
        <f>[20]Julho!$C$8</f>
        <v>24.4</v>
      </c>
      <c r="F24" s="17">
        <f>[20]Julho!$C$9</f>
        <v>21.9</v>
      </c>
      <c r="G24" s="17">
        <f>[20]Julho!$C$10</f>
        <v>25.9</v>
      </c>
      <c r="H24" s="17">
        <f>[20]Julho!$C$10</f>
        <v>25.9</v>
      </c>
      <c r="I24" s="17">
        <f>[20]Julho!$C$12</f>
        <v>20.9</v>
      </c>
      <c r="J24" s="17">
        <f>[20]Julho!$C$13</f>
        <v>26.4</v>
      </c>
      <c r="K24" s="17">
        <f>[20]Julho!$C$14</f>
        <v>30.8</v>
      </c>
      <c r="L24" s="17">
        <f>[20]Julho!$C$15</f>
        <v>30.3</v>
      </c>
      <c r="M24" s="17">
        <f>[20]Julho!$C$16</f>
        <v>32.299999999999997</v>
      </c>
      <c r="N24" s="17">
        <f>[20]Julho!$C$17</f>
        <v>33</v>
      </c>
      <c r="O24" s="17">
        <f>[20]Julho!$C$18</f>
        <v>32.700000000000003</v>
      </c>
      <c r="P24" s="17">
        <f>[20]Julho!$C$19</f>
        <v>31.7</v>
      </c>
      <c r="Q24" s="17">
        <f>[20]Julho!$C$20</f>
        <v>29.3</v>
      </c>
      <c r="R24" s="17">
        <f>[20]Julho!$C$21</f>
        <v>28.9</v>
      </c>
      <c r="S24" s="17">
        <f>[20]Julho!$C$22</f>
        <v>29</v>
      </c>
      <c r="T24" s="17">
        <f>[20]Julho!$C$23</f>
        <v>29.7</v>
      </c>
      <c r="U24" s="17">
        <f>[20]Julho!$C$24</f>
        <v>30.6</v>
      </c>
      <c r="V24" s="17">
        <f>[20]Julho!$C$25</f>
        <v>28</v>
      </c>
      <c r="W24" s="17">
        <f>[20]Julho!$C$26</f>
        <v>25.8</v>
      </c>
      <c r="X24" s="17">
        <f>[20]Julho!$C$27</f>
        <v>29.1</v>
      </c>
      <c r="Y24" s="17">
        <f>[20]Julho!$C$28</f>
        <v>31.5</v>
      </c>
      <c r="Z24" s="17">
        <f>[20]Julho!$C$29</f>
        <v>28</v>
      </c>
      <c r="AA24" s="17">
        <f>[20]Julho!$C$30</f>
        <v>29.4</v>
      </c>
      <c r="AB24" s="17">
        <f>[20]Julho!$C$31</f>
        <v>29.8</v>
      </c>
      <c r="AC24" s="17">
        <f>[20]Julho!$C$32</f>
        <v>31.5</v>
      </c>
      <c r="AD24" s="17">
        <f>[20]Julho!$C$33</f>
        <v>32.299999999999997</v>
      </c>
      <c r="AE24" s="17">
        <f>[20]Julho!$C$34</f>
        <v>31.7</v>
      </c>
      <c r="AF24" s="17">
        <f>[20]Julho!$C$35</f>
        <v>31.5</v>
      </c>
      <c r="AG24" s="27">
        <f t="shared" si="7"/>
        <v>33</v>
      </c>
      <c r="AH24" s="29">
        <f t="shared" si="8"/>
        <v>29.112903225806452</v>
      </c>
    </row>
    <row r="25" spans="1:34" ht="17.100000000000001" customHeight="1" x14ac:dyDescent="0.2">
      <c r="A25" s="15" t="s">
        <v>15</v>
      </c>
      <c r="B25" s="17">
        <f>[21]Julho!$C$5</f>
        <v>19.600000000000001</v>
      </c>
      <c r="C25" s="17">
        <f>[21]Julho!$C$6</f>
        <v>18.8</v>
      </c>
      <c r="D25" s="17">
        <f>[21]Julho!$C$7</f>
        <v>21.5</v>
      </c>
      <c r="E25" s="17">
        <f>[21]Julho!$C$8</f>
        <v>14.9</v>
      </c>
      <c r="F25" s="17">
        <f>[21]Julho!$C$9</f>
        <v>19.2</v>
      </c>
      <c r="G25" s="17">
        <f>[21]Julho!$C$10</f>
        <v>18.8</v>
      </c>
      <c r="H25" s="17">
        <f>[21]Julho!$C$11</f>
        <v>17.7</v>
      </c>
      <c r="I25" s="17">
        <f>[21]Julho!$C$12</f>
        <v>15.3</v>
      </c>
      <c r="J25" s="17">
        <f>[21]Julho!$C$13</f>
        <v>21.5</v>
      </c>
      <c r="K25" s="17">
        <f>[21]Julho!$C$14</f>
        <v>26.7</v>
      </c>
      <c r="L25" s="17">
        <f>[21]Julho!$C$15</f>
        <v>22.2</v>
      </c>
      <c r="M25" s="17">
        <f>[21]Julho!$C$16</f>
        <v>27.6</v>
      </c>
      <c r="N25" s="17">
        <f>[21]Julho!$C$17</f>
        <v>28.1</v>
      </c>
      <c r="O25" s="17">
        <f>[21]Julho!$C$18</f>
        <v>24</v>
      </c>
      <c r="P25" s="17">
        <f>[21]Julho!$C$19</f>
        <v>18.399999999999999</v>
      </c>
      <c r="Q25" s="17">
        <f>[21]Julho!$C$20</f>
        <v>18</v>
      </c>
      <c r="R25" s="17">
        <f>[21]Julho!$C$21</f>
        <v>19.100000000000001</v>
      </c>
      <c r="S25" s="17">
        <f>[21]Julho!$C$22</f>
        <v>26.1</v>
      </c>
      <c r="T25" s="17">
        <f>[21]Julho!$C$23</f>
        <v>27.7</v>
      </c>
      <c r="U25" s="17">
        <f>[21]Julho!$C$24</f>
        <v>26.7</v>
      </c>
      <c r="V25" s="17">
        <f>[21]Julho!$C$25</f>
        <v>19.3</v>
      </c>
      <c r="W25" s="17">
        <f>[21]Julho!$C$26</f>
        <v>20.5</v>
      </c>
      <c r="X25" s="17">
        <f>[21]Julho!$C$27</f>
        <v>23.8</v>
      </c>
      <c r="Y25" s="17">
        <f>[21]Julho!$C$28</f>
        <v>19</v>
      </c>
      <c r="Z25" s="17">
        <f>[21]Julho!$C$29</f>
        <v>21</v>
      </c>
      <c r="AA25" s="17">
        <f>[21]Julho!$C$30</f>
        <v>24.2</v>
      </c>
      <c r="AB25" s="17">
        <f>[21]Julho!$C$31</f>
        <v>26.7</v>
      </c>
      <c r="AC25" s="17">
        <f>[21]Julho!$C$32</f>
        <v>27.3</v>
      </c>
      <c r="AD25" s="17">
        <f>[21]Julho!$C$33</f>
        <v>28.7</v>
      </c>
      <c r="AE25" s="17">
        <f>[21]Julho!$C$34</f>
        <v>27.7</v>
      </c>
      <c r="AF25" s="17">
        <f>[21]Julho!$C$35</f>
        <v>30.1</v>
      </c>
      <c r="AG25" s="27">
        <f t="shared" si="7"/>
        <v>30.1</v>
      </c>
      <c r="AH25" s="29">
        <f t="shared" si="8"/>
        <v>22.587096774193554</v>
      </c>
    </row>
    <row r="26" spans="1:34" ht="17.100000000000001" customHeight="1" x14ac:dyDescent="0.2">
      <c r="A26" s="15" t="s">
        <v>16</v>
      </c>
      <c r="B26" s="17" t="str">
        <f>[22]Julho!$C$5</f>
        <v>*</v>
      </c>
      <c r="C26" s="17" t="str">
        <f>[22]Julho!$C$6</f>
        <v>*</v>
      </c>
      <c r="D26" s="17" t="str">
        <f>[22]Julho!$C$7</f>
        <v>*</v>
      </c>
      <c r="E26" s="17" t="str">
        <f>[22]Julho!$C$8</f>
        <v>*</v>
      </c>
      <c r="F26" s="17" t="str">
        <f>[22]Julho!$C$9</f>
        <v>*</v>
      </c>
      <c r="G26" s="17" t="str">
        <f>[22]Julho!$C$10</f>
        <v>*</v>
      </c>
      <c r="H26" s="17" t="str">
        <f>[22]Julho!$C$11</f>
        <v>*</v>
      </c>
      <c r="I26" s="17" t="str">
        <f>[22]Julho!$C$12</f>
        <v>*</v>
      </c>
      <c r="J26" s="17" t="str">
        <f>[22]Julho!$C$13</f>
        <v>*</v>
      </c>
      <c r="K26" s="17" t="str">
        <f>[22]Julho!$C$14</f>
        <v>*</v>
      </c>
      <c r="L26" s="17" t="str">
        <f>[22]Julho!$C$15</f>
        <v>*</v>
      </c>
      <c r="M26" s="17" t="str">
        <f>[22]Julho!$C$16</f>
        <v>*</v>
      </c>
      <c r="N26" s="17" t="str">
        <f>[22]Julho!$C$17</f>
        <v>*</v>
      </c>
      <c r="O26" s="17" t="str">
        <f>[22]Julho!$C$18</f>
        <v>*</v>
      </c>
      <c r="P26" s="17" t="str">
        <f>[22]Julho!$C$19</f>
        <v>*</v>
      </c>
      <c r="Q26" s="17" t="str">
        <f>[22]Julho!$C$20</f>
        <v>*</v>
      </c>
      <c r="R26" s="17" t="str">
        <f>[22]Julho!$C$21</f>
        <v>*</v>
      </c>
      <c r="S26" s="17" t="str">
        <f>[22]Julho!$C$22</f>
        <v>*</v>
      </c>
      <c r="T26" s="17" t="str">
        <f>[22]Julho!$C$23</f>
        <v>*</v>
      </c>
      <c r="U26" s="17" t="str">
        <f>[22]Julho!$C$24</f>
        <v>*</v>
      </c>
      <c r="V26" s="17" t="str">
        <f>[22]Julho!$C$25</f>
        <v>*</v>
      </c>
      <c r="W26" s="17" t="str">
        <f>[22]Julho!$C$26</f>
        <v>*</v>
      </c>
      <c r="X26" s="17" t="str">
        <f>[22]Julho!$C$27</f>
        <v>*</v>
      </c>
      <c r="Y26" s="17">
        <f>[22]Julho!$C$28</f>
        <v>21.6</v>
      </c>
      <c r="Z26" s="17">
        <f>[22]Julho!$C$29</f>
        <v>22</v>
      </c>
      <c r="AA26" s="17">
        <f>[22]Julho!$C$30</f>
        <v>28.6</v>
      </c>
      <c r="AB26" s="17">
        <f>[22]Julho!$C$31</f>
        <v>32.4</v>
      </c>
      <c r="AC26" s="17">
        <f>[22]Julho!$C$32</f>
        <v>33.9</v>
      </c>
      <c r="AD26" s="17">
        <f>[22]Julho!$C$33</f>
        <v>34.799999999999997</v>
      </c>
      <c r="AE26" s="17">
        <f>[22]Julho!$C$34</f>
        <v>34.799999999999997</v>
      </c>
      <c r="AF26" s="17">
        <f>[22]Julho!$C$35</f>
        <v>34.1</v>
      </c>
      <c r="AG26" s="27">
        <f t="shared" ref="AG26" si="11">MAX(B26:AF26)</f>
        <v>34.799999999999997</v>
      </c>
      <c r="AH26" s="29">
        <f t="shared" ref="AH26" si="12">AVERAGE(B26:AF26)</f>
        <v>30.275000000000002</v>
      </c>
    </row>
    <row r="27" spans="1:34" ht="17.100000000000001" customHeight="1" x14ac:dyDescent="0.2">
      <c r="A27" s="15" t="s">
        <v>17</v>
      </c>
      <c r="B27" s="17">
        <f>[23]Julho!$C$5</f>
        <v>22.3</v>
      </c>
      <c r="C27" s="17">
        <f>[23]Julho!$C$6</f>
        <v>20.6</v>
      </c>
      <c r="D27" s="17">
        <f>[23]Julho!$C$7</f>
        <v>27.2</v>
      </c>
      <c r="E27" s="17">
        <f>[23]Julho!$C$8</f>
        <v>19.7</v>
      </c>
      <c r="F27" s="17">
        <f>[23]Julho!$C$9</f>
        <v>21.9</v>
      </c>
      <c r="G27" s="17">
        <f>[23]Julho!$C$10</f>
        <v>20.3</v>
      </c>
      <c r="H27" s="17">
        <f>[23]Julho!$C$11</f>
        <v>21.5</v>
      </c>
      <c r="I27" s="17">
        <f>[23]Julho!$C$12</f>
        <v>21.6</v>
      </c>
      <c r="J27" s="17">
        <f>[23]Julho!$C$13</f>
        <v>24.8</v>
      </c>
      <c r="K27" s="17">
        <f>[23]Julho!$C$14</f>
        <v>28.9</v>
      </c>
      <c r="L27" s="17">
        <f>[23]Julho!$C$15</f>
        <v>22.5</v>
      </c>
      <c r="M27" s="17">
        <f>[23]Julho!$C$16</f>
        <v>31.6</v>
      </c>
      <c r="N27" s="17">
        <f>[23]Julho!$C$17</f>
        <v>31.7</v>
      </c>
      <c r="O27" s="17">
        <f>[23]Julho!$C$18</f>
        <v>29.9</v>
      </c>
      <c r="P27" s="17">
        <f>[23]Julho!$C$19</f>
        <v>20.5</v>
      </c>
      <c r="Q27" s="17">
        <f>[23]Julho!$C$20</f>
        <v>23.7</v>
      </c>
      <c r="R27" s="17">
        <f>[23]Julho!$C$21</f>
        <v>25.5</v>
      </c>
      <c r="S27" s="17">
        <f>[23]Julho!$C$22</f>
        <v>29.9</v>
      </c>
      <c r="T27" s="17">
        <f>[23]Julho!$C$23</f>
        <v>30.7</v>
      </c>
      <c r="U27" s="17">
        <f>[23]Julho!$C$24</f>
        <v>31.4</v>
      </c>
      <c r="V27" s="17">
        <f>[23]Julho!$C$25</f>
        <v>22.5</v>
      </c>
      <c r="W27" s="17">
        <f>[23]Julho!$C$26</f>
        <v>23.5</v>
      </c>
      <c r="X27" s="17">
        <f>[23]Julho!$C$27</f>
        <v>29.3</v>
      </c>
      <c r="Y27" s="17">
        <f>[23]Julho!$C$28</f>
        <v>24.8</v>
      </c>
      <c r="Z27" s="17">
        <f>[23]Julho!$C$29</f>
        <v>21.8</v>
      </c>
      <c r="AA27" s="17">
        <f>[23]Julho!$C$30</f>
        <v>26.8</v>
      </c>
      <c r="AB27" s="17">
        <f>[23]Julho!$C$31</f>
        <v>29.6</v>
      </c>
      <c r="AC27" s="17">
        <f>[23]Julho!$C$32</f>
        <v>30.5</v>
      </c>
      <c r="AD27" s="17">
        <f>[23]Julho!$C$33</f>
        <v>31.2</v>
      </c>
      <c r="AE27" s="17">
        <f>[23]Julho!$C$34</f>
        <v>30.9</v>
      </c>
      <c r="AF27" s="17">
        <f>[23]Julho!$C$35</f>
        <v>32.4</v>
      </c>
      <c r="AG27" s="27">
        <f t="shared" si="7"/>
        <v>32.4</v>
      </c>
      <c r="AH27" s="29">
        <f t="shared" si="8"/>
        <v>26.112903225806445</v>
      </c>
    </row>
    <row r="28" spans="1:34" ht="17.100000000000001" customHeight="1" x14ac:dyDescent="0.2">
      <c r="A28" s="15" t="s">
        <v>18</v>
      </c>
      <c r="B28" s="17">
        <f>[24]Julho!$C$5</f>
        <v>27.6</v>
      </c>
      <c r="C28" s="17">
        <f>[24]Julho!$C$6</f>
        <v>28.1</v>
      </c>
      <c r="D28" s="17">
        <f>[24]Julho!$C$7</f>
        <v>28.7</v>
      </c>
      <c r="E28" s="17">
        <f>[24]Julho!$C$8</f>
        <v>23.5</v>
      </c>
      <c r="F28" s="17">
        <f>[24]Julho!$C$9</f>
        <v>22.7</v>
      </c>
      <c r="G28" s="17">
        <f>[24]Julho!$C$10</f>
        <v>24.3</v>
      </c>
      <c r="H28" s="17">
        <f>[24]Julho!$C$11</f>
        <v>23.9</v>
      </c>
      <c r="I28" s="17">
        <f>[24]Julho!$C$12</f>
        <v>19.899999999999999</v>
      </c>
      <c r="J28" s="17">
        <f>[24]Julho!$C$13</f>
        <v>26.2</v>
      </c>
      <c r="K28" s="17">
        <f>[24]Julho!$C$14</f>
        <v>29.3</v>
      </c>
      <c r="L28" s="17">
        <f>[24]Julho!$C$15</f>
        <v>29.7</v>
      </c>
      <c r="M28" s="17">
        <f>[24]Julho!$C$16</f>
        <v>30.4</v>
      </c>
      <c r="N28" s="17">
        <f>[24]Julho!$C$17</f>
        <v>30.1</v>
      </c>
      <c r="O28" s="17">
        <f>[24]Julho!$C$18</f>
        <v>30.8</v>
      </c>
      <c r="P28" s="17">
        <f>[24]Julho!$C$19</f>
        <v>29.7</v>
      </c>
      <c r="Q28" s="17">
        <f>[24]Julho!$C$20</f>
        <v>29.4</v>
      </c>
      <c r="R28" s="17">
        <f>[24]Julho!$C$21</f>
        <v>30.1</v>
      </c>
      <c r="S28" s="17">
        <f>[24]Julho!$C$22</f>
        <v>29.1</v>
      </c>
      <c r="T28" s="17">
        <f>[24]Julho!$C$23</f>
        <v>29.1</v>
      </c>
      <c r="U28" s="17">
        <f>[24]Julho!$C$24</f>
        <v>30.4</v>
      </c>
      <c r="V28" s="17">
        <f>[24]Julho!$C$25</f>
        <v>21.2</v>
      </c>
      <c r="W28" s="17">
        <f>[24]Julho!$C$26</f>
        <v>26.7</v>
      </c>
      <c r="X28" s="17">
        <f>[24]Julho!$C$27</f>
        <v>27.7</v>
      </c>
      <c r="Y28" s="17">
        <f>[24]Julho!$C$28</f>
        <v>30.9</v>
      </c>
      <c r="Z28" s="17">
        <f>[24]Julho!$C$29</f>
        <v>27.9</v>
      </c>
      <c r="AA28" s="17">
        <f>[24]Julho!$C$30</f>
        <v>29</v>
      </c>
      <c r="AB28" s="17">
        <f>[24]Julho!$C$31</f>
        <v>29.9</v>
      </c>
      <c r="AC28" s="17">
        <f>[24]Julho!$C$32</f>
        <v>31.3</v>
      </c>
      <c r="AD28" s="17">
        <f>[24]Julho!$C$33</f>
        <v>32.200000000000003</v>
      </c>
      <c r="AE28" s="17">
        <f>[24]Julho!$C$34</f>
        <v>32</v>
      </c>
      <c r="AF28" s="17">
        <f>[24]Julho!$C$35</f>
        <v>31</v>
      </c>
      <c r="AG28" s="27">
        <f t="shared" si="7"/>
        <v>32.200000000000003</v>
      </c>
      <c r="AH28" s="29">
        <f t="shared" si="8"/>
        <v>28.154838709677421</v>
      </c>
    </row>
    <row r="29" spans="1:34" ht="17.100000000000001" customHeight="1" x14ac:dyDescent="0.2">
      <c r="A29" s="15" t="s">
        <v>19</v>
      </c>
      <c r="B29" s="17">
        <f>[25]Julho!$C$5</f>
        <v>23.2</v>
      </c>
      <c r="C29" s="17" t="str">
        <f>[25]Julho!$C$6</f>
        <v>*</v>
      </c>
      <c r="D29" s="17">
        <f>[25]Julho!$C$7</f>
        <v>18</v>
      </c>
      <c r="E29" s="17">
        <f>[25]Julho!$C$8</f>
        <v>13.1</v>
      </c>
      <c r="F29" s="17">
        <f>[25]Julho!$C$9</f>
        <v>19.100000000000001</v>
      </c>
      <c r="G29" s="17">
        <f>[25]Julho!$C$10</f>
        <v>18.899999999999999</v>
      </c>
      <c r="H29" s="17" t="str">
        <f>[25]Julho!$C$11</f>
        <v>*</v>
      </c>
      <c r="I29" s="17">
        <f>[25]Julho!$C$12</f>
        <v>17.5</v>
      </c>
      <c r="J29" s="17">
        <f>[25]Julho!$C$13</f>
        <v>21.6</v>
      </c>
      <c r="K29" s="17">
        <f>[25]Julho!$C$14</f>
        <v>21.1</v>
      </c>
      <c r="L29" s="17">
        <f>[25]Julho!$C$15</f>
        <v>21.1</v>
      </c>
      <c r="M29" s="17">
        <f>[25]Julho!$C$16</f>
        <v>24.1</v>
      </c>
      <c r="N29" s="17">
        <f>[25]Julho!$C$17</f>
        <v>29.3</v>
      </c>
      <c r="O29" s="17" t="str">
        <f>[25]Julho!$C$18</f>
        <v>*</v>
      </c>
      <c r="P29" s="17">
        <f>[25]Julho!$C$19</f>
        <v>14</v>
      </c>
      <c r="Q29" s="17">
        <f>[25]Julho!$C$20</f>
        <v>18.3</v>
      </c>
      <c r="R29" s="17">
        <f>[25]Julho!$C$21</f>
        <v>23.5</v>
      </c>
      <c r="S29" s="17">
        <f>[25]Julho!$C$22</f>
        <v>27.3</v>
      </c>
      <c r="T29" s="17">
        <f>[25]Julho!$C$23</f>
        <v>28.4</v>
      </c>
      <c r="U29" s="17">
        <f>[25]Julho!$C$24</f>
        <v>27.5</v>
      </c>
      <c r="V29" s="17">
        <f>[25]Julho!$C$25</f>
        <v>18.2</v>
      </c>
      <c r="W29" s="17">
        <f>[25]Julho!$C$26</f>
        <v>20.9</v>
      </c>
      <c r="X29" s="17">
        <f>[25]Julho!$C$27</f>
        <v>22.2</v>
      </c>
      <c r="Y29" s="17">
        <f>[25]Julho!$C$28</f>
        <v>20.5</v>
      </c>
      <c r="Z29" s="17">
        <f>[25]Julho!$C$29</f>
        <v>21.6</v>
      </c>
      <c r="AA29" s="17">
        <f>[25]Julho!$C$30</f>
        <v>23.8</v>
      </c>
      <c r="AB29" s="17">
        <f>[25]Julho!$C$31</f>
        <v>27.1</v>
      </c>
      <c r="AC29" s="17">
        <f>[25]Julho!$C$32</f>
        <v>26.7</v>
      </c>
      <c r="AD29" s="17">
        <f>[25]Julho!$C$33</f>
        <v>28.5</v>
      </c>
      <c r="AE29" s="17">
        <f>[25]Julho!$C$34</f>
        <v>28.3</v>
      </c>
      <c r="AF29" s="17">
        <f>[25]Julho!$C$35</f>
        <v>30.5</v>
      </c>
      <c r="AG29" s="27">
        <f t="shared" si="7"/>
        <v>30.5</v>
      </c>
      <c r="AH29" s="29">
        <f t="shared" si="8"/>
        <v>22.653571428571428</v>
      </c>
    </row>
    <row r="30" spans="1:34" ht="17.100000000000001" customHeight="1" x14ac:dyDescent="0.2">
      <c r="A30" s="15" t="s">
        <v>31</v>
      </c>
      <c r="B30" s="17">
        <f>[26]Julho!$C$5</f>
        <v>23.2</v>
      </c>
      <c r="C30" s="17">
        <f>[26]Julho!$C$6</f>
        <v>28.5</v>
      </c>
      <c r="D30" s="17">
        <f>[26]Julho!$C$7</f>
        <v>28.2</v>
      </c>
      <c r="E30" s="17">
        <f>[26]Julho!$C$8</f>
        <v>19.3</v>
      </c>
      <c r="F30" s="17">
        <f>[26]Julho!$C$9</f>
        <v>22.1</v>
      </c>
      <c r="G30" s="17">
        <f>[26]Julho!$C$10</f>
        <v>22.9</v>
      </c>
      <c r="H30" s="17">
        <f>[26]Julho!$C$11</f>
        <v>21</v>
      </c>
      <c r="I30" s="17">
        <f>[26]Julho!$C$12</f>
        <v>19.100000000000001</v>
      </c>
      <c r="J30" s="17">
        <f>[26]Julho!$C$13</f>
        <v>24.2</v>
      </c>
      <c r="K30" s="17">
        <f>[26]Julho!$C$14</f>
        <v>27.6</v>
      </c>
      <c r="L30" s="17">
        <f>[26]Julho!$C$15</f>
        <v>23.8</v>
      </c>
      <c r="M30" s="17">
        <f>[26]Julho!$C$16</f>
        <v>30</v>
      </c>
      <c r="N30" s="17">
        <f>[26]Julho!$C$17</f>
        <v>30.7</v>
      </c>
      <c r="O30" s="17">
        <f>[26]Julho!$C$18</f>
        <v>29.9</v>
      </c>
      <c r="P30" s="17">
        <f>[26]Julho!$C$19</f>
        <v>20.6</v>
      </c>
      <c r="Q30" s="17">
        <f>[26]Julho!$C$20</f>
        <v>26.9</v>
      </c>
      <c r="R30" s="17">
        <f>[26]Julho!$C$21</f>
        <v>25.3</v>
      </c>
      <c r="S30" s="17">
        <f>[26]Julho!$C$22</f>
        <v>30</v>
      </c>
      <c r="T30" s="17">
        <f>[26]Julho!$C$23</f>
        <v>29.6</v>
      </c>
      <c r="U30" s="17">
        <f>[26]Julho!$C$24</f>
        <v>29.3</v>
      </c>
      <c r="V30" s="17">
        <f>[26]Julho!$C$25</f>
        <v>23.3</v>
      </c>
      <c r="W30" s="17">
        <f>[26]Julho!$C$26</f>
        <v>23.7</v>
      </c>
      <c r="X30" s="17">
        <f>[26]Julho!$C$27</f>
        <v>29</v>
      </c>
      <c r="Y30" s="17">
        <f>[26]Julho!$C$28</f>
        <v>24.4</v>
      </c>
      <c r="Z30" s="17">
        <f>[26]Julho!$C$29</f>
        <v>23.5</v>
      </c>
      <c r="AA30" s="17">
        <f>[26]Julho!$C$30</f>
        <v>27.5</v>
      </c>
      <c r="AB30" s="17">
        <f>[26]Julho!$C$31</f>
        <v>29.8</v>
      </c>
      <c r="AC30" s="17">
        <f>[26]Julho!$C$32</f>
        <v>31.7</v>
      </c>
      <c r="AD30" s="17">
        <f>[26]Julho!$C$33</f>
        <v>32.4</v>
      </c>
      <c r="AE30" s="17">
        <f>[26]Julho!$C$34</f>
        <v>31.6</v>
      </c>
      <c r="AF30" s="17">
        <f>[26]Julho!$C$35</f>
        <v>31.6</v>
      </c>
      <c r="AG30" s="27">
        <f t="shared" si="7"/>
        <v>32.4</v>
      </c>
      <c r="AH30" s="29">
        <f t="shared" si="8"/>
        <v>26.474193548387095</v>
      </c>
    </row>
    <row r="31" spans="1:34" ht="17.100000000000001" customHeight="1" x14ac:dyDescent="0.2">
      <c r="A31" s="15" t="s">
        <v>48</v>
      </c>
      <c r="B31" s="17">
        <f>[27]Julho!$C$5</f>
        <v>31</v>
      </c>
      <c r="C31" s="17">
        <f>[27]Julho!$C$6</f>
        <v>31.1</v>
      </c>
      <c r="D31" s="17">
        <f>[27]Julho!$C$7</f>
        <v>30.9</v>
      </c>
      <c r="E31" s="17">
        <f>[27]Julho!$C$8</f>
        <v>24.4</v>
      </c>
      <c r="F31" s="17">
        <f>[27]Julho!$C$9</f>
        <v>20.5</v>
      </c>
      <c r="G31" s="17">
        <f>[27]Julho!$C$10</f>
        <v>26.8</v>
      </c>
      <c r="H31" s="17">
        <f>[27]Julho!$C$11</f>
        <v>24</v>
      </c>
      <c r="I31" s="17">
        <f>[27]Julho!$C$12</f>
        <v>21.6</v>
      </c>
      <c r="J31" s="17">
        <f>[27]Julho!$C$13</f>
        <v>28.9</v>
      </c>
      <c r="K31" s="17">
        <f>[27]Julho!$C$14</f>
        <v>32.200000000000003</v>
      </c>
      <c r="L31" s="17">
        <f>[27]Julho!$C$15</f>
        <v>31.9</v>
      </c>
      <c r="M31" s="17">
        <f>[27]Julho!$C$16</f>
        <v>33.1</v>
      </c>
      <c r="N31" s="17">
        <f>[27]Julho!$C$17</f>
        <v>32.799999999999997</v>
      </c>
      <c r="O31" s="17">
        <f>[27]Julho!$C$18</f>
        <v>32</v>
      </c>
      <c r="P31" s="17">
        <f>[27]Julho!$C$19</f>
        <v>31.5</v>
      </c>
      <c r="Q31" s="17">
        <f>[27]Julho!$C$20</f>
        <v>28.9</v>
      </c>
      <c r="R31" s="17">
        <f>[27]Julho!$C$21</f>
        <v>31.2</v>
      </c>
      <c r="S31" s="17">
        <f>[27]Julho!$C$22</f>
        <v>31.2</v>
      </c>
      <c r="T31" s="17">
        <f>[27]Julho!$C$23</f>
        <v>31</v>
      </c>
      <c r="U31" s="17">
        <f>[27]Julho!$C$24</f>
        <v>31.6</v>
      </c>
      <c r="V31" s="17">
        <f>[27]Julho!$C$25</f>
        <v>22.1</v>
      </c>
      <c r="W31" s="17">
        <f>[27]Julho!$C$26</f>
        <v>29.4</v>
      </c>
      <c r="X31" s="17">
        <f>[27]Julho!$C$27</f>
        <v>31.8</v>
      </c>
      <c r="Y31" s="17">
        <f>[27]Julho!$C$28</f>
        <v>30.3</v>
      </c>
      <c r="Z31" s="17">
        <f>[27]Julho!$C$29</f>
        <v>30.2</v>
      </c>
      <c r="AA31" s="17">
        <f>[27]Julho!$C$30</f>
        <v>31.8</v>
      </c>
      <c r="AB31" s="17">
        <f>[27]Julho!$C$31</f>
        <v>33.299999999999997</v>
      </c>
      <c r="AC31" s="17">
        <f>[27]Julho!$C$32</f>
        <v>33.4</v>
      </c>
      <c r="AD31" s="17">
        <f>[27]Julho!$C$33</f>
        <v>35.5</v>
      </c>
      <c r="AE31" s="17">
        <f>[27]Julho!$C$34</f>
        <v>33.9</v>
      </c>
      <c r="AF31" s="17">
        <f>[27]Julho!$C$35</f>
        <v>32.799999999999997</v>
      </c>
      <c r="AG31" s="27">
        <f>MAX(B31:AF31)</f>
        <v>35.5</v>
      </c>
      <c r="AH31" s="29">
        <f>AVERAGE(B31:AF31)</f>
        <v>30.035483870967735</v>
      </c>
    </row>
    <row r="32" spans="1:34" ht="17.100000000000001" customHeight="1" x14ac:dyDescent="0.2">
      <c r="A32" s="15" t="s">
        <v>20</v>
      </c>
      <c r="B32" s="17">
        <f>[28]Julho!$C$5</f>
        <v>26.2</v>
      </c>
      <c r="C32" s="17">
        <f>[28]Julho!$C$6</f>
        <v>26.4</v>
      </c>
      <c r="D32" s="17">
        <f>[28]Julho!$C$7</f>
        <v>31.6</v>
      </c>
      <c r="E32" s="17">
        <f>[28]Julho!$C$8</f>
        <v>23.9</v>
      </c>
      <c r="F32" s="17">
        <f>[28]Julho!$C$9</f>
        <v>17</v>
      </c>
      <c r="G32" s="17">
        <f>[28]Julho!$C$10</f>
        <v>24.6</v>
      </c>
      <c r="H32" s="17">
        <f>[28]Julho!$C$11</f>
        <v>23.1</v>
      </c>
      <c r="I32" s="17">
        <f>[28]Julho!$C$12</f>
        <v>23.2</v>
      </c>
      <c r="J32" s="17">
        <f>[28]Julho!$C$13</f>
        <v>26.3</v>
      </c>
      <c r="K32" s="17">
        <f>[28]Julho!$C$14</f>
        <v>30.3</v>
      </c>
      <c r="L32" s="17">
        <f>[28]Julho!$C$15</f>
        <v>26</v>
      </c>
      <c r="M32" s="17">
        <f>[28]Julho!$C$16</f>
        <v>32.5</v>
      </c>
      <c r="N32" s="17">
        <f>[28]Julho!$C$17</f>
        <v>32.9</v>
      </c>
      <c r="O32" s="17">
        <f>[28]Julho!$C$18</f>
        <v>33.4</v>
      </c>
      <c r="P32" s="17">
        <f>[28]Julho!$C$19</f>
        <v>29.6</v>
      </c>
      <c r="Q32" s="17">
        <f>[28]Julho!$C$20</f>
        <v>29.9</v>
      </c>
      <c r="R32" s="17">
        <f>[28]Julho!$C$21</f>
        <v>30.5</v>
      </c>
      <c r="S32" s="17">
        <f>[28]Julho!$C$22</f>
        <v>30.1</v>
      </c>
      <c r="T32" s="17">
        <f>[28]Julho!$C$23</f>
        <v>30.3</v>
      </c>
      <c r="U32" s="17">
        <f>[28]Julho!$C$24</f>
        <v>31.5</v>
      </c>
      <c r="V32" s="17">
        <f>[28]Julho!$C$25</f>
        <v>24.2</v>
      </c>
      <c r="W32" s="17">
        <f>[28]Julho!$C$26</f>
        <v>23.6</v>
      </c>
      <c r="X32" s="17">
        <f>[28]Julho!$C$27</f>
        <v>29</v>
      </c>
      <c r="Y32" s="17">
        <f>[28]Julho!$C$28</f>
        <v>31</v>
      </c>
      <c r="Z32" s="17">
        <f>[28]Julho!$C$29</f>
        <v>27.7</v>
      </c>
      <c r="AA32" s="17">
        <f>[28]Julho!$C$30</f>
        <v>29.7</v>
      </c>
      <c r="AB32" s="17">
        <f>[28]Julho!$C$31</f>
        <v>31.1</v>
      </c>
      <c r="AC32" s="17">
        <f>[28]Julho!$C$32</f>
        <v>32.5</v>
      </c>
      <c r="AD32" s="17">
        <f>[28]Julho!$C$33</f>
        <v>34.1</v>
      </c>
      <c r="AE32" s="17">
        <f>[28]Julho!$C$34</f>
        <v>32.6</v>
      </c>
      <c r="AF32" s="17">
        <f>[28]Julho!$C$35</f>
        <v>32.299999999999997</v>
      </c>
      <c r="AG32" s="27">
        <f>MAX(B32:AF32)</f>
        <v>34.1</v>
      </c>
      <c r="AH32" s="29">
        <f>AVERAGE(B32:AF32)</f>
        <v>28.616129032258069</v>
      </c>
    </row>
    <row r="33" spans="1:35" s="5" customFormat="1" ht="17.100000000000001" customHeight="1" thickBot="1" x14ac:dyDescent="0.25">
      <c r="A33" s="75" t="s">
        <v>33</v>
      </c>
      <c r="B33" s="76">
        <f t="shared" ref="B33:AG33" si="13">MAX(B5:B32)</f>
        <v>31</v>
      </c>
      <c r="C33" s="76">
        <f t="shared" si="13"/>
        <v>32.5</v>
      </c>
      <c r="D33" s="76">
        <f t="shared" si="13"/>
        <v>33.1</v>
      </c>
      <c r="E33" s="76">
        <f t="shared" si="13"/>
        <v>25.6</v>
      </c>
      <c r="F33" s="76">
        <f t="shared" si="13"/>
        <v>25.3</v>
      </c>
      <c r="G33" s="76">
        <f t="shared" si="13"/>
        <v>26.8</v>
      </c>
      <c r="H33" s="76">
        <f t="shared" si="13"/>
        <v>25.9</v>
      </c>
      <c r="I33" s="76">
        <f t="shared" si="13"/>
        <v>23.4</v>
      </c>
      <c r="J33" s="76">
        <f t="shared" si="13"/>
        <v>29.9</v>
      </c>
      <c r="K33" s="76">
        <f t="shared" si="13"/>
        <v>33.9</v>
      </c>
      <c r="L33" s="76">
        <f t="shared" si="13"/>
        <v>33.700000000000003</v>
      </c>
      <c r="M33" s="76">
        <f t="shared" si="13"/>
        <v>34.700000000000003</v>
      </c>
      <c r="N33" s="76">
        <f t="shared" si="13"/>
        <v>33.799999999999997</v>
      </c>
      <c r="O33" s="76">
        <f t="shared" si="13"/>
        <v>34.1</v>
      </c>
      <c r="P33" s="76">
        <f t="shared" si="13"/>
        <v>32.1</v>
      </c>
      <c r="Q33" s="76">
        <f t="shared" si="13"/>
        <v>30.9</v>
      </c>
      <c r="R33" s="76">
        <f t="shared" si="13"/>
        <v>33</v>
      </c>
      <c r="S33" s="76">
        <f t="shared" si="13"/>
        <v>32.200000000000003</v>
      </c>
      <c r="T33" s="76">
        <f t="shared" si="13"/>
        <v>32.9</v>
      </c>
      <c r="U33" s="76">
        <f t="shared" si="13"/>
        <v>33.299999999999997</v>
      </c>
      <c r="V33" s="76">
        <f t="shared" si="13"/>
        <v>28</v>
      </c>
      <c r="W33" s="76">
        <f t="shared" si="13"/>
        <v>29.4</v>
      </c>
      <c r="X33" s="76">
        <f t="shared" si="13"/>
        <v>31.8</v>
      </c>
      <c r="Y33" s="76">
        <f t="shared" si="13"/>
        <v>32.1</v>
      </c>
      <c r="Z33" s="76">
        <f t="shared" si="13"/>
        <v>30.8</v>
      </c>
      <c r="AA33" s="76">
        <f t="shared" si="13"/>
        <v>32.4</v>
      </c>
      <c r="AB33" s="76">
        <f t="shared" si="13"/>
        <v>34.6</v>
      </c>
      <c r="AC33" s="76">
        <f t="shared" si="13"/>
        <v>35</v>
      </c>
      <c r="AD33" s="76">
        <f t="shared" si="13"/>
        <v>36.4</v>
      </c>
      <c r="AE33" s="76">
        <f t="shared" si="13"/>
        <v>35.9</v>
      </c>
      <c r="AF33" s="76">
        <f t="shared" si="13"/>
        <v>34.799999999999997</v>
      </c>
      <c r="AG33" s="77">
        <f t="shared" si="13"/>
        <v>36.4</v>
      </c>
      <c r="AH33" s="80">
        <f>AVERAGE(AH5:AH32)</f>
        <v>27.287420817789489</v>
      </c>
    </row>
    <row r="34" spans="1:35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1"/>
      <c r="AH34" s="92"/>
    </row>
    <row r="35" spans="1:35" x14ac:dyDescent="0.2">
      <c r="A35" s="93"/>
      <c r="B35" s="78" t="s">
        <v>137</v>
      </c>
      <c r="C35" s="78"/>
      <c r="D35" s="78"/>
      <c r="E35" s="78"/>
      <c r="F35" s="78"/>
      <c r="G35" s="78"/>
      <c r="H35" s="79"/>
      <c r="I35" s="79"/>
      <c r="J35" s="79"/>
      <c r="K35" s="79"/>
      <c r="L35" s="79"/>
      <c r="M35" s="79" t="s">
        <v>49</v>
      </c>
      <c r="N35" s="79"/>
      <c r="O35" s="79"/>
      <c r="P35" s="79"/>
      <c r="Q35" s="79"/>
      <c r="R35" s="79"/>
      <c r="S35" s="79"/>
      <c r="T35" s="79"/>
      <c r="U35" s="79"/>
      <c r="V35" s="79" t="s">
        <v>54</v>
      </c>
      <c r="W35" s="79"/>
      <c r="X35" s="79"/>
      <c r="Y35" s="79"/>
      <c r="Z35" s="79"/>
      <c r="AA35" s="79"/>
      <c r="AB35" s="79"/>
      <c r="AC35" s="79"/>
      <c r="AD35" s="94"/>
      <c r="AE35" s="79"/>
      <c r="AF35" s="79"/>
      <c r="AG35" s="94"/>
      <c r="AH35" s="99"/>
    </row>
    <row r="36" spans="1:35" x14ac:dyDescent="0.2">
      <c r="A36" s="83"/>
      <c r="B36" s="79"/>
      <c r="C36" s="79"/>
      <c r="D36" s="79"/>
      <c r="E36" s="79"/>
      <c r="F36" s="79"/>
      <c r="G36" s="79"/>
      <c r="H36" s="79"/>
      <c r="I36" s="79"/>
      <c r="J36" s="96"/>
      <c r="K36" s="96"/>
      <c r="L36" s="96"/>
      <c r="M36" s="96" t="s">
        <v>50</v>
      </c>
      <c r="N36" s="96"/>
      <c r="O36" s="96"/>
      <c r="P36" s="96"/>
      <c r="Q36" s="79"/>
      <c r="R36" s="79"/>
      <c r="S36" s="79"/>
      <c r="T36" s="79"/>
      <c r="U36" s="79"/>
      <c r="V36" s="96" t="s">
        <v>55</v>
      </c>
      <c r="W36" s="96"/>
      <c r="X36" s="79"/>
      <c r="Y36" s="79"/>
      <c r="Z36" s="79"/>
      <c r="AA36" s="79"/>
      <c r="AB36" s="79"/>
      <c r="AC36" s="79"/>
      <c r="AD36" s="94"/>
      <c r="AE36" s="97"/>
      <c r="AF36" s="98"/>
      <c r="AG36" s="79"/>
      <c r="AH36" s="99"/>
      <c r="AI36" s="2"/>
    </row>
    <row r="37" spans="1:35" ht="13.5" thickBot="1" x14ac:dyDescent="0.25">
      <c r="A37" s="103"/>
      <c r="B37" s="108"/>
      <c r="C37" s="108"/>
      <c r="D37" s="108" t="s">
        <v>138</v>
      </c>
      <c r="E37" s="108"/>
      <c r="F37" s="108"/>
      <c r="G37" s="108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5"/>
      <c r="AE37" s="109"/>
      <c r="AF37" s="110"/>
      <c r="AG37" s="111"/>
      <c r="AH37" s="112"/>
      <c r="AI37" s="2"/>
    </row>
    <row r="38" spans="1:35" x14ac:dyDescent="0.2">
      <c r="G38" s="2" t="s">
        <v>51</v>
      </c>
    </row>
    <row r="39" spans="1:35" x14ac:dyDescent="0.2">
      <c r="AG39" s="9" t="s">
        <v>51</v>
      </c>
    </row>
    <row r="42" spans="1:35" x14ac:dyDescent="0.2">
      <c r="S42" s="2" t="s">
        <v>51</v>
      </c>
    </row>
    <row r="44" spans="1:35" x14ac:dyDescent="0.2">
      <c r="W44" s="2" t="s">
        <v>51</v>
      </c>
      <c r="AC44" s="2" t="s">
        <v>51</v>
      </c>
      <c r="AG44" s="9" t="s">
        <v>140</v>
      </c>
    </row>
  </sheetData>
  <mergeCells count="34">
    <mergeCell ref="B3:B4"/>
    <mergeCell ref="C3:C4"/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X45" sqref="X4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32" t="s">
        <v>24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4" s="4" customFormat="1" ht="20.100000000000001" customHeight="1" x14ac:dyDescent="0.2">
      <c r="A2" s="131" t="s">
        <v>21</v>
      </c>
      <c r="B2" s="133" t="s">
        <v>136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4" s="5" customFormat="1" ht="20.100000000000001" customHeight="1" x14ac:dyDescent="0.2">
      <c r="A3" s="131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4" t="s">
        <v>40</v>
      </c>
      <c r="AH3" s="32" t="s">
        <v>38</v>
      </c>
    </row>
    <row r="4" spans="1:34" s="5" customFormat="1" ht="20.100000000000001" customHeight="1" x14ac:dyDescent="0.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4" t="s">
        <v>37</v>
      </c>
      <c r="AH4" s="32" t="s">
        <v>37</v>
      </c>
    </row>
    <row r="5" spans="1:34" s="5" customFormat="1" ht="20.100000000000001" customHeight="1" x14ac:dyDescent="0.2">
      <c r="A5" s="15" t="s">
        <v>44</v>
      </c>
      <c r="B5" s="17">
        <f>[1]Julho!$D$5</f>
        <v>18</v>
      </c>
      <c r="C5" s="17">
        <f>[1]Julho!$D$6</f>
        <v>17.899999999999999</v>
      </c>
      <c r="D5" s="17">
        <f>[1]Julho!$D$7</f>
        <v>16.899999999999999</v>
      </c>
      <c r="E5" s="17">
        <f>[1]Julho!$D$8</f>
        <v>13.4</v>
      </c>
      <c r="F5" s="17">
        <f>[1]Julho!$D$9</f>
        <v>10</v>
      </c>
      <c r="G5" s="17">
        <f>[1]Julho!$D$10</f>
        <v>15.5</v>
      </c>
      <c r="H5" s="17">
        <f>[1]Julho!$D$11</f>
        <v>18.100000000000001</v>
      </c>
      <c r="I5" s="17">
        <f>[1]Julho!$D$12</f>
        <v>16.2</v>
      </c>
      <c r="J5" s="17">
        <f>[1]Julho!$D$13</f>
        <v>15.2</v>
      </c>
      <c r="K5" s="17">
        <f>[1]Julho!$D$14</f>
        <v>16</v>
      </c>
      <c r="L5" s="17">
        <f>[1]Julho!$D$15</f>
        <v>18.100000000000001</v>
      </c>
      <c r="M5" s="17">
        <f>[1]Julho!$D$16</f>
        <v>15.1</v>
      </c>
      <c r="N5" s="17">
        <f>[1]Julho!$D$17</f>
        <v>17.600000000000001</v>
      </c>
      <c r="O5" s="17">
        <f>[1]Julho!$D$18</f>
        <v>17.5</v>
      </c>
      <c r="P5" s="17">
        <f>[1]Julho!$D$19</f>
        <v>19.2</v>
      </c>
      <c r="Q5" s="17">
        <f>[1]Julho!$D$20</f>
        <v>18.100000000000001</v>
      </c>
      <c r="R5" s="17">
        <f>[1]Julho!$D$21</f>
        <v>17</v>
      </c>
      <c r="S5" s="17">
        <f>[1]Julho!$D$22</f>
        <v>15.9</v>
      </c>
      <c r="T5" s="17">
        <f>[1]Julho!$D$23</f>
        <v>13.4</v>
      </c>
      <c r="U5" s="17">
        <f>[1]Julho!$D$24</f>
        <v>13.3</v>
      </c>
      <c r="V5" s="17">
        <f>[1]Julho!$D$25</f>
        <v>15.8</v>
      </c>
      <c r="W5" s="17">
        <f>[1]Julho!$D$26</f>
        <v>9.9</v>
      </c>
      <c r="X5" s="17">
        <f>[1]Julho!$D$27</f>
        <v>13</v>
      </c>
      <c r="Y5" s="17">
        <f>[1]Julho!$D$28</f>
        <v>13.4</v>
      </c>
      <c r="Z5" s="17">
        <f>[1]Julho!$D$29</f>
        <v>17.399999999999999</v>
      </c>
      <c r="AA5" s="17">
        <f>[1]Julho!$D$30</f>
        <v>15.8</v>
      </c>
      <c r="AB5" s="17">
        <f>[1]Julho!$D$31</f>
        <v>13.8</v>
      </c>
      <c r="AC5" s="17">
        <f>[1]Julho!$D$32</f>
        <v>13.9</v>
      </c>
      <c r="AD5" s="17">
        <f>[1]Julho!$D$33</f>
        <v>14.3</v>
      </c>
      <c r="AE5" s="17">
        <f>[1]Julho!$D$34</f>
        <v>14</v>
      </c>
      <c r="AF5" s="17">
        <f>[1]Julho!$D$35</f>
        <v>13.7</v>
      </c>
      <c r="AG5" s="25">
        <f>MIN(B5:AF5)</f>
        <v>9.9</v>
      </c>
      <c r="AH5" s="33">
        <f>AVERAGE(B5:AF5)</f>
        <v>15.399999999999997</v>
      </c>
    </row>
    <row r="6" spans="1:34" ht="17.100000000000001" customHeight="1" x14ac:dyDescent="0.2">
      <c r="A6" s="15" t="s">
        <v>0</v>
      </c>
      <c r="B6" s="17">
        <f>[2]Julho!$D$5</f>
        <v>14.7</v>
      </c>
      <c r="C6" s="17">
        <f>[2]Julho!$D$6</f>
        <v>15.8</v>
      </c>
      <c r="D6" s="17">
        <f>[2]Julho!$D$7</f>
        <v>16</v>
      </c>
      <c r="E6" s="17">
        <f>[2]Julho!$D$8</f>
        <v>9.6</v>
      </c>
      <c r="F6" s="17">
        <f>[2]Julho!$D$9</f>
        <v>5.8</v>
      </c>
      <c r="G6" s="17">
        <f>[2]Julho!$D$10</f>
        <v>12</v>
      </c>
      <c r="H6" s="17">
        <f>[2]Julho!$D$11</f>
        <v>16</v>
      </c>
      <c r="I6" s="17">
        <f>[2]Julho!$D$12</f>
        <v>14.4</v>
      </c>
      <c r="J6" s="17">
        <f>[2]Julho!$D$13</f>
        <v>9.3000000000000007</v>
      </c>
      <c r="K6" s="17">
        <f>[2]Julho!$D$14</f>
        <v>14.7</v>
      </c>
      <c r="L6" s="17">
        <f>[2]Julho!$D$15</f>
        <v>15.9</v>
      </c>
      <c r="M6" s="17">
        <f>[2]Julho!$D$16</f>
        <v>17.100000000000001</v>
      </c>
      <c r="N6" s="17">
        <f>[2]Julho!$D$17</f>
        <v>19.399999999999999</v>
      </c>
      <c r="O6" s="17">
        <f>[2]Julho!$D$18</f>
        <v>18</v>
      </c>
      <c r="P6" s="17">
        <f>[2]Julho!$D$19</f>
        <v>14.7</v>
      </c>
      <c r="Q6" s="17">
        <f>[2]Julho!$D$20</f>
        <v>15.3</v>
      </c>
      <c r="R6" s="17">
        <f>[2]Julho!$D$21</f>
        <v>18.100000000000001</v>
      </c>
      <c r="S6" s="17">
        <f>[2]Julho!$D$22</f>
        <v>16.3</v>
      </c>
      <c r="T6" s="17">
        <f>[2]Julho!$D$23</f>
        <v>13.7</v>
      </c>
      <c r="U6" s="17">
        <f>[2]Julho!$D$24</f>
        <v>12.9</v>
      </c>
      <c r="V6" s="17">
        <f>[2]Julho!$D$25</f>
        <v>11.6</v>
      </c>
      <c r="W6" s="17">
        <f>[2]Julho!$D$26</f>
        <v>6.6</v>
      </c>
      <c r="X6" s="17">
        <f>[2]Julho!$D$27</f>
        <v>14.1</v>
      </c>
      <c r="Y6" s="17">
        <f>[2]Julho!$D$28</f>
        <v>15.2</v>
      </c>
      <c r="Z6" s="17">
        <f>[2]Julho!$D$29</f>
        <v>12.5</v>
      </c>
      <c r="AA6" s="17">
        <f>[2]Julho!$D$30</f>
        <v>6.5</v>
      </c>
      <c r="AB6" s="17">
        <f>[2]Julho!$D$31</f>
        <v>9.9</v>
      </c>
      <c r="AC6" s="17">
        <f>[2]Julho!$D$32</f>
        <v>12.8</v>
      </c>
      <c r="AD6" s="17">
        <f>[2]Julho!$D$33</f>
        <v>11.1</v>
      </c>
      <c r="AE6" s="17">
        <f>[2]Julho!$D$34</f>
        <v>12.5</v>
      </c>
      <c r="AF6" s="17">
        <f>[2]Julho!$D$35</f>
        <v>13.6</v>
      </c>
      <c r="AG6" s="26">
        <f t="shared" ref="AG6:AG16" si="1">MIN(B6:AF6)</f>
        <v>5.8</v>
      </c>
      <c r="AH6" s="29">
        <f>AVERAGE(B6:AF6)</f>
        <v>13.422580645161293</v>
      </c>
    </row>
    <row r="7" spans="1:34" ht="17.100000000000001" customHeight="1" x14ac:dyDescent="0.2">
      <c r="A7" s="15" t="s">
        <v>1</v>
      </c>
      <c r="B7" s="17" t="str">
        <f>[3]Julho!$D$5</f>
        <v>*</v>
      </c>
      <c r="C7" s="17" t="str">
        <f>[3]Julho!$D$6</f>
        <v>*</v>
      </c>
      <c r="D7" s="17" t="str">
        <f>[3]Julho!$D$7</f>
        <v>*</v>
      </c>
      <c r="E7" s="17" t="str">
        <f>[3]Julho!$D$8</f>
        <v>*</v>
      </c>
      <c r="F7" s="17" t="str">
        <f>[3]Julho!$D$9</f>
        <v>*</v>
      </c>
      <c r="G7" s="17" t="str">
        <f>[3]Julho!$D$10</f>
        <v>*</v>
      </c>
      <c r="H7" s="17" t="str">
        <f>[3]Julho!$D$11</f>
        <v>*</v>
      </c>
      <c r="I7" s="17" t="str">
        <f>[3]Julho!$D$12</f>
        <v>*</v>
      </c>
      <c r="J7" s="17" t="str">
        <f>[3]Julho!$D$13</f>
        <v>*</v>
      </c>
      <c r="K7" s="17" t="str">
        <f>[3]Julho!$D$14</f>
        <v>*</v>
      </c>
      <c r="L7" s="17" t="str">
        <f>[3]Julho!$D$15</f>
        <v>*</v>
      </c>
      <c r="M7" s="17" t="str">
        <f>[3]Julho!$D$16</f>
        <v>*</v>
      </c>
      <c r="N7" s="17" t="str">
        <f>[3]Julho!$D$17</f>
        <v>*</v>
      </c>
      <c r="O7" s="17" t="str">
        <f>[3]Julho!$D$18</f>
        <v>*</v>
      </c>
      <c r="P7" s="17" t="str">
        <f>[3]Julho!$D$19</f>
        <v>*</v>
      </c>
      <c r="Q7" s="17" t="str">
        <f>[3]Julho!$D$20</f>
        <v>*</v>
      </c>
      <c r="R7" s="17" t="str">
        <f>[3]Julho!$D$21</f>
        <v>*</v>
      </c>
      <c r="S7" s="17" t="str">
        <f>[3]Julho!$D$22</f>
        <v>*</v>
      </c>
      <c r="T7" s="17" t="str">
        <f>[3]Julho!$D$23</f>
        <v>*</v>
      </c>
      <c r="U7" s="17" t="str">
        <f>[3]Julho!$D$24</f>
        <v>*</v>
      </c>
      <c r="V7" s="17" t="str">
        <f>[3]Julho!$D$25</f>
        <v>*</v>
      </c>
      <c r="W7" s="17" t="str">
        <f>[3]Julho!$D$26</f>
        <v>*</v>
      </c>
      <c r="X7" s="17" t="str">
        <f>[3]Julho!$D$27</f>
        <v>*</v>
      </c>
      <c r="Y7" s="17" t="str">
        <f>[3]Julho!$D$28</f>
        <v>*</v>
      </c>
      <c r="Z7" s="17" t="str">
        <f>[3]Julho!$D$29</f>
        <v>*</v>
      </c>
      <c r="AA7" s="17" t="str">
        <f>[3]Julho!$D$30</f>
        <v>*</v>
      </c>
      <c r="AB7" s="17">
        <f>[3]Julho!$D$31</f>
        <v>22.9</v>
      </c>
      <c r="AC7" s="17">
        <f>[3]Julho!$D$32</f>
        <v>18</v>
      </c>
      <c r="AD7" s="17">
        <f>[3]Julho!$D$33</f>
        <v>17.7</v>
      </c>
      <c r="AE7" s="17">
        <f>[3]Julho!$D$34</f>
        <v>18.8</v>
      </c>
      <c r="AF7" s="17">
        <f>[3]Julho!$D$35</f>
        <v>16.399999999999999</v>
      </c>
      <c r="AG7" s="26">
        <f t="shared" ref="AG7" si="2">MIN(B7:AF7)</f>
        <v>16.399999999999999</v>
      </c>
      <c r="AH7" s="29">
        <f>AVERAGE(B7:AF7)</f>
        <v>18.759999999999998</v>
      </c>
    </row>
    <row r="8" spans="1:34" ht="17.100000000000001" customHeight="1" x14ac:dyDescent="0.2">
      <c r="A8" s="15" t="s">
        <v>75</v>
      </c>
      <c r="B8" s="17">
        <f>[4]Julho!$D$5</f>
        <v>17.600000000000001</v>
      </c>
      <c r="C8" s="17">
        <f>[4]Julho!$D$6</f>
        <v>18.399999999999999</v>
      </c>
      <c r="D8" s="17">
        <f>[4]Julho!$D$7</f>
        <v>17.3</v>
      </c>
      <c r="E8" s="17">
        <f>[4]Julho!$D$8</f>
        <v>12.4</v>
      </c>
      <c r="F8" s="17">
        <f>[4]Julho!$D$9</f>
        <v>10.199999999999999</v>
      </c>
      <c r="G8" s="17">
        <f>[4]Julho!$D$10</f>
        <v>14.7</v>
      </c>
      <c r="H8" s="17">
        <f>[4]Julho!$D$11</f>
        <v>18.100000000000001</v>
      </c>
      <c r="I8" s="17">
        <f>[4]Julho!$D$12</f>
        <v>16.5</v>
      </c>
      <c r="J8" s="17">
        <f>[4]Julho!$D$13</f>
        <v>12.9</v>
      </c>
      <c r="K8" s="17">
        <f>[4]Julho!$D$14</f>
        <v>17.100000000000001</v>
      </c>
      <c r="L8" s="17">
        <f>[4]Julho!$D$15</f>
        <v>17.3</v>
      </c>
      <c r="M8" s="17">
        <f>[4]Julho!$D$16</f>
        <v>17.5</v>
      </c>
      <c r="N8" s="17">
        <f>[4]Julho!$D$17</f>
        <v>21</v>
      </c>
      <c r="O8" s="17">
        <f>[4]Julho!$D$18</f>
        <v>20.3</v>
      </c>
      <c r="P8" s="17">
        <f>[4]Julho!$D$19</f>
        <v>19.600000000000001</v>
      </c>
      <c r="Q8" s="17">
        <f>[4]Julho!$D$20</f>
        <v>18.399999999999999</v>
      </c>
      <c r="R8" s="17">
        <f>[4]Julho!$D$21</f>
        <v>19.399999999999999</v>
      </c>
      <c r="S8" s="17">
        <f>[4]Julho!$D$22</f>
        <v>17.899999999999999</v>
      </c>
      <c r="T8" s="17">
        <f>[4]Julho!$D$23</f>
        <v>17.399999999999999</v>
      </c>
      <c r="U8" s="17">
        <f>[4]Julho!$D$24</f>
        <v>17</v>
      </c>
      <c r="V8" s="17">
        <f>[4]Julho!$D$25</f>
        <v>15.3</v>
      </c>
      <c r="W8" s="17">
        <f>[4]Julho!$D$26</f>
        <v>11.1</v>
      </c>
      <c r="X8" s="17">
        <f>[4]Julho!$D$27</f>
        <v>14.2</v>
      </c>
      <c r="Y8" s="17">
        <f>[4]Julho!$D$28</f>
        <v>17.5</v>
      </c>
      <c r="Z8" s="17">
        <f>[4]Julho!$D$29</f>
        <v>16</v>
      </c>
      <c r="AA8" s="17">
        <f>[4]Julho!$D$30</f>
        <v>13.8</v>
      </c>
      <c r="AB8" s="17">
        <f>[4]Julho!$D$31</f>
        <v>16.100000000000001</v>
      </c>
      <c r="AC8" s="17">
        <f>[4]Julho!$D$32</f>
        <v>16.600000000000001</v>
      </c>
      <c r="AD8" s="17">
        <f>[4]Julho!$D$33</f>
        <v>17.5</v>
      </c>
      <c r="AE8" s="17">
        <f>[4]Julho!$D$34</f>
        <v>17.399999999999999</v>
      </c>
      <c r="AF8" s="17">
        <f>[4]Julho!$D$35</f>
        <v>16.399999999999999</v>
      </c>
      <c r="AG8" s="26">
        <f t="shared" si="1"/>
        <v>10.199999999999999</v>
      </c>
      <c r="AH8" s="29">
        <f t="shared" ref="AH8:AH15" si="3">AVERAGE(B8:AF8)</f>
        <v>16.545161290322579</v>
      </c>
    </row>
    <row r="9" spans="1:34" ht="17.100000000000001" customHeight="1" x14ac:dyDescent="0.2">
      <c r="A9" s="15" t="s">
        <v>45</v>
      </c>
      <c r="B9" s="17">
        <f>[5]Julho!$D$5</f>
        <v>18.600000000000001</v>
      </c>
      <c r="C9" s="17">
        <f>[5]Julho!$D$6</f>
        <v>19</v>
      </c>
      <c r="D9" s="17">
        <f>[5]Julho!$D$7</f>
        <v>16.399999999999999</v>
      </c>
      <c r="E9" s="17">
        <f>[5]Julho!$D$8</f>
        <v>10.8</v>
      </c>
      <c r="F9" s="17">
        <f>[5]Julho!$D$9</f>
        <v>7.6</v>
      </c>
      <c r="G9" s="17">
        <f>[5]Julho!$D$10</f>
        <v>13.6</v>
      </c>
      <c r="H9" s="17">
        <f>[5]Julho!$D$11</f>
        <v>16.600000000000001</v>
      </c>
      <c r="I9" s="17">
        <f>[5]Julho!$D$12</f>
        <v>15.1</v>
      </c>
      <c r="J9" s="17">
        <f>[5]Julho!$D$13</f>
        <v>10.5</v>
      </c>
      <c r="K9" s="17">
        <f>[5]Julho!$D$14</f>
        <v>19</v>
      </c>
      <c r="L9" s="17">
        <f>[5]Julho!$D$15</f>
        <v>20.100000000000001</v>
      </c>
      <c r="M9" s="17">
        <f>[5]Julho!$D$16</f>
        <v>20.6</v>
      </c>
      <c r="N9" s="17">
        <f>[5]Julho!$D$17</f>
        <v>22.1</v>
      </c>
      <c r="O9" s="17">
        <f>[5]Julho!$D$18</f>
        <v>18.100000000000001</v>
      </c>
      <c r="P9" s="17">
        <f>[5]Julho!$D$19</f>
        <v>14.9</v>
      </c>
      <c r="Q9" s="17">
        <f>[5]Julho!$D$20</f>
        <v>16.2</v>
      </c>
      <c r="R9" s="17">
        <f>[5]Julho!$D$21</f>
        <v>17.399999999999999</v>
      </c>
      <c r="S9" s="17">
        <f>[5]Julho!$D$22</f>
        <v>15.6</v>
      </c>
      <c r="T9" s="17">
        <f>[5]Julho!$D$23</f>
        <v>17.100000000000001</v>
      </c>
      <c r="U9" s="17">
        <f>[5]Julho!$D$24</f>
        <v>17.7</v>
      </c>
      <c r="V9" s="17">
        <f>[5]Julho!$D$25</f>
        <v>13</v>
      </c>
      <c r="W9" s="17">
        <f>[5]Julho!$D$26</f>
        <v>7.7</v>
      </c>
      <c r="X9" s="17">
        <f>[5]Julho!$D$27</f>
        <v>11.7</v>
      </c>
      <c r="Y9" s="17">
        <f>[5]Julho!$D$28</f>
        <v>16.2</v>
      </c>
      <c r="Z9" s="17">
        <f>[5]Julho!$D$29</f>
        <v>13.2</v>
      </c>
      <c r="AA9" s="17">
        <f>[5]Julho!$D$30</f>
        <v>10.5</v>
      </c>
      <c r="AB9" s="17">
        <f>[5]Julho!$D$31</f>
        <v>12.9</v>
      </c>
      <c r="AC9" s="17">
        <f>[5]Julho!$D$32</f>
        <v>16.899999999999999</v>
      </c>
      <c r="AD9" s="17">
        <f>[5]Julho!$D$33</f>
        <v>14.1</v>
      </c>
      <c r="AE9" s="17">
        <f>[5]Julho!$D$34</f>
        <v>13.6</v>
      </c>
      <c r="AF9" s="17">
        <f>[5]Julho!$D$35</f>
        <v>15.7</v>
      </c>
      <c r="AG9" s="26">
        <f t="shared" ref="AG9" si="4">MIN(B9:AF9)</f>
        <v>7.6</v>
      </c>
      <c r="AH9" s="29">
        <f t="shared" ref="AH9" si="5">AVERAGE(B9:AF9)</f>
        <v>15.241935483870966</v>
      </c>
    </row>
    <row r="10" spans="1:34" ht="17.100000000000001" customHeight="1" x14ac:dyDescent="0.2">
      <c r="A10" s="15" t="s">
        <v>2</v>
      </c>
      <c r="B10" s="17">
        <f>[6]Julho!$D$5</f>
        <v>18.3</v>
      </c>
      <c r="C10" s="17">
        <f>[6]Julho!$D$6</f>
        <v>19.7</v>
      </c>
      <c r="D10" s="17">
        <f>[6]Julho!$D$7</f>
        <v>19.600000000000001</v>
      </c>
      <c r="E10" s="17">
        <f>[6]Julho!$D$8</f>
        <v>10.7</v>
      </c>
      <c r="F10" s="17">
        <f>[6]Julho!$D$9</f>
        <v>9</v>
      </c>
      <c r="G10" s="17">
        <f>[6]Julho!$D$10</f>
        <v>15.8</v>
      </c>
      <c r="H10" s="17">
        <f>[6]Julho!$D$11</f>
        <v>15.8</v>
      </c>
      <c r="I10" s="17">
        <f>[6]Julho!$D$12</f>
        <v>14</v>
      </c>
      <c r="J10" s="17">
        <f>[6]Julho!$D$13</f>
        <v>12.5</v>
      </c>
      <c r="K10" s="17">
        <f>[6]Julho!$D$14</f>
        <v>17.399999999999999</v>
      </c>
      <c r="L10" s="17">
        <f>[6]Julho!$D$15</f>
        <v>17.8</v>
      </c>
      <c r="M10" s="17">
        <f>[6]Julho!$D$16</f>
        <v>19.3</v>
      </c>
      <c r="N10" s="17">
        <f>[6]Julho!$D$17</f>
        <v>22.6</v>
      </c>
      <c r="O10" s="17">
        <f>[6]Julho!$D$18</f>
        <v>21</v>
      </c>
      <c r="P10" s="17">
        <f>[6]Julho!$D$19</f>
        <v>17.8</v>
      </c>
      <c r="Q10" s="17">
        <f>[6]Julho!$D$20</f>
        <v>17.100000000000001</v>
      </c>
      <c r="R10" s="17">
        <f>[6]Julho!$D$21</f>
        <v>18.2</v>
      </c>
      <c r="S10" s="17">
        <f>[6]Julho!$D$22</f>
        <v>19.100000000000001</v>
      </c>
      <c r="T10" s="17">
        <f>[6]Julho!$D$23</f>
        <v>17.5</v>
      </c>
      <c r="U10" s="17">
        <f>[6]Julho!$D$24</f>
        <v>18.100000000000001</v>
      </c>
      <c r="V10" s="17">
        <f>[6]Julho!$D$25</f>
        <v>12.7</v>
      </c>
      <c r="W10" s="17">
        <f>[6]Julho!$D$26</f>
        <v>10.9</v>
      </c>
      <c r="X10" s="17">
        <f>[6]Julho!$D$27</f>
        <v>15.9</v>
      </c>
      <c r="Y10" s="17">
        <f>[6]Julho!$D$28</f>
        <v>16.7</v>
      </c>
      <c r="Z10" s="17">
        <f>[6]Julho!$D$29</f>
        <v>16.2</v>
      </c>
      <c r="AA10" s="17">
        <f>[6]Julho!$D$30</f>
        <v>15.3</v>
      </c>
      <c r="AB10" s="17">
        <f>[6]Julho!$D$31</f>
        <v>17.2</v>
      </c>
      <c r="AC10" s="17">
        <f>[6]Julho!$D$32</f>
        <v>19.2</v>
      </c>
      <c r="AD10" s="17">
        <f>[6]Julho!$D$33</f>
        <v>18.7</v>
      </c>
      <c r="AE10" s="17">
        <f>[6]Julho!$D$34</f>
        <v>21.7</v>
      </c>
      <c r="AF10" s="17">
        <f>[6]Julho!$D$35</f>
        <v>20.7</v>
      </c>
      <c r="AG10" s="26">
        <f t="shared" si="1"/>
        <v>9</v>
      </c>
      <c r="AH10" s="29">
        <f t="shared" si="3"/>
        <v>16.983870967741936</v>
      </c>
    </row>
    <row r="11" spans="1:34" ht="17.100000000000001" customHeight="1" x14ac:dyDescent="0.2">
      <c r="A11" s="15" t="s">
        <v>3</v>
      </c>
      <c r="B11" s="17">
        <f>[7]Julho!$D$5</f>
        <v>17.399999999999999</v>
      </c>
      <c r="C11" s="17">
        <f>[7]Julho!$D$6</f>
        <v>18.100000000000001</v>
      </c>
      <c r="D11" s="17">
        <f>[7]Julho!$D$7</f>
        <v>14</v>
      </c>
      <c r="E11" s="17">
        <f>[7]Julho!$D$8</f>
        <v>15.8</v>
      </c>
      <c r="F11" s="17">
        <f>[7]Julho!$D$9</f>
        <v>13.1</v>
      </c>
      <c r="G11" s="17">
        <f>[7]Julho!$D$10</f>
        <v>15</v>
      </c>
      <c r="H11" s="17">
        <f>[7]Julho!$D$11</f>
        <v>18.100000000000001</v>
      </c>
      <c r="I11" s="17">
        <f>[7]Julho!$D$12</f>
        <v>15.1</v>
      </c>
      <c r="J11" s="17">
        <f>[7]Julho!$D$13</f>
        <v>15.4</v>
      </c>
      <c r="K11" s="17">
        <f>[7]Julho!$D$14</f>
        <v>15.6</v>
      </c>
      <c r="L11" s="17">
        <f>[7]Julho!$D$15</f>
        <v>15.1</v>
      </c>
      <c r="M11" s="17">
        <f>[7]Julho!$D$16</f>
        <v>16.2</v>
      </c>
      <c r="N11" s="17">
        <f>[7]Julho!$D$17</f>
        <v>17</v>
      </c>
      <c r="O11" s="17">
        <f>[7]Julho!$D$18</f>
        <v>16.2</v>
      </c>
      <c r="P11" s="17">
        <f>[7]Julho!$D$19</f>
        <v>17.5</v>
      </c>
      <c r="Q11" s="17">
        <f>[7]Julho!$D$20</f>
        <v>17.3</v>
      </c>
      <c r="R11" s="17">
        <f>[7]Julho!$D$21</f>
        <v>16.2</v>
      </c>
      <c r="S11" s="17">
        <f>[7]Julho!$D$22</f>
        <v>14.5</v>
      </c>
      <c r="T11" s="17">
        <f>[7]Julho!$D$23</f>
        <v>13.2</v>
      </c>
      <c r="U11" s="17">
        <f>[7]Julho!$D$24</f>
        <v>13.9</v>
      </c>
      <c r="V11" s="17">
        <f>[7]Julho!$D$25</f>
        <v>14.3</v>
      </c>
      <c r="W11" s="17">
        <f>[7]Julho!$D$26</f>
        <v>15.3</v>
      </c>
      <c r="X11" s="17">
        <f>[7]Julho!$D$27</f>
        <v>14.7</v>
      </c>
      <c r="Y11" s="17">
        <f>[7]Julho!$D$28</f>
        <v>14.9</v>
      </c>
      <c r="Z11" s="17">
        <f>[7]Julho!$D$29</f>
        <v>16.8</v>
      </c>
      <c r="AA11" s="17">
        <f>[7]Julho!$D$30</f>
        <v>16.5</v>
      </c>
      <c r="AB11" s="17">
        <f>[7]Julho!$D$31</f>
        <v>17.3</v>
      </c>
      <c r="AC11" s="17">
        <f>[7]Julho!$D$32</f>
        <v>17.600000000000001</v>
      </c>
      <c r="AD11" s="17">
        <f>[7]Julho!$D$33</f>
        <v>16.3</v>
      </c>
      <c r="AE11" s="17">
        <f>[7]Julho!$D$34</f>
        <v>17.899999999999999</v>
      </c>
      <c r="AF11" s="17">
        <f>[7]Julho!$D$35</f>
        <v>12.5</v>
      </c>
      <c r="AG11" s="26">
        <f t="shared" si="1"/>
        <v>12.5</v>
      </c>
      <c r="AH11" s="29">
        <f>AVERAGE(B11:AF11)</f>
        <v>15.767741935483869</v>
      </c>
    </row>
    <row r="12" spans="1:34" ht="17.100000000000001" customHeight="1" x14ac:dyDescent="0.2">
      <c r="A12" s="15" t="s">
        <v>4</v>
      </c>
      <c r="B12" s="17">
        <f>[8]Julho!$D$5</f>
        <v>16.600000000000001</v>
      </c>
      <c r="C12" s="17">
        <f>[8]Julho!$D$6</f>
        <v>17</v>
      </c>
      <c r="D12" s="17">
        <f>[8]Julho!$D$7</f>
        <v>15.9</v>
      </c>
      <c r="E12" s="17">
        <f>[8]Julho!$D$8</f>
        <v>13.3</v>
      </c>
      <c r="F12" s="17">
        <f>[8]Julho!$D$9</f>
        <v>10.199999999999999</v>
      </c>
      <c r="G12" s="17">
        <f>[8]Julho!$D$10</f>
        <v>15.7</v>
      </c>
      <c r="H12" s="17">
        <f>[8]Julho!$D$11</f>
        <v>16.600000000000001</v>
      </c>
      <c r="I12" s="17">
        <f>[8]Julho!$D$12</f>
        <v>13</v>
      </c>
      <c r="J12" s="17">
        <f>[8]Julho!$D$13</f>
        <v>13.4</v>
      </c>
      <c r="K12" s="17">
        <f>[8]Julho!$D$14</f>
        <v>15.7</v>
      </c>
      <c r="L12" s="17">
        <f>[8]Julho!$D$15</f>
        <v>16.5</v>
      </c>
      <c r="M12" s="17">
        <f>[8]Julho!$D$16</f>
        <v>16.8</v>
      </c>
      <c r="N12" s="17">
        <f>[8]Julho!$D$17</f>
        <v>16.8</v>
      </c>
      <c r="O12" s="17">
        <f>[8]Julho!$D$18</f>
        <v>18.3</v>
      </c>
      <c r="P12" s="17">
        <f>[8]Julho!$D$19</f>
        <v>17.399999999999999</v>
      </c>
      <c r="Q12" s="17">
        <f>[8]Julho!$D$20</f>
        <v>16.7</v>
      </c>
      <c r="R12" s="17">
        <f>[8]Julho!$D$21</f>
        <v>16.100000000000001</v>
      </c>
      <c r="S12" s="17">
        <f>[8]Julho!$D$22</f>
        <v>13.9</v>
      </c>
      <c r="T12" s="17">
        <f>[8]Julho!$D$23</f>
        <v>14.3</v>
      </c>
      <c r="U12" s="17">
        <f>[8]Julho!$D$24</f>
        <v>15.3</v>
      </c>
      <c r="V12" s="17">
        <f>[8]Julho!$D$25</f>
        <v>15.3</v>
      </c>
      <c r="W12" s="17">
        <f>[8]Julho!$D$26</f>
        <v>12.7</v>
      </c>
      <c r="X12" s="17">
        <f>[8]Julho!$D$27</f>
        <v>14.5</v>
      </c>
      <c r="Y12" s="17">
        <f>[8]Julho!$D$28</f>
        <v>14.7</v>
      </c>
      <c r="Z12" s="17">
        <f>[8]Julho!$D$29</f>
        <v>16.100000000000001</v>
      </c>
      <c r="AA12" s="17">
        <f>[8]Julho!$D$30</f>
        <v>16.8</v>
      </c>
      <c r="AB12" s="17">
        <f>[8]Julho!$D$31</f>
        <v>16.899999999999999</v>
      </c>
      <c r="AC12" s="17">
        <f>[8]Julho!$D$32</f>
        <v>16.3</v>
      </c>
      <c r="AD12" s="17">
        <f>[8]Julho!$D$33</f>
        <v>17.399999999999999</v>
      </c>
      <c r="AE12" s="17">
        <f>[8]Julho!$D$34</f>
        <v>17.5</v>
      </c>
      <c r="AF12" s="17">
        <f>[8]Julho!$D$35</f>
        <v>16</v>
      </c>
      <c r="AG12" s="26">
        <f t="shared" si="1"/>
        <v>10.199999999999999</v>
      </c>
      <c r="AH12" s="29">
        <f t="shared" si="3"/>
        <v>15.603225806451615</v>
      </c>
    </row>
    <row r="13" spans="1:34" ht="17.100000000000001" customHeight="1" x14ac:dyDescent="0.2">
      <c r="A13" s="15" t="s">
        <v>5</v>
      </c>
      <c r="B13" s="17" t="str">
        <f>[9]Julho!$D$5</f>
        <v>*</v>
      </c>
      <c r="C13" s="17">
        <f>[9]Julho!$D$6</f>
        <v>23.4</v>
      </c>
      <c r="D13" s="17">
        <f>[9]Julho!$D$7</f>
        <v>26.1</v>
      </c>
      <c r="E13" s="17" t="str">
        <f>[9]Julho!$D$8</f>
        <v>*</v>
      </c>
      <c r="F13" s="17">
        <f>[9]Julho!$D$9</f>
        <v>13.8</v>
      </c>
      <c r="G13" s="17">
        <f>[9]Julho!$D$10</f>
        <v>22.9</v>
      </c>
      <c r="H13" s="17" t="str">
        <f>[9]Julho!$D$11</f>
        <v>*</v>
      </c>
      <c r="I13" s="17">
        <f>[9]Julho!$D$12</f>
        <v>17</v>
      </c>
      <c r="J13" s="17">
        <f>[9]Julho!$D$13</f>
        <v>19.399999999999999</v>
      </c>
      <c r="K13" s="17">
        <f>[9]Julho!$D$14</f>
        <v>23.2</v>
      </c>
      <c r="L13" s="17">
        <f>[9]Julho!$D$15</f>
        <v>26.9</v>
      </c>
      <c r="M13" s="17">
        <f>[9]Julho!$D$16</f>
        <v>24.7</v>
      </c>
      <c r="N13" s="17">
        <f>[9]Julho!$D$17</f>
        <v>26</v>
      </c>
      <c r="O13" s="17">
        <f>[9]Julho!$D$18</f>
        <v>20.6</v>
      </c>
      <c r="P13" s="17" t="str">
        <f>[9]Julho!$D$19</f>
        <v>*</v>
      </c>
      <c r="Q13" s="17">
        <f>[9]Julho!$D$20</f>
        <v>17.399999999999999</v>
      </c>
      <c r="R13" s="17">
        <f>[9]Julho!$D$21</f>
        <v>17.899999999999999</v>
      </c>
      <c r="S13" s="17">
        <f>[9]Julho!$D$22</f>
        <v>19.8</v>
      </c>
      <c r="T13" s="17">
        <f>[9]Julho!$D$23</f>
        <v>23.6</v>
      </c>
      <c r="U13" s="17">
        <f>[9]Julho!$D$24</f>
        <v>24.1</v>
      </c>
      <c r="V13" s="17">
        <f>[9]Julho!$D$25</f>
        <v>17.5</v>
      </c>
      <c r="W13" s="17">
        <f>[9]Julho!$D$26</f>
        <v>17.3</v>
      </c>
      <c r="X13" s="17">
        <f>[9]Julho!$D$27</f>
        <v>20.6</v>
      </c>
      <c r="Y13" s="17">
        <f>[9]Julho!$D$28</f>
        <v>18.3</v>
      </c>
      <c r="Z13" s="17">
        <f>[9]Julho!$D$29</f>
        <v>19.5</v>
      </c>
      <c r="AA13" s="17">
        <f>[9]Julho!$D$30</f>
        <v>20.7</v>
      </c>
      <c r="AB13" s="17">
        <f>[9]Julho!$D$31</f>
        <v>23.5</v>
      </c>
      <c r="AC13" s="17">
        <f>[9]Julho!$D$32</f>
        <v>24.9</v>
      </c>
      <c r="AD13" s="17">
        <f>[9]Julho!$D$33</f>
        <v>24.8</v>
      </c>
      <c r="AE13" s="17">
        <f>[9]Julho!$D$34</f>
        <v>26.1</v>
      </c>
      <c r="AF13" s="17">
        <f>[9]Julho!$D$35</f>
        <v>26.3</v>
      </c>
      <c r="AG13" s="26">
        <f t="shared" si="1"/>
        <v>13.8</v>
      </c>
      <c r="AH13" s="29">
        <f>AVERAGE(B13:AF13)</f>
        <v>21.714814814814812</v>
      </c>
    </row>
    <row r="14" spans="1:34" ht="17.100000000000001" customHeight="1" x14ac:dyDescent="0.2">
      <c r="A14" s="15" t="s">
        <v>47</v>
      </c>
      <c r="B14" s="17">
        <f>[10]Julho!$D$5</f>
        <v>17.3</v>
      </c>
      <c r="C14" s="17">
        <f>[10]Julho!$D$6</f>
        <v>15.8</v>
      </c>
      <c r="D14" s="17">
        <f>[10]Julho!$D$7</f>
        <v>15.7</v>
      </c>
      <c r="E14" s="17">
        <f>[10]Julho!$D$8</f>
        <v>15.2</v>
      </c>
      <c r="F14" s="17">
        <f>[10]Julho!$D$9</f>
        <v>11.9</v>
      </c>
      <c r="G14" s="17">
        <f>[10]Julho!$D$10</f>
        <v>16.5</v>
      </c>
      <c r="H14" s="17">
        <f>[10]Julho!$D$11</f>
        <v>17.2</v>
      </c>
      <c r="I14" s="17">
        <f>[10]Julho!$D$12</f>
        <v>13.3</v>
      </c>
      <c r="J14" s="17">
        <f>[10]Julho!$D$13</f>
        <v>14</v>
      </c>
      <c r="K14" s="17">
        <f>[10]Julho!$D$14</f>
        <v>16.3</v>
      </c>
      <c r="L14" s="17">
        <f>[10]Julho!$D$15</f>
        <v>16</v>
      </c>
      <c r="M14" s="17">
        <f>[10]Julho!$D$16</f>
        <v>17.7</v>
      </c>
      <c r="N14" s="17">
        <f>[10]Julho!$D$17</f>
        <v>18.600000000000001</v>
      </c>
      <c r="O14" s="17">
        <f>[10]Julho!$D$18</f>
        <v>18.2</v>
      </c>
      <c r="P14" s="17">
        <f>[10]Julho!$D$19</f>
        <v>16.100000000000001</v>
      </c>
      <c r="Q14" s="17">
        <f>[10]Julho!$D$20</f>
        <v>16.100000000000001</v>
      </c>
      <c r="R14" s="17">
        <f>[10]Julho!$D$21</f>
        <v>15.9</v>
      </c>
      <c r="S14" s="17">
        <f>[10]Julho!$D$22</f>
        <v>14.8</v>
      </c>
      <c r="T14" s="17">
        <f>[10]Julho!$D$23</f>
        <v>13.2</v>
      </c>
      <c r="U14" s="17">
        <f>[10]Julho!$D$24</f>
        <v>15.2</v>
      </c>
      <c r="V14" s="17">
        <f>[10]Julho!$D$25</f>
        <v>14.1</v>
      </c>
      <c r="W14" s="17">
        <f>[10]Julho!$D$26</f>
        <v>13.4</v>
      </c>
      <c r="X14" s="17">
        <f>[10]Julho!$D$27</f>
        <v>16.100000000000001</v>
      </c>
      <c r="Y14" s="17">
        <f>[10]Julho!$D$28</f>
        <v>15</v>
      </c>
      <c r="Z14" s="17">
        <f>[10]Julho!$D$29</f>
        <v>14.5</v>
      </c>
      <c r="AA14" s="17">
        <f>[10]Julho!$D$30</f>
        <v>16.100000000000001</v>
      </c>
      <c r="AB14" s="17">
        <f>[10]Julho!$D$31</f>
        <v>16.7</v>
      </c>
      <c r="AC14" s="17">
        <f>[10]Julho!$D$32</f>
        <v>16.100000000000001</v>
      </c>
      <c r="AD14" s="17">
        <f>[10]Julho!$D$33</f>
        <v>17.899999999999999</v>
      </c>
      <c r="AE14" s="17">
        <f>[10]Julho!$D$34</f>
        <v>19.399999999999999</v>
      </c>
      <c r="AF14" s="17">
        <f>[10]Julho!$D$35</f>
        <v>14.5</v>
      </c>
      <c r="AG14" s="26">
        <f>MIN(B14:AF14)</f>
        <v>11.9</v>
      </c>
      <c r="AH14" s="29">
        <f>AVERAGE(B14:AF14)</f>
        <v>15.767741935483869</v>
      </c>
    </row>
    <row r="15" spans="1:34" ht="17.100000000000001" customHeight="1" x14ac:dyDescent="0.2">
      <c r="A15" s="15" t="s">
        <v>6</v>
      </c>
      <c r="B15" s="17">
        <f>[11]Julho!$D$5</f>
        <v>19.5</v>
      </c>
      <c r="C15" s="17">
        <f>[11]Julho!$D$6</f>
        <v>18.2</v>
      </c>
      <c r="D15" s="17">
        <f>[11]Julho!$D$7</f>
        <v>15.9</v>
      </c>
      <c r="E15" s="17">
        <f>[11]Julho!$D$8</f>
        <v>15.8</v>
      </c>
      <c r="F15" s="17">
        <f>[11]Julho!$D$9</f>
        <v>13.5</v>
      </c>
      <c r="G15" s="17">
        <f>[11]Julho!$D$10</f>
        <v>16.7</v>
      </c>
      <c r="H15" s="17">
        <f>[11]Julho!$D$11</f>
        <v>19.3</v>
      </c>
      <c r="I15" s="17">
        <f>[11]Julho!$D$12</f>
        <v>15.3</v>
      </c>
      <c r="J15" s="17">
        <f>[11]Julho!$D$13</f>
        <v>15.1</v>
      </c>
      <c r="K15" s="17">
        <f>[11]Julho!$D$14</f>
        <v>17.100000000000001</v>
      </c>
      <c r="L15" s="17">
        <f>[11]Julho!$D$15</f>
        <v>17.899999999999999</v>
      </c>
      <c r="M15" s="17">
        <f>[11]Julho!$D$16</f>
        <v>18</v>
      </c>
      <c r="N15" s="17">
        <f>[11]Julho!$D$17</f>
        <v>19.100000000000001</v>
      </c>
      <c r="O15" s="17">
        <f>[11]Julho!$D$18</f>
        <v>17.7</v>
      </c>
      <c r="P15" s="17">
        <f>[11]Julho!$D$19</f>
        <v>19.7</v>
      </c>
      <c r="Q15" s="17">
        <f>[11]Julho!$D$20</f>
        <v>16.899999999999999</v>
      </c>
      <c r="R15" s="17">
        <f>[11]Julho!$D$21</f>
        <v>17.899999999999999</v>
      </c>
      <c r="S15" s="17">
        <f>[11]Julho!$D$22</f>
        <v>16.3</v>
      </c>
      <c r="T15" s="17">
        <f>[11]Julho!$D$23</f>
        <v>14</v>
      </c>
      <c r="U15" s="17">
        <f>[11]Julho!$D$24</f>
        <v>13.1</v>
      </c>
      <c r="V15" s="17">
        <f>[11]Julho!$D$25</f>
        <v>16.600000000000001</v>
      </c>
      <c r="W15" s="17">
        <f>[11]Julho!$D$26</f>
        <v>14.5</v>
      </c>
      <c r="X15" s="17">
        <f>[11]Julho!$D$27</f>
        <v>15.4</v>
      </c>
      <c r="Y15" s="17">
        <f>[11]Julho!$D$28</f>
        <v>14.8</v>
      </c>
      <c r="Z15" s="17">
        <f>[11]Julho!$D$29</f>
        <v>17.399999999999999</v>
      </c>
      <c r="AA15" s="17">
        <f>[11]Julho!$D$30</f>
        <v>16.8</v>
      </c>
      <c r="AB15" s="17">
        <f>[11]Julho!$D$31</f>
        <v>16.7</v>
      </c>
      <c r="AC15" s="17">
        <f>[11]Julho!$D$32</f>
        <v>15.1</v>
      </c>
      <c r="AD15" s="17">
        <f>[11]Julho!$D$33</f>
        <v>13.9</v>
      </c>
      <c r="AE15" s="17">
        <f>[11]Julho!$D$34</f>
        <v>18.399999999999999</v>
      </c>
      <c r="AF15" s="17">
        <f>[11]Julho!$D$35</f>
        <v>13.7</v>
      </c>
      <c r="AG15" s="26">
        <f t="shared" si="1"/>
        <v>13.1</v>
      </c>
      <c r="AH15" s="29">
        <f t="shared" si="3"/>
        <v>16.461290322580645</v>
      </c>
    </row>
    <row r="16" spans="1:34" ht="17.100000000000001" customHeight="1" x14ac:dyDescent="0.2">
      <c r="A16" s="15" t="s">
        <v>7</v>
      </c>
      <c r="B16" s="17">
        <f>[12]Julho!$D$5</f>
        <v>16.7</v>
      </c>
      <c r="C16" s="17">
        <f>[12]Julho!$D$6</f>
        <v>17.7</v>
      </c>
      <c r="D16" s="17">
        <f>[12]Julho!$D$7</f>
        <v>17.8</v>
      </c>
      <c r="E16" s="17">
        <f>[12]Julho!$D$8</f>
        <v>10</v>
      </c>
      <c r="F16" s="17">
        <f>[12]Julho!$D$9</f>
        <v>6.8</v>
      </c>
      <c r="G16" s="17">
        <f>[12]Julho!$D$10</f>
        <v>14</v>
      </c>
      <c r="H16" s="17">
        <f>[12]Julho!$D$11</f>
        <v>16.5</v>
      </c>
      <c r="I16" s="17">
        <f>[12]Julho!$D$12</f>
        <v>14.1</v>
      </c>
      <c r="J16" s="17">
        <f>[12]Julho!$D$13</f>
        <v>11.1</v>
      </c>
      <c r="K16" s="17">
        <f>[12]Julho!$D$14</f>
        <v>16.2</v>
      </c>
      <c r="L16" s="17">
        <f>[12]Julho!$D$15</f>
        <v>16.7</v>
      </c>
      <c r="M16" s="17" t="str">
        <f>[12]Julho!$D$16</f>
        <v>*</v>
      </c>
      <c r="N16" s="17" t="str">
        <f>[12]Julho!$D$17</f>
        <v>*</v>
      </c>
      <c r="O16" s="17" t="str">
        <f>[12]Julho!$D$18</f>
        <v>*</v>
      </c>
      <c r="P16" s="17" t="str">
        <f>[12]Julho!$D$19</f>
        <v>*</v>
      </c>
      <c r="Q16" s="17" t="str">
        <f>[12]Julho!$D$20</f>
        <v>*</v>
      </c>
      <c r="R16" s="17" t="str">
        <f>[12]Julho!$D$21</f>
        <v>*</v>
      </c>
      <c r="S16" s="17" t="str">
        <f>[12]Julho!$D$22</f>
        <v>*</v>
      </c>
      <c r="T16" s="17" t="str">
        <f>[12]Julho!$D$23</f>
        <v>*</v>
      </c>
      <c r="U16" s="17" t="str">
        <f>[12]Julho!$D$24</f>
        <v>*</v>
      </c>
      <c r="V16" s="17" t="str">
        <f>[12]Julho!$D$25</f>
        <v>*</v>
      </c>
      <c r="W16" s="17" t="str">
        <f>[12]Julho!$D$26</f>
        <v>*</v>
      </c>
      <c r="X16" s="17" t="str">
        <f>[12]Julho!$D$27</f>
        <v>*</v>
      </c>
      <c r="Y16" s="17" t="str">
        <f>[12]Julho!$D$28</f>
        <v>*</v>
      </c>
      <c r="Z16" s="17" t="str">
        <f>[12]Julho!$D$29</f>
        <v>*</v>
      </c>
      <c r="AA16" s="17" t="str">
        <f>[12]Julho!$D$30</f>
        <v>*</v>
      </c>
      <c r="AB16" s="17" t="str">
        <f>[12]Julho!$D$31</f>
        <v>*</v>
      </c>
      <c r="AC16" s="17">
        <f>[12]Julho!$D$32</f>
        <v>22.4</v>
      </c>
      <c r="AD16" s="17">
        <f>[12]Julho!$D$33</f>
        <v>13.5</v>
      </c>
      <c r="AE16" s="17">
        <f>[12]Julho!$D$34</f>
        <v>17.600000000000001</v>
      </c>
      <c r="AF16" s="17">
        <f>[12]Julho!$D$35</f>
        <v>16.3</v>
      </c>
      <c r="AG16" s="26">
        <f t="shared" si="1"/>
        <v>6.8</v>
      </c>
      <c r="AH16" s="29">
        <f>AVERAGE(B16:AF16)</f>
        <v>15.159999999999998</v>
      </c>
    </row>
    <row r="17" spans="1:34" ht="17.100000000000001" customHeight="1" x14ac:dyDescent="0.2">
      <c r="A17" s="15" t="s">
        <v>8</v>
      </c>
      <c r="B17" s="17">
        <f>[13]Julho!$D$5</f>
        <v>15.7</v>
      </c>
      <c r="C17" s="17">
        <f>[13]Julho!$D$6</f>
        <v>16.8</v>
      </c>
      <c r="D17" s="17">
        <f>[13]Julho!$D$7</f>
        <v>16.399999999999999</v>
      </c>
      <c r="E17" s="17">
        <f>[13]Julho!$D$8</f>
        <v>9.3000000000000007</v>
      </c>
      <c r="F17" s="17">
        <f>[13]Julho!$D$9</f>
        <v>6.7</v>
      </c>
      <c r="G17" s="17">
        <f>[13]Julho!$D$10</f>
        <v>12.3</v>
      </c>
      <c r="H17" s="17">
        <f>[13]Julho!$D$11</f>
        <v>16.5</v>
      </c>
      <c r="I17" s="17">
        <f>[13]Julho!$D$12</f>
        <v>13.6</v>
      </c>
      <c r="J17" s="17">
        <f>[13]Julho!$D$13</f>
        <v>12.6</v>
      </c>
      <c r="K17" s="17">
        <f>[13]Julho!$D$14</f>
        <v>15.6</v>
      </c>
      <c r="L17" s="17">
        <f>[13]Julho!$D$15</f>
        <v>15.4</v>
      </c>
      <c r="M17" s="17">
        <f>[13]Julho!$D$16</f>
        <v>15.2</v>
      </c>
      <c r="N17" s="17">
        <f>[13]Julho!$D$17</f>
        <v>16.7</v>
      </c>
      <c r="O17" s="17">
        <f>[13]Julho!$D$18</f>
        <v>18.3</v>
      </c>
      <c r="P17" s="17">
        <f>[13]Julho!$D$19</f>
        <v>16.3</v>
      </c>
      <c r="Q17" s="17">
        <f>[13]Julho!$D$20</f>
        <v>16.2</v>
      </c>
      <c r="R17" s="17">
        <f>[13]Julho!$D$21</f>
        <v>15.7</v>
      </c>
      <c r="S17" s="17">
        <f>[13]Julho!$D$22</f>
        <v>15.4</v>
      </c>
      <c r="T17" s="17">
        <f>[13]Julho!$D$23</f>
        <v>15.6</v>
      </c>
      <c r="U17" s="17">
        <f>[13]Julho!$D$24</f>
        <v>15.3</v>
      </c>
      <c r="V17" s="17">
        <f>[13]Julho!$D$25</f>
        <v>12.4</v>
      </c>
      <c r="W17" s="17">
        <f>[13]Julho!$D$26</f>
        <v>8.1</v>
      </c>
      <c r="X17" s="17">
        <f>[13]Julho!$D$27</f>
        <v>15.1</v>
      </c>
      <c r="Y17" s="17">
        <f>[13]Julho!$D$28</f>
        <v>16.100000000000001</v>
      </c>
      <c r="Z17" s="17">
        <f>[13]Julho!$D$29</f>
        <v>12.9</v>
      </c>
      <c r="AA17" s="17">
        <f>[13]Julho!$D$30</f>
        <v>7</v>
      </c>
      <c r="AB17" s="17">
        <f>[13]Julho!$D$31</f>
        <v>11.5</v>
      </c>
      <c r="AC17" s="17">
        <f>[13]Julho!$D$32</f>
        <v>14.8</v>
      </c>
      <c r="AD17" s="17">
        <f>[13]Julho!$D$33</f>
        <v>14.3</v>
      </c>
      <c r="AE17" s="17">
        <f>[13]Julho!$D$34</f>
        <v>15.6</v>
      </c>
      <c r="AF17" s="17">
        <f>[13]Julho!$D$35</f>
        <v>16.5</v>
      </c>
      <c r="AG17" s="26">
        <f>MIN(B17:AF17)</f>
        <v>6.7</v>
      </c>
      <c r="AH17" s="29">
        <f>AVERAGE(B17:AF17)</f>
        <v>14.190322580645164</v>
      </c>
    </row>
    <row r="18" spans="1:34" ht="17.100000000000001" customHeight="1" x14ac:dyDescent="0.2">
      <c r="A18" s="15" t="s">
        <v>9</v>
      </c>
      <c r="B18" s="17">
        <f>[14]Julho!$D$5</f>
        <v>16.7</v>
      </c>
      <c r="C18" s="17">
        <f>[14]Julho!$D$6</f>
        <v>17.3</v>
      </c>
      <c r="D18" s="17">
        <f>[14]Julho!$D$7</f>
        <v>16.600000000000001</v>
      </c>
      <c r="E18" s="17">
        <f>[14]Julho!$D$8</f>
        <v>11.2</v>
      </c>
      <c r="F18" s="17">
        <f>[14]Julho!$D$9</f>
        <v>8.6</v>
      </c>
      <c r="G18" s="17">
        <f>[14]Julho!$D$10</f>
        <v>13.4</v>
      </c>
      <c r="H18" s="17">
        <f>[14]Julho!$D$11</f>
        <v>16.600000000000001</v>
      </c>
      <c r="I18" s="17">
        <f>[14]Julho!$D$12</f>
        <v>15.6</v>
      </c>
      <c r="J18" s="17">
        <f>[14]Julho!$D$13</f>
        <v>10.8</v>
      </c>
      <c r="K18" s="17">
        <f>[14]Julho!$D$14</f>
        <v>16.3</v>
      </c>
      <c r="L18" s="17">
        <f>[14]Julho!$D$15</f>
        <v>16</v>
      </c>
      <c r="M18" s="17">
        <f>[14]Julho!$D$16</f>
        <v>16.7</v>
      </c>
      <c r="N18" s="17">
        <f>[14]Julho!$D$17</f>
        <v>20</v>
      </c>
      <c r="O18" s="17">
        <f>[14]Julho!$D$18</f>
        <v>19.2</v>
      </c>
      <c r="P18" s="17">
        <f>[14]Julho!$D$19</f>
        <v>18.100000000000001</v>
      </c>
      <c r="Q18" s="17">
        <f>[14]Julho!$D$20</f>
        <v>16.7</v>
      </c>
      <c r="R18" s="17">
        <f>[14]Julho!$D$21</f>
        <v>17.600000000000001</v>
      </c>
      <c r="S18" s="17">
        <f>[14]Julho!$D$22</f>
        <v>17.2</v>
      </c>
      <c r="T18" s="17">
        <f>[14]Julho!$D$23</f>
        <v>16.2</v>
      </c>
      <c r="U18" s="17">
        <f>[14]Julho!$D$24</f>
        <v>16.399999999999999</v>
      </c>
      <c r="V18" s="17">
        <f>[14]Julho!$D$25</f>
        <v>13.4</v>
      </c>
      <c r="W18" s="17">
        <f>[14]Julho!$D$26</f>
        <v>9.8000000000000007</v>
      </c>
      <c r="X18" s="17">
        <f>[14]Julho!$D$27</f>
        <v>15.2</v>
      </c>
      <c r="Y18" s="17">
        <f>[14]Julho!$D$28</f>
        <v>16.899999999999999</v>
      </c>
      <c r="Z18" s="17">
        <f>[14]Julho!$D$29</f>
        <v>13.8</v>
      </c>
      <c r="AA18" s="17">
        <f>[14]Julho!$D$30</f>
        <v>13.4</v>
      </c>
      <c r="AB18" s="17">
        <f>[14]Julho!$D$31</f>
        <v>14.9</v>
      </c>
      <c r="AC18" s="17">
        <f>[14]Julho!$D$32</f>
        <v>17</v>
      </c>
      <c r="AD18" s="17">
        <f>[14]Julho!$D$33</f>
        <v>17.399999999999999</v>
      </c>
      <c r="AE18" s="17">
        <f>[14]Julho!$D$34</f>
        <v>18</v>
      </c>
      <c r="AF18" s="17">
        <f>[14]Julho!$D$35</f>
        <v>17.899999999999999</v>
      </c>
      <c r="AG18" s="26">
        <f t="shared" ref="AG18:AG30" si="6">MIN(B18:AF18)</f>
        <v>8.6</v>
      </c>
      <c r="AH18" s="29">
        <f t="shared" ref="AH18:AH30" si="7">AVERAGE(B18:AF18)</f>
        <v>15.641935483870961</v>
      </c>
    </row>
    <row r="19" spans="1:34" ht="17.100000000000001" customHeight="1" x14ac:dyDescent="0.2">
      <c r="A19" s="15" t="s">
        <v>46</v>
      </c>
      <c r="B19" s="17">
        <f>[15]Julho!$D$5</f>
        <v>18.8</v>
      </c>
      <c r="C19" s="17">
        <f>[15]Julho!$D$6</f>
        <v>19.399999999999999</v>
      </c>
      <c r="D19" s="17">
        <f>[15]Julho!$D$7</f>
        <v>18.2</v>
      </c>
      <c r="E19" s="17">
        <f>[15]Julho!$D$8</f>
        <v>12.7</v>
      </c>
      <c r="F19" s="17">
        <f>[15]Julho!$D$9</f>
        <v>9.6999999999999993</v>
      </c>
      <c r="G19" s="17">
        <f>[15]Julho!$D$10</f>
        <v>14.4</v>
      </c>
      <c r="H19" s="17">
        <f>[15]Julho!$D$11</f>
        <v>17.399999999999999</v>
      </c>
      <c r="I19" s="17">
        <f>[15]Julho!$D$12</f>
        <v>14.9</v>
      </c>
      <c r="J19" s="17">
        <f>[15]Julho!$D$13</f>
        <v>11.7</v>
      </c>
      <c r="K19" s="17">
        <f>[15]Julho!$D$14</f>
        <v>18.100000000000001</v>
      </c>
      <c r="L19" s="17">
        <f>[15]Julho!$D$15</f>
        <v>21.3</v>
      </c>
      <c r="M19" s="17">
        <f>[15]Julho!$D$16</f>
        <v>19.600000000000001</v>
      </c>
      <c r="N19" s="17">
        <f>[15]Julho!$D$17</f>
        <v>22.5</v>
      </c>
      <c r="O19" s="17">
        <f>[15]Julho!$D$18</f>
        <v>21.4</v>
      </c>
      <c r="P19" s="17">
        <f>[15]Julho!$D$19</f>
        <v>15.8</v>
      </c>
      <c r="Q19" s="17">
        <f>[15]Julho!$D$20</f>
        <v>16.899999999999999</v>
      </c>
      <c r="R19" s="17">
        <f>[15]Julho!$D$21</f>
        <v>17.600000000000001</v>
      </c>
      <c r="S19" s="17">
        <f>[15]Julho!$D$22</f>
        <v>16.3</v>
      </c>
      <c r="T19" s="17">
        <f>[15]Julho!$D$23</f>
        <v>16.600000000000001</v>
      </c>
      <c r="U19" s="17">
        <f>[15]Julho!$D$24</f>
        <v>15.1</v>
      </c>
      <c r="V19" s="17">
        <f>[15]Julho!$D$25</f>
        <v>15.1</v>
      </c>
      <c r="W19" s="17">
        <f>[15]Julho!$D$26</f>
        <v>9.1999999999999993</v>
      </c>
      <c r="X19" s="17">
        <f>[15]Julho!$D$27</f>
        <v>12.1</v>
      </c>
      <c r="Y19" s="17">
        <f>[15]Julho!$D$28</f>
        <v>16.899999999999999</v>
      </c>
      <c r="Z19" s="17">
        <f>[15]Julho!$D$29</f>
        <v>14.4</v>
      </c>
      <c r="AA19" s="17">
        <f>[15]Julho!$D$30</f>
        <v>12.8</v>
      </c>
      <c r="AB19" s="17">
        <f>[15]Julho!$D$31</f>
        <v>14.5</v>
      </c>
      <c r="AC19" s="17">
        <f>[15]Julho!$D$32</f>
        <v>15.1</v>
      </c>
      <c r="AD19" s="17">
        <f>[15]Julho!$D$33</f>
        <v>14.4</v>
      </c>
      <c r="AE19" s="17">
        <f>[15]Julho!$D$34</f>
        <v>15.5</v>
      </c>
      <c r="AF19" s="17">
        <f>[15]Julho!$D$35</f>
        <v>15.5</v>
      </c>
      <c r="AG19" s="26">
        <f t="shared" ref="AG19" si="8">MIN(B19:AF19)</f>
        <v>9.1999999999999993</v>
      </c>
      <c r="AH19" s="29">
        <f t="shared" ref="AH19" si="9">AVERAGE(B19:AF19)</f>
        <v>15.932258064516132</v>
      </c>
    </row>
    <row r="20" spans="1:34" ht="17.100000000000001" customHeight="1" x14ac:dyDescent="0.2">
      <c r="A20" s="15" t="s">
        <v>10</v>
      </c>
      <c r="B20" s="17">
        <f>[16]Julho!$D$5</f>
        <v>16.3</v>
      </c>
      <c r="C20" s="17">
        <f>[16]Julho!$D$6</f>
        <v>17.600000000000001</v>
      </c>
      <c r="D20" s="17">
        <f>[16]Julho!$D$7</f>
        <v>16.399999999999999</v>
      </c>
      <c r="E20" s="17">
        <f>[16]Julho!$D$8</f>
        <v>10.1</v>
      </c>
      <c r="F20" s="17">
        <f>[16]Julho!$D$9</f>
        <v>6.6</v>
      </c>
      <c r="G20" s="17">
        <f>[16]Julho!$D$10</f>
        <v>13.6</v>
      </c>
      <c r="H20" s="17">
        <f>[16]Julho!$D$11</f>
        <v>16.8</v>
      </c>
      <c r="I20" s="17">
        <f>[16]Julho!$D$12</f>
        <v>14.1</v>
      </c>
      <c r="J20" s="17">
        <f>[16]Julho!$D$13</f>
        <v>11.1</v>
      </c>
      <c r="K20" s="17">
        <f>[16]Julho!$D$14</f>
        <v>16.399999999999999</v>
      </c>
      <c r="L20" s="17">
        <f>[16]Julho!$D$15</f>
        <v>16.2</v>
      </c>
      <c r="M20" s="17">
        <f>[16]Julho!$D$16</f>
        <v>17</v>
      </c>
      <c r="N20" s="17">
        <f>[16]Julho!$D$17</f>
        <v>21.7</v>
      </c>
      <c r="O20" s="17">
        <f>[16]Julho!$D$18</f>
        <v>19.399999999999999</v>
      </c>
      <c r="P20" s="17">
        <f>[16]Julho!$D$19</f>
        <v>17.8</v>
      </c>
      <c r="Q20" s="17">
        <f>[16]Julho!$D$20</f>
        <v>16.399999999999999</v>
      </c>
      <c r="R20" s="17">
        <f>[16]Julho!$D$21</f>
        <v>16</v>
      </c>
      <c r="S20" s="17">
        <f>[16]Julho!$D$22</f>
        <v>15.6</v>
      </c>
      <c r="T20" s="17">
        <f>[16]Julho!$D$23</f>
        <v>14.9</v>
      </c>
      <c r="U20" s="17">
        <f>[16]Julho!$D$24</f>
        <v>15.3</v>
      </c>
      <c r="V20" s="17">
        <f>[16]Julho!$D$25</f>
        <v>12.4</v>
      </c>
      <c r="W20" s="17">
        <f>[16]Julho!$D$26</f>
        <v>7.2</v>
      </c>
      <c r="X20" s="17">
        <f>[16]Julho!$D$27</f>
        <v>14.2</v>
      </c>
      <c r="Y20" s="17">
        <f>[16]Julho!$D$28</f>
        <v>16.5</v>
      </c>
      <c r="Z20" s="17">
        <f>[16]Julho!$D$29</f>
        <v>13.4</v>
      </c>
      <c r="AA20" s="17">
        <f>[16]Julho!$D$30</f>
        <v>8.4</v>
      </c>
      <c r="AB20" s="17">
        <f>[16]Julho!$D$31</f>
        <v>12.1</v>
      </c>
      <c r="AC20" s="17">
        <f>[16]Julho!$D$32</f>
        <v>14.7</v>
      </c>
      <c r="AD20" s="17">
        <f>[16]Julho!$D$33</f>
        <v>13.9</v>
      </c>
      <c r="AE20" s="17">
        <f>[16]Julho!$D$34</f>
        <v>14.6</v>
      </c>
      <c r="AF20" s="17">
        <f>[16]Julho!$D$35</f>
        <v>15.4</v>
      </c>
      <c r="AG20" s="26">
        <f t="shared" si="6"/>
        <v>6.6</v>
      </c>
      <c r="AH20" s="29">
        <f t="shared" si="7"/>
        <v>14.583870967741932</v>
      </c>
    </row>
    <row r="21" spans="1:34" ht="17.100000000000001" customHeight="1" x14ac:dyDescent="0.2">
      <c r="A21" s="15" t="s">
        <v>11</v>
      </c>
      <c r="B21" s="17">
        <f>[17]Julho!$D$5</f>
        <v>17.7</v>
      </c>
      <c r="C21" s="17">
        <f>[17]Julho!$D$6</f>
        <v>17.899999999999999</v>
      </c>
      <c r="D21" s="17">
        <f>[17]Julho!$D$7</f>
        <v>18.2</v>
      </c>
      <c r="E21" s="17">
        <f>[17]Julho!$D$8</f>
        <v>11.7</v>
      </c>
      <c r="F21" s="17">
        <f>[17]Julho!$D$9</f>
        <v>8.6999999999999993</v>
      </c>
      <c r="G21" s="17">
        <f>[17]Julho!$D$10</f>
        <v>13.9</v>
      </c>
      <c r="H21" s="17">
        <f>[17]Julho!$D$11</f>
        <v>16.2</v>
      </c>
      <c r="I21" s="17">
        <f>[17]Julho!$D$12</f>
        <v>13.6</v>
      </c>
      <c r="J21" s="17">
        <f>[17]Julho!$D$13</f>
        <v>8.9</v>
      </c>
      <c r="K21" s="17">
        <f>[17]Julho!$D$14</f>
        <v>14</v>
      </c>
      <c r="L21" s="17">
        <f>[17]Julho!$D$15</f>
        <v>16.8</v>
      </c>
      <c r="M21" s="17">
        <f>[17]Julho!$D$16</f>
        <v>16.100000000000001</v>
      </c>
      <c r="N21" s="17">
        <f>[17]Julho!$D$17</f>
        <v>18.899999999999999</v>
      </c>
      <c r="O21" s="17">
        <f>[17]Julho!$D$18</f>
        <v>20</v>
      </c>
      <c r="P21" s="17">
        <f>[17]Julho!$D$19</f>
        <v>17.399999999999999</v>
      </c>
      <c r="Q21" s="17">
        <f>[17]Julho!$D$20</f>
        <v>15.8</v>
      </c>
      <c r="R21" s="17">
        <f>[17]Julho!$D$21</f>
        <v>16</v>
      </c>
      <c r="S21" s="17">
        <f>[17]Julho!$D$22</f>
        <v>14.7</v>
      </c>
      <c r="T21" s="17">
        <f>[17]Julho!$D$23</f>
        <v>12.5</v>
      </c>
      <c r="U21" s="17">
        <f>[17]Julho!$D$24</f>
        <v>11.4</v>
      </c>
      <c r="V21" s="17">
        <f>[17]Julho!$D$25</f>
        <v>13.4</v>
      </c>
      <c r="W21" s="17">
        <f>[17]Julho!$D$26</f>
        <v>7.2</v>
      </c>
      <c r="X21" s="17">
        <f>[17]Julho!$D$27</f>
        <v>10.6</v>
      </c>
      <c r="Y21" s="17">
        <f>[17]Julho!$D$28</f>
        <v>17.8</v>
      </c>
      <c r="Z21" s="17">
        <f>[17]Julho!$D$29</f>
        <v>13.9</v>
      </c>
      <c r="AA21" s="17">
        <f>[17]Julho!$D$30</f>
        <v>9.6999999999999993</v>
      </c>
      <c r="AB21" s="17">
        <f>[17]Julho!$D$31</f>
        <v>11.2</v>
      </c>
      <c r="AC21" s="17">
        <f>[17]Julho!$D$32</f>
        <v>13</v>
      </c>
      <c r="AD21" s="17">
        <f>[17]Julho!$D$33</f>
        <v>11.6</v>
      </c>
      <c r="AE21" s="17">
        <f>[17]Julho!$D$34</f>
        <v>14.6</v>
      </c>
      <c r="AF21" s="17">
        <f>[17]Julho!$D$35</f>
        <v>12.2</v>
      </c>
      <c r="AG21" s="26">
        <f t="shared" si="6"/>
        <v>7.2</v>
      </c>
      <c r="AH21" s="29">
        <f t="shared" si="7"/>
        <v>14.051612903225807</v>
      </c>
    </row>
    <row r="22" spans="1:34" ht="17.100000000000001" customHeight="1" x14ac:dyDescent="0.2">
      <c r="A22" s="15" t="s">
        <v>12</v>
      </c>
      <c r="B22" s="17" t="str">
        <f>[18]Julho!$D$5</f>
        <v>*</v>
      </c>
      <c r="C22" s="17" t="str">
        <f>[18]Julho!$D$6</f>
        <v>*</v>
      </c>
      <c r="D22" s="17" t="str">
        <f>[18]Julho!$D$7</f>
        <v>*</v>
      </c>
      <c r="E22" s="17" t="str">
        <f>[18]Julho!$D$8</f>
        <v>*</v>
      </c>
      <c r="F22" s="17" t="str">
        <f>[18]Julho!$D$9</f>
        <v>*</v>
      </c>
      <c r="G22" s="17" t="str">
        <f>[18]Julho!$D$10</f>
        <v>*</v>
      </c>
      <c r="H22" s="17" t="str">
        <f>[18]Julho!$D$11</f>
        <v>*</v>
      </c>
      <c r="I22" s="17" t="str">
        <f>[18]Julho!$D$12</f>
        <v>*</v>
      </c>
      <c r="J22" s="17" t="str">
        <f>[18]Julho!$D$13</f>
        <v>*</v>
      </c>
      <c r="K22" s="17" t="str">
        <f>[18]Julho!$D$14</f>
        <v>*</v>
      </c>
      <c r="L22" s="17" t="str">
        <f>[18]Julho!$D$15</f>
        <v>*</v>
      </c>
      <c r="M22" s="17" t="str">
        <f>[18]Julho!$D$16</f>
        <v>*</v>
      </c>
      <c r="N22" s="17" t="str">
        <f>[18]Julho!$D$17</f>
        <v>*</v>
      </c>
      <c r="O22" s="17" t="str">
        <f>[18]Julho!$D$18</f>
        <v>*</v>
      </c>
      <c r="P22" s="17" t="str">
        <f>[18]Julho!$D$19</f>
        <v>*</v>
      </c>
      <c r="Q22" s="17" t="str">
        <f>[18]Julho!$D$20</f>
        <v>*</v>
      </c>
      <c r="R22" s="17" t="str">
        <f>[18]Julho!$D$21</f>
        <v>*</v>
      </c>
      <c r="S22" s="17" t="str">
        <f>[18]Julho!$D$22</f>
        <v>*</v>
      </c>
      <c r="T22" s="17" t="str">
        <f>[18]Julho!$D$23</f>
        <v>*</v>
      </c>
      <c r="U22" s="17" t="str">
        <f>[18]Julho!$D$24</f>
        <v>*</v>
      </c>
      <c r="V22" s="17" t="str">
        <f>[18]Julho!$D$25</f>
        <v>*</v>
      </c>
      <c r="W22" s="17" t="str">
        <f>[18]Julho!$D$26</f>
        <v>*</v>
      </c>
      <c r="X22" s="17" t="str">
        <f>[18]Julho!$D$27</f>
        <v>*</v>
      </c>
      <c r="Y22" s="17" t="str">
        <f>[18]Julho!$D$28</f>
        <v>*</v>
      </c>
      <c r="Z22" s="17">
        <f>[18]Julho!$D$29</f>
        <v>20.100000000000001</v>
      </c>
      <c r="AA22" s="17">
        <f>[18]Julho!$D$30</f>
        <v>15.6</v>
      </c>
      <c r="AB22" s="17">
        <f>[18]Julho!$D$31</f>
        <v>17.3</v>
      </c>
      <c r="AC22" s="17">
        <f>[18]Julho!$D$32</f>
        <v>16.7</v>
      </c>
      <c r="AD22" s="17">
        <f>[18]Julho!$D$33</f>
        <v>15.9</v>
      </c>
      <c r="AE22" s="17">
        <f>[18]Julho!$D$34</f>
        <v>19.3</v>
      </c>
      <c r="AF22" s="17">
        <f>[18]Julho!$D$35</f>
        <v>16.3</v>
      </c>
      <c r="AG22" s="26">
        <f t="shared" ref="AG22" si="10">MIN(B22:AF22)</f>
        <v>15.6</v>
      </c>
      <c r="AH22" s="29">
        <f t="shared" ref="AH22" si="11">AVERAGE(B22:AF22)</f>
        <v>17.314285714285713</v>
      </c>
    </row>
    <row r="23" spans="1:34" ht="17.100000000000001" customHeight="1" x14ac:dyDescent="0.2">
      <c r="A23" s="15" t="s">
        <v>13</v>
      </c>
      <c r="B23" s="17">
        <f>[19]Julho!$D$5</f>
        <v>21</v>
      </c>
      <c r="C23" s="17">
        <f>[19]Julho!$D$6</f>
        <v>19</v>
      </c>
      <c r="D23" s="17">
        <f>[19]Julho!$D$7</f>
        <v>19.5</v>
      </c>
      <c r="E23" s="17">
        <f>[19]Julho!$D$8</f>
        <v>15</v>
      </c>
      <c r="F23" s="17">
        <f>[19]Julho!$D$9</f>
        <v>11.7</v>
      </c>
      <c r="G23" s="17">
        <f>[19]Julho!$D$10</f>
        <v>16.3</v>
      </c>
      <c r="H23" s="17">
        <f>[19]Julho!$D$11</f>
        <v>17</v>
      </c>
      <c r="I23" s="17">
        <f>[19]Julho!$D$12</f>
        <v>15.3</v>
      </c>
      <c r="J23" s="17">
        <f>[19]Julho!$D$13</f>
        <v>15.7</v>
      </c>
      <c r="K23" s="17">
        <f>[19]Julho!$D$14</f>
        <v>18</v>
      </c>
      <c r="L23" s="17">
        <f>[19]Julho!$D$15</f>
        <v>20.2</v>
      </c>
      <c r="M23" s="17">
        <f>[19]Julho!$D$16</f>
        <v>20.8</v>
      </c>
      <c r="N23" s="17">
        <f>[19]Julho!$D$17</f>
        <v>22.5</v>
      </c>
      <c r="O23" s="17">
        <f>[19]Julho!$D$18</f>
        <v>22.3</v>
      </c>
      <c r="P23" s="17">
        <f>[19]Julho!$D$19</f>
        <v>16.5</v>
      </c>
      <c r="Q23" s="17">
        <f>[19]Julho!$D$20</f>
        <v>16.600000000000001</v>
      </c>
      <c r="R23" s="17">
        <f>[19]Julho!$D$21</f>
        <v>17.5</v>
      </c>
      <c r="S23" s="17">
        <f>[19]Julho!$D$22</f>
        <v>17.3</v>
      </c>
      <c r="T23" s="17">
        <f>[19]Julho!$D$23</f>
        <v>16</v>
      </c>
      <c r="U23" s="17">
        <f>[19]Julho!$D$24</f>
        <v>14.1</v>
      </c>
      <c r="V23" s="17">
        <f>[19]Julho!$D$25</f>
        <v>14.9</v>
      </c>
      <c r="W23" s="17">
        <f>[19]Julho!$D$26</f>
        <v>11.4</v>
      </c>
      <c r="X23" s="17">
        <f>[19]Julho!$D$27</f>
        <v>12.9</v>
      </c>
      <c r="Y23" s="17">
        <f>[19]Julho!$D$28</f>
        <v>17.399999999999999</v>
      </c>
      <c r="Z23" s="17">
        <f>[19]Julho!$D$29</f>
        <v>16.600000000000001</v>
      </c>
      <c r="AA23" s="17">
        <f>[19]Julho!$D$30</f>
        <v>18.8</v>
      </c>
      <c r="AB23" s="17">
        <f>[19]Julho!$D$31</f>
        <v>14.7</v>
      </c>
      <c r="AC23" s="17">
        <f>[19]Julho!$D$32</f>
        <v>14.8</v>
      </c>
      <c r="AD23" s="17">
        <f>[19]Julho!$D$33</f>
        <v>14.9</v>
      </c>
      <c r="AE23" s="17">
        <f>[19]Julho!$D$34</f>
        <v>17.899999999999999</v>
      </c>
      <c r="AF23" s="17">
        <f>[19]Julho!$D$35</f>
        <v>14.9</v>
      </c>
      <c r="AG23" s="26">
        <f t="shared" si="6"/>
        <v>11.4</v>
      </c>
      <c r="AH23" s="29">
        <f t="shared" si="7"/>
        <v>16.822580645161292</v>
      </c>
    </row>
    <row r="24" spans="1:34" ht="17.100000000000001" customHeight="1" x14ac:dyDescent="0.2">
      <c r="A24" s="15" t="s">
        <v>14</v>
      </c>
      <c r="B24" s="17">
        <f>[20]Julho!$D$5</f>
        <v>18.3</v>
      </c>
      <c r="C24" s="17">
        <f>[20]Julho!$D$6</f>
        <v>18.399999999999999</v>
      </c>
      <c r="D24" s="17">
        <f>[20]Julho!$D$7</f>
        <v>15.9</v>
      </c>
      <c r="E24" s="17">
        <f>[20]Julho!$D$8</f>
        <v>15.6</v>
      </c>
      <c r="F24" s="17">
        <f>[20]Julho!$D$9</f>
        <v>13.2</v>
      </c>
      <c r="G24" s="17">
        <f>[20]Julho!$D$10</f>
        <v>14.4</v>
      </c>
      <c r="H24" s="17">
        <f>[20]Julho!$D$11</f>
        <v>18.899999999999999</v>
      </c>
      <c r="I24" s="17">
        <f>[20]Julho!$D$12</f>
        <v>16.2</v>
      </c>
      <c r="J24" s="17">
        <f>[20]Julho!$D$13</f>
        <v>15.3</v>
      </c>
      <c r="K24" s="17">
        <f>[20]Julho!$D$14</f>
        <v>16.100000000000001</v>
      </c>
      <c r="L24" s="17">
        <f>[20]Julho!$D$15</f>
        <v>16.399999999999999</v>
      </c>
      <c r="M24" s="17">
        <f>[20]Julho!$D$16</f>
        <v>16.100000000000001</v>
      </c>
      <c r="N24" s="17">
        <f>[20]Julho!$D$17</f>
        <v>18.600000000000001</v>
      </c>
      <c r="O24" s="17">
        <f>[20]Julho!$D$18</f>
        <v>19.5</v>
      </c>
      <c r="P24" s="17">
        <f>[20]Julho!$D$19</f>
        <v>18</v>
      </c>
      <c r="Q24" s="17">
        <f>[20]Julho!$D$20</f>
        <v>16.899999999999999</v>
      </c>
      <c r="R24" s="17">
        <f>[20]Julho!$D$21</f>
        <v>16.2</v>
      </c>
      <c r="S24" s="17">
        <f>[20]Julho!$D$22</f>
        <v>14.2</v>
      </c>
      <c r="T24" s="17">
        <f>[20]Julho!$D$23</f>
        <v>14.4</v>
      </c>
      <c r="U24" s="17">
        <f>[20]Julho!$D$24</f>
        <v>14.8</v>
      </c>
      <c r="V24" s="17">
        <f>[20]Julho!$D$25</f>
        <v>14.9</v>
      </c>
      <c r="W24" s="17">
        <f>[20]Julho!$D$26</f>
        <v>12.6</v>
      </c>
      <c r="X24" s="17">
        <f>[20]Julho!$D$27</f>
        <v>13.1</v>
      </c>
      <c r="Y24" s="17">
        <f>[20]Julho!$D$28</f>
        <v>14.9</v>
      </c>
      <c r="Z24" s="17">
        <f>[20]Julho!$D$29</f>
        <v>17</v>
      </c>
      <c r="AA24" s="17">
        <f>[20]Julho!$D$30</f>
        <v>16.399999999999999</v>
      </c>
      <c r="AB24" s="17">
        <f>[20]Julho!$D$31</f>
        <v>16.600000000000001</v>
      </c>
      <c r="AC24" s="17">
        <f>[20]Julho!$D$32</f>
        <v>14.3</v>
      </c>
      <c r="AD24" s="17">
        <f>[20]Julho!$D$33</f>
        <v>15.3</v>
      </c>
      <c r="AE24" s="17">
        <f>[20]Julho!$D$34</f>
        <v>18.8</v>
      </c>
      <c r="AF24" s="17">
        <f>[20]Julho!$D$35</f>
        <v>13.3</v>
      </c>
      <c r="AG24" s="26">
        <f t="shared" si="6"/>
        <v>12.6</v>
      </c>
      <c r="AH24" s="29">
        <f t="shared" si="7"/>
        <v>15.95483870967742</v>
      </c>
    </row>
    <row r="25" spans="1:34" ht="17.100000000000001" customHeight="1" x14ac:dyDescent="0.2">
      <c r="A25" s="15" t="s">
        <v>15</v>
      </c>
      <c r="B25" s="17">
        <f>[21]Julho!$D$5</f>
        <v>15.7</v>
      </c>
      <c r="C25" s="17">
        <f>[21]Julho!$D$6</f>
        <v>16.600000000000001</v>
      </c>
      <c r="D25" s="17">
        <f>[21]Julho!$D$7</f>
        <v>14.9</v>
      </c>
      <c r="E25" s="17">
        <f>[21]Julho!$D$8</f>
        <v>8.3000000000000007</v>
      </c>
      <c r="F25" s="17">
        <f>[21]Julho!$D$9</f>
        <v>5.6</v>
      </c>
      <c r="G25" s="17">
        <f>[21]Julho!$D$10</f>
        <v>12</v>
      </c>
      <c r="H25" s="17">
        <f>[21]Julho!$D$11</f>
        <v>15.2</v>
      </c>
      <c r="I25" s="17">
        <f>[21]Julho!$D$12</f>
        <v>13</v>
      </c>
      <c r="J25" s="17">
        <f>[21]Julho!$D$13</f>
        <v>9.3000000000000007</v>
      </c>
      <c r="K25" s="17">
        <f>[21]Julho!$D$14</f>
        <v>14.9</v>
      </c>
      <c r="L25" s="17">
        <f>[21]Julho!$D$15</f>
        <v>16.3</v>
      </c>
      <c r="M25" s="17">
        <f>[21]Julho!$D$16</f>
        <v>16.8</v>
      </c>
      <c r="N25" s="17">
        <f>[21]Julho!$D$17</f>
        <v>20.9</v>
      </c>
      <c r="O25" s="17">
        <f>[21]Julho!$D$18</f>
        <v>17.5</v>
      </c>
      <c r="P25" s="17">
        <f>[21]Julho!$D$19</f>
        <v>13.3</v>
      </c>
      <c r="Q25" s="17">
        <f>[21]Julho!$D$20</f>
        <v>14.4</v>
      </c>
      <c r="R25" s="17">
        <f>[21]Julho!$D$21</f>
        <v>14.5</v>
      </c>
      <c r="S25" s="17">
        <f>[21]Julho!$D$22</f>
        <v>15.5</v>
      </c>
      <c r="T25" s="17">
        <f>[21]Julho!$D$23</f>
        <v>14.5</v>
      </c>
      <c r="U25" s="17">
        <f>[21]Julho!$D$24</f>
        <v>18.2</v>
      </c>
      <c r="V25" s="17">
        <f>[21]Julho!$D$25</f>
        <v>9.4</v>
      </c>
      <c r="W25" s="17">
        <f>[21]Julho!$D$26</f>
        <v>8</v>
      </c>
      <c r="X25" s="17">
        <f>[21]Julho!$D$27</f>
        <v>12</v>
      </c>
      <c r="Y25" s="17">
        <f>[21]Julho!$D$28</f>
        <v>14</v>
      </c>
      <c r="Z25" s="17">
        <f>[21]Julho!$D$29</f>
        <v>11.4</v>
      </c>
      <c r="AA25" s="17">
        <f>[21]Julho!$D$30</f>
        <v>9.8000000000000007</v>
      </c>
      <c r="AB25" s="17">
        <f>[21]Julho!$D$31</f>
        <v>13.1</v>
      </c>
      <c r="AC25" s="17">
        <f>[21]Julho!$D$32</f>
        <v>14.6</v>
      </c>
      <c r="AD25" s="17">
        <f>[21]Julho!$D$33</f>
        <v>15.5</v>
      </c>
      <c r="AE25" s="17">
        <f>[21]Julho!$D$34</f>
        <v>15.9</v>
      </c>
      <c r="AF25" s="17">
        <f>[21]Julho!$D$35</f>
        <v>14.1</v>
      </c>
      <c r="AG25" s="26">
        <f t="shared" si="6"/>
        <v>5.6</v>
      </c>
      <c r="AH25" s="29">
        <f t="shared" si="7"/>
        <v>13.716129032258065</v>
      </c>
    </row>
    <row r="26" spans="1:34" ht="17.100000000000001" customHeight="1" x14ac:dyDescent="0.2">
      <c r="A26" s="15" t="s">
        <v>16</v>
      </c>
      <c r="B26" s="17" t="str">
        <f>[22]Julho!$D$5</f>
        <v>*</v>
      </c>
      <c r="C26" s="17" t="str">
        <f>[22]Julho!$D$6</f>
        <v>*</v>
      </c>
      <c r="D26" s="17" t="str">
        <f>[22]Julho!$D$7</f>
        <v>*</v>
      </c>
      <c r="E26" s="17" t="str">
        <f>[22]Julho!$D$8</f>
        <v>*</v>
      </c>
      <c r="F26" s="17" t="str">
        <f>[22]Julho!$D$9</f>
        <v>*</v>
      </c>
      <c r="G26" s="17" t="str">
        <f>[22]Julho!$D$10</f>
        <v>*</v>
      </c>
      <c r="H26" s="17" t="str">
        <f>[22]Julho!$D$11</f>
        <v>*</v>
      </c>
      <c r="I26" s="17" t="str">
        <f>[22]Julho!$D$12</f>
        <v>*</v>
      </c>
      <c r="J26" s="17" t="str">
        <f>[22]Julho!$D$13</f>
        <v>*</v>
      </c>
      <c r="K26" s="17" t="str">
        <f>[22]Julho!$D$14</f>
        <v>*</v>
      </c>
      <c r="L26" s="17" t="str">
        <f>[22]Julho!$D$15</f>
        <v>*</v>
      </c>
      <c r="M26" s="17" t="str">
        <f>[22]Julho!$D$16</f>
        <v>*</v>
      </c>
      <c r="N26" s="17" t="str">
        <f>[22]Julho!$D$17</f>
        <v>*</v>
      </c>
      <c r="O26" s="17" t="str">
        <f>[22]Julho!$D$18</f>
        <v>*</v>
      </c>
      <c r="P26" s="17" t="str">
        <f>[22]Julho!$D$19</f>
        <v>*</v>
      </c>
      <c r="Q26" s="17" t="str">
        <f>[22]Julho!$D$20</f>
        <v>*</v>
      </c>
      <c r="R26" s="17" t="str">
        <f>[22]Julho!$D$21</f>
        <v>*</v>
      </c>
      <c r="S26" s="17" t="str">
        <f>[22]Julho!$D$22</f>
        <v>*</v>
      </c>
      <c r="T26" s="17" t="str">
        <f>[22]Julho!$D$23</f>
        <v>*</v>
      </c>
      <c r="U26" s="17" t="str">
        <f>[22]Julho!$D$24</f>
        <v>*</v>
      </c>
      <c r="V26" s="17" t="str">
        <f>[22]Julho!$D$25</f>
        <v>*</v>
      </c>
      <c r="W26" s="17" t="str">
        <f>[22]Julho!$D$26</f>
        <v>*</v>
      </c>
      <c r="X26" s="17" t="str">
        <f>[22]Julho!$D$27</f>
        <v>*</v>
      </c>
      <c r="Y26" s="17">
        <f>[22]Julho!$D$28</f>
        <v>17.8</v>
      </c>
      <c r="Z26" s="17">
        <f>[22]Julho!$D$29</f>
        <v>12.8</v>
      </c>
      <c r="AA26" s="17">
        <f>[22]Julho!$D$30</f>
        <v>12.4</v>
      </c>
      <c r="AB26" s="17">
        <f>[22]Julho!$D$31</f>
        <v>15.8</v>
      </c>
      <c r="AC26" s="17">
        <f>[22]Julho!$D$32</f>
        <v>18.399999999999999</v>
      </c>
      <c r="AD26" s="17">
        <f>[22]Julho!$D$33</f>
        <v>16.5</v>
      </c>
      <c r="AE26" s="17">
        <f>[22]Julho!$D$34</f>
        <v>15.9</v>
      </c>
      <c r="AF26" s="17">
        <f>[22]Julho!$D$35</f>
        <v>19.399999999999999</v>
      </c>
      <c r="AG26" s="26">
        <f t="shared" ref="AG26" si="12">MIN(B26:AF26)</f>
        <v>12.4</v>
      </c>
      <c r="AH26" s="29">
        <f t="shared" ref="AH26" si="13">AVERAGE(B26:AF26)</f>
        <v>16.125</v>
      </c>
    </row>
    <row r="27" spans="1:34" ht="17.100000000000001" customHeight="1" x14ac:dyDescent="0.2">
      <c r="A27" s="15" t="s">
        <v>17</v>
      </c>
      <c r="B27" s="17">
        <f>[23]Julho!$D$5</f>
        <v>17.399999999999999</v>
      </c>
      <c r="C27" s="17">
        <f>[23]Julho!$D$6</f>
        <v>18.100000000000001</v>
      </c>
      <c r="D27" s="17">
        <f>[23]Julho!$D$7</f>
        <v>18.600000000000001</v>
      </c>
      <c r="E27" s="17">
        <f>[23]Julho!$D$8</f>
        <v>11.7</v>
      </c>
      <c r="F27" s="17">
        <f>[23]Julho!$D$9</f>
        <v>8.5</v>
      </c>
      <c r="G27" s="17">
        <f>[23]Julho!$D$10</f>
        <v>14.7</v>
      </c>
      <c r="H27" s="17">
        <f>[23]Julho!$D$11</f>
        <v>16.399999999999999</v>
      </c>
      <c r="I27" s="17">
        <f>[23]Julho!$D$12</f>
        <v>14.3</v>
      </c>
      <c r="J27" s="17">
        <f>[23]Julho!$D$13</f>
        <v>9.6999999999999993</v>
      </c>
      <c r="K27" s="17">
        <f>[23]Julho!$D$14</f>
        <v>15.9</v>
      </c>
      <c r="L27" s="17">
        <f>[23]Julho!$D$15</f>
        <v>16.8</v>
      </c>
      <c r="M27" s="17">
        <f>[23]Julho!$D$16</f>
        <v>17.8</v>
      </c>
      <c r="N27" s="17">
        <f>[23]Julho!$D$17</f>
        <v>19.8</v>
      </c>
      <c r="O27" s="17">
        <f>[23]Julho!$D$18</f>
        <v>18.600000000000001</v>
      </c>
      <c r="P27" s="17">
        <f>[23]Julho!$D$19</f>
        <v>18.2</v>
      </c>
      <c r="Q27" s="17">
        <f>[23]Julho!$D$20</f>
        <v>16</v>
      </c>
      <c r="R27" s="17">
        <f>[23]Julho!$D$21</f>
        <v>15.4</v>
      </c>
      <c r="S27" s="17">
        <f>[23]Julho!$D$22</f>
        <v>14.7</v>
      </c>
      <c r="T27" s="17">
        <f>[23]Julho!$D$23</f>
        <v>14.3</v>
      </c>
      <c r="U27" s="17">
        <f>[23]Julho!$D$24</f>
        <v>12.2</v>
      </c>
      <c r="V27" s="17">
        <f>[23]Julho!$D$25</f>
        <v>13.3</v>
      </c>
      <c r="W27" s="17">
        <f>[23]Julho!$D$26</f>
        <v>6</v>
      </c>
      <c r="X27" s="17">
        <f>[23]Julho!$D$27</f>
        <v>11.4</v>
      </c>
      <c r="Y27" s="17">
        <f>[23]Julho!$D$28</f>
        <v>16.899999999999999</v>
      </c>
      <c r="Z27" s="17">
        <f>[23]Julho!$D$29</f>
        <v>14</v>
      </c>
      <c r="AA27" s="17">
        <f>[23]Julho!$D$30</f>
        <v>9.5</v>
      </c>
      <c r="AB27" s="17">
        <f>[23]Julho!$D$31</f>
        <v>11.1</v>
      </c>
      <c r="AC27" s="17">
        <f>[23]Julho!$D$32</f>
        <v>14.9</v>
      </c>
      <c r="AD27" s="17">
        <f>[23]Julho!$D$33</f>
        <v>12.4</v>
      </c>
      <c r="AE27" s="17">
        <f>[23]Julho!$D$34</f>
        <v>13.2</v>
      </c>
      <c r="AF27" s="17">
        <f>[23]Julho!$D$35</f>
        <v>15.6</v>
      </c>
      <c r="AG27" s="26">
        <f t="shared" si="6"/>
        <v>6</v>
      </c>
      <c r="AH27" s="29">
        <f t="shared" si="7"/>
        <v>14.432258064516128</v>
      </c>
    </row>
    <row r="28" spans="1:34" ht="17.100000000000001" customHeight="1" x14ac:dyDescent="0.2">
      <c r="A28" s="15" t="s">
        <v>18</v>
      </c>
      <c r="B28" s="17">
        <f>[24]Julho!$D$5</f>
        <v>17</v>
      </c>
      <c r="C28" s="17">
        <f>[24]Julho!$D$6</f>
        <v>18</v>
      </c>
      <c r="D28" s="17">
        <f>[24]Julho!$D$7</f>
        <v>16.899999999999999</v>
      </c>
      <c r="E28" s="17">
        <f>[24]Julho!$D$8</f>
        <v>11.9</v>
      </c>
      <c r="F28" s="17">
        <f>[24]Julho!$D$9</f>
        <v>9</v>
      </c>
      <c r="G28" s="17">
        <f>[24]Julho!$D$10</f>
        <v>15.5</v>
      </c>
      <c r="H28" s="17">
        <f>[24]Julho!$D$11</f>
        <v>17.100000000000001</v>
      </c>
      <c r="I28" s="17">
        <f>[24]Julho!$D$12</f>
        <v>12.5</v>
      </c>
      <c r="J28" s="17">
        <f>[24]Julho!$D$13</f>
        <v>14.1</v>
      </c>
      <c r="K28" s="17">
        <f>[24]Julho!$D$14</f>
        <v>17</v>
      </c>
      <c r="L28" s="17">
        <f>[24]Julho!$D$15</f>
        <v>16.8</v>
      </c>
      <c r="M28" s="17">
        <f>[24]Julho!$D$16</f>
        <v>17.3</v>
      </c>
      <c r="N28" s="17">
        <f>[24]Julho!$D$17</f>
        <v>19</v>
      </c>
      <c r="O28" s="17">
        <f>[24]Julho!$D$18</f>
        <v>19.3</v>
      </c>
      <c r="P28" s="17">
        <f>[24]Julho!$D$19</f>
        <v>18</v>
      </c>
      <c r="Q28" s="17">
        <f>[24]Julho!$D$20</f>
        <v>16.2</v>
      </c>
      <c r="R28" s="17">
        <f>[24]Julho!$D$21</f>
        <v>17.100000000000001</v>
      </c>
      <c r="S28" s="17">
        <f>[24]Julho!$D$22</f>
        <v>15.6</v>
      </c>
      <c r="T28" s="17">
        <f>[24]Julho!$D$23</f>
        <v>13.3</v>
      </c>
      <c r="U28" s="17">
        <f>[24]Julho!$D$24</f>
        <v>15.4</v>
      </c>
      <c r="V28" s="17">
        <f>[24]Julho!$D$25</f>
        <v>15.4</v>
      </c>
      <c r="W28" s="17">
        <f>[24]Julho!$D$26</f>
        <v>11.8</v>
      </c>
      <c r="X28" s="17">
        <f>[24]Julho!$D$27</f>
        <v>14.8</v>
      </c>
      <c r="Y28" s="17">
        <f>[24]Julho!$D$28</f>
        <v>15.3</v>
      </c>
      <c r="Z28" s="17">
        <f>[24]Julho!$D$29</f>
        <v>16.3</v>
      </c>
      <c r="AA28" s="17">
        <f>[24]Julho!$D$30</f>
        <v>15.9</v>
      </c>
      <c r="AB28" s="17">
        <f>[24]Julho!$D$31</f>
        <v>17.399999999999999</v>
      </c>
      <c r="AC28" s="17">
        <f>[24]Julho!$D$32</f>
        <v>16.100000000000001</v>
      </c>
      <c r="AD28" s="17">
        <f>[24]Julho!$D$33</f>
        <v>16.100000000000001</v>
      </c>
      <c r="AE28" s="17">
        <f>[24]Julho!$D$34</f>
        <v>20.2</v>
      </c>
      <c r="AF28" s="17">
        <f>[24]Julho!$D$35</f>
        <v>16.2</v>
      </c>
      <c r="AG28" s="26">
        <f t="shared" si="6"/>
        <v>9</v>
      </c>
      <c r="AH28" s="29">
        <f t="shared" si="7"/>
        <v>15.88709677419355</v>
      </c>
    </row>
    <row r="29" spans="1:34" ht="17.100000000000001" customHeight="1" x14ac:dyDescent="0.2">
      <c r="A29" s="15" t="s">
        <v>19</v>
      </c>
      <c r="B29" s="17">
        <f>[25]Julho!$D$5</f>
        <v>16.2</v>
      </c>
      <c r="C29" s="17" t="str">
        <f>[25]Julho!$D$6</f>
        <v>*</v>
      </c>
      <c r="D29" s="17">
        <f>[25]Julho!$D$7</f>
        <v>16.600000000000001</v>
      </c>
      <c r="E29" s="17">
        <f>[25]Julho!$D$8</f>
        <v>8.8000000000000007</v>
      </c>
      <c r="F29" s="17">
        <f>[25]Julho!$D$9</f>
        <v>7.9</v>
      </c>
      <c r="G29" s="17">
        <f>[25]Julho!$D$10</f>
        <v>14.9</v>
      </c>
      <c r="H29" s="17" t="str">
        <f>[25]Julho!$D$11</f>
        <v>*</v>
      </c>
      <c r="I29" s="17">
        <f>[25]Julho!$D$12</f>
        <v>14.8</v>
      </c>
      <c r="J29" s="17">
        <f>[25]Julho!$D$13</f>
        <v>15</v>
      </c>
      <c r="K29" s="17">
        <f>[25]Julho!$D$14</f>
        <v>19.3</v>
      </c>
      <c r="L29" s="17">
        <f>[25]Julho!$D$15</f>
        <v>18.7</v>
      </c>
      <c r="M29" s="17">
        <f>[25]Julho!$D$16</f>
        <v>16.600000000000001</v>
      </c>
      <c r="N29" s="17">
        <f>[25]Julho!$D$17</f>
        <v>19.5</v>
      </c>
      <c r="O29" s="17" t="str">
        <f>[25]Julho!$D$18</f>
        <v>*</v>
      </c>
      <c r="P29" s="17">
        <f>[25]Julho!$D$19</f>
        <v>13.6</v>
      </c>
      <c r="Q29" s="17">
        <f>[25]Julho!$D$20</f>
        <v>14.4</v>
      </c>
      <c r="R29" s="17">
        <f>[25]Julho!$D$21</f>
        <v>18.3</v>
      </c>
      <c r="S29" s="17">
        <f>[25]Julho!$D$22</f>
        <v>15.9</v>
      </c>
      <c r="T29" s="17">
        <f>[25]Julho!$D$23</f>
        <v>17.399999999999999</v>
      </c>
      <c r="U29" s="17">
        <f>[25]Julho!$D$24</f>
        <v>16.899999999999999</v>
      </c>
      <c r="V29" s="17">
        <f>[25]Julho!$D$25</f>
        <v>11.6</v>
      </c>
      <c r="W29" s="17">
        <f>[25]Julho!$D$26</f>
        <v>9.1</v>
      </c>
      <c r="X29" s="17">
        <f>[25]Julho!$D$27</f>
        <v>16.8</v>
      </c>
      <c r="Y29" s="17">
        <f>[25]Julho!$D$28</f>
        <v>15.1</v>
      </c>
      <c r="Z29" s="17">
        <f>[25]Julho!$D$29</f>
        <v>10.8</v>
      </c>
      <c r="AA29" s="17">
        <f>[25]Julho!$D$30</f>
        <v>10.199999999999999</v>
      </c>
      <c r="AB29" s="17">
        <f>[25]Julho!$D$31</f>
        <v>12</v>
      </c>
      <c r="AC29" s="17">
        <f>[25]Julho!$D$32</f>
        <v>13.7</v>
      </c>
      <c r="AD29" s="17">
        <f>[25]Julho!$D$33</f>
        <v>14.9</v>
      </c>
      <c r="AE29" s="17">
        <f>[25]Julho!$D$34</f>
        <v>16</v>
      </c>
      <c r="AF29" s="17">
        <f>[25]Julho!$D$35</f>
        <v>16.8</v>
      </c>
      <c r="AG29" s="26">
        <f t="shared" si="6"/>
        <v>7.9</v>
      </c>
      <c r="AH29" s="29">
        <f t="shared" si="7"/>
        <v>14.707142857142859</v>
      </c>
    </row>
    <row r="30" spans="1:34" ht="17.100000000000001" customHeight="1" x14ac:dyDescent="0.2">
      <c r="A30" s="15" t="s">
        <v>31</v>
      </c>
      <c r="B30" s="17">
        <f>[26]Julho!$D$5</f>
        <v>17.5</v>
      </c>
      <c r="C30" s="17">
        <f>[26]Julho!$D$6</f>
        <v>18.2</v>
      </c>
      <c r="D30" s="17">
        <f>[26]Julho!$D$7</f>
        <v>19.2</v>
      </c>
      <c r="E30" s="17">
        <f>[26]Julho!$D$8</f>
        <v>11.6</v>
      </c>
      <c r="F30" s="17">
        <f>[26]Julho!$D$9</f>
        <v>8</v>
      </c>
      <c r="G30" s="17">
        <f>[26]Julho!$D$10</f>
        <v>14.7</v>
      </c>
      <c r="H30" s="17">
        <f>[26]Julho!$D$11</f>
        <v>16.100000000000001</v>
      </c>
      <c r="I30" s="17">
        <f>[26]Julho!$D$12</f>
        <v>13.9</v>
      </c>
      <c r="J30" s="17">
        <f>[26]Julho!$D$13</f>
        <v>12</v>
      </c>
      <c r="K30" s="17">
        <f>[26]Julho!$D$14</f>
        <v>17.399999999999999</v>
      </c>
      <c r="L30" s="17">
        <f>[26]Julho!$D$15</f>
        <v>18.399999999999999</v>
      </c>
      <c r="M30" s="17">
        <f>[26]Julho!$D$16</f>
        <v>18.600000000000001</v>
      </c>
      <c r="N30" s="17">
        <f>[26]Julho!$D$17</f>
        <v>22</v>
      </c>
      <c r="O30" s="17">
        <f>[26]Julho!$D$18</f>
        <v>20.3</v>
      </c>
      <c r="P30" s="17">
        <f>[26]Julho!$D$19</f>
        <v>17.399999999999999</v>
      </c>
      <c r="Q30" s="17">
        <f>[26]Julho!$D$20</f>
        <v>16.3</v>
      </c>
      <c r="R30" s="17">
        <f>[26]Julho!$D$21</f>
        <v>17.3</v>
      </c>
      <c r="S30" s="17">
        <f>[26]Julho!$D$22</f>
        <v>16.2</v>
      </c>
      <c r="T30" s="17">
        <f>[26]Julho!$D$23</f>
        <v>18</v>
      </c>
      <c r="U30" s="17">
        <f>[26]Julho!$D$24</f>
        <v>15</v>
      </c>
      <c r="V30" s="17">
        <f>[26]Julho!$D$25</f>
        <v>13.3</v>
      </c>
      <c r="W30" s="17">
        <f>[26]Julho!$D$26</f>
        <v>7.8</v>
      </c>
      <c r="X30" s="17">
        <f>[26]Julho!$D$27</f>
        <v>14.1</v>
      </c>
      <c r="Y30" s="17">
        <f>[26]Julho!$D$28</f>
        <v>17.100000000000001</v>
      </c>
      <c r="Z30" s="17">
        <f>[26]Julho!$D$29</f>
        <v>15.6</v>
      </c>
      <c r="AA30" s="17">
        <f>[26]Julho!$D$30</f>
        <v>11.6</v>
      </c>
      <c r="AB30" s="17">
        <f>[26]Julho!$D$31</f>
        <v>14.4</v>
      </c>
      <c r="AC30" s="17">
        <f>[26]Julho!$D$32</f>
        <v>19.600000000000001</v>
      </c>
      <c r="AD30" s="17">
        <f>[26]Julho!$D$33</f>
        <v>19.2</v>
      </c>
      <c r="AE30" s="17">
        <f>[26]Julho!$D$34</f>
        <v>20</v>
      </c>
      <c r="AF30" s="17">
        <f>[26]Julho!$D$35</f>
        <v>19.899999999999999</v>
      </c>
      <c r="AG30" s="26">
        <f t="shared" si="6"/>
        <v>7.8</v>
      </c>
      <c r="AH30" s="29">
        <f t="shared" si="7"/>
        <v>16.151612903225811</v>
      </c>
    </row>
    <row r="31" spans="1:34" ht="17.100000000000001" customHeight="1" x14ac:dyDescent="0.2">
      <c r="A31" s="15" t="s">
        <v>48</v>
      </c>
      <c r="B31" s="17">
        <f>[27]Julho!$D$5</f>
        <v>17.2</v>
      </c>
      <c r="C31" s="17">
        <f>[27]Julho!$D$6</f>
        <v>18.899999999999999</v>
      </c>
      <c r="D31" s="17">
        <f>[27]Julho!$D$7</f>
        <v>17.899999999999999</v>
      </c>
      <c r="E31" s="17">
        <f>[27]Julho!$D$8</f>
        <v>14.4</v>
      </c>
      <c r="F31" s="17">
        <f>[27]Julho!$D$9</f>
        <v>12.8</v>
      </c>
      <c r="G31" s="17">
        <f>[27]Julho!$D$10</f>
        <v>16.7</v>
      </c>
      <c r="H31" s="17">
        <f>[27]Julho!$D$11</f>
        <v>18.5</v>
      </c>
      <c r="I31" s="17">
        <f>[27]Julho!$D$12</f>
        <v>14.4</v>
      </c>
      <c r="J31" s="17">
        <f>[27]Julho!$D$13</f>
        <v>16</v>
      </c>
      <c r="K31" s="17">
        <f>[27]Julho!$D$14</f>
        <v>19</v>
      </c>
      <c r="L31" s="17">
        <f>[27]Julho!$D$15</f>
        <v>20.399999999999999</v>
      </c>
      <c r="M31" s="17">
        <f>[27]Julho!$D$16</f>
        <v>19.399999999999999</v>
      </c>
      <c r="N31" s="17">
        <f>[27]Julho!$D$17</f>
        <v>18.899999999999999</v>
      </c>
      <c r="O31" s="17">
        <f>[27]Julho!$D$18</f>
        <v>20.7</v>
      </c>
      <c r="P31" s="17">
        <f>[27]Julho!$D$19</f>
        <v>19.5</v>
      </c>
      <c r="Q31" s="17">
        <f>[27]Julho!$D$20</f>
        <v>18.2</v>
      </c>
      <c r="R31" s="17">
        <f>[27]Julho!$D$21</f>
        <v>18.7</v>
      </c>
      <c r="S31" s="17">
        <f>[27]Julho!$D$22</f>
        <v>17.3</v>
      </c>
      <c r="T31" s="17">
        <f>[27]Julho!$D$23</f>
        <v>17</v>
      </c>
      <c r="U31" s="17">
        <f>[27]Julho!$D$24</f>
        <v>17.2</v>
      </c>
      <c r="V31" s="17">
        <f>[27]Julho!$D$25</f>
        <v>17.600000000000001</v>
      </c>
      <c r="W31" s="17">
        <f>[27]Julho!$D$26</f>
        <v>15.7</v>
      </c>
      <c r="X31" s="17">
        <f>[27]Julho!$D$27</f>
        <v>17.100000000000001</v>
      </c>
      <c r="Y31" s="17">
        <f>[27]Julho!$D$28</f>
        <v>15.8</v>
      </c>
      <c r="Z31" s="17">
        <f>[27]Julho!$D$29</f>
        <v>15.8</v>
      </c>
      <c r="AA31" s="17">
        <f>[27]Julho!$D$30</f>
        <v>17.2</v>
      </c>
      <c r="AB31" s="17">
        <f>[27]Julho!$D$31</f>
        <v>18.7</v>
      </c>
      <c r="AC31" s="17">
        <f>[27]Julho!$D$32</f>
        <v>16.5</v>
      </c>
      <c r="AD31" s="17">
        <f>[27]Julho!$D$33</f>
        <v>17.2</v>
      </c>
      <c r="AE31" s="17">
        <f>[27]Julho!$D$34</f>
        <v>20.399999999999999</v>
      </c>
      <c r="AF31" s="17">
        <f>[27]Julho!$D$35</f>
        <v>17.7</v>
      </c>
      <c r="AG31" s="26">
        <f>MIN(B31:AF31)</f>
        <v>12.8</v>
      </c>
      <c r="AH31" s="29">
        <f>AVERAGE(B31:AF31)</f>
        <v>17.509677419354841</v>
      </c>
    </row>
    <row r="32" spans="1:34" ht="17.100000000000001" customHeight="1" x14ac:dyDescent="0.2">
      <c r="A32" s="15" t="s">
        <v>20</v>
      </c>
      <c r="B32" s="17">
        <f>[28]Julho!$D$5</f>
        <v>18.2</v>
      </c>
      <c r="C32" s="17">
        <f>[28]Julho!$D$6</f>
        <v>17.5</v>
      </c>
      <c r="D32" s="17">
        <f>[28]Julho!$D$7</f>
        <v>17.5</v>
      </c>
      <c r="E32" s="17">
        <f>[28]Julho!$D$8</f>
        <v>14.6</v>
      </c>
      <c r="F32" s="17">
        <f>[28]Julho!$D$9</f>
        <v>11.1</v>
      </c>
      <c r="G32" s="17">
        <f>[28]Julho!$D$10</f>
        <v>14.7</v>
      </c>
      <c r="H32" s="17">
        <f>[28]Julho!$D$11</f>
        <v>18.3</v>
      </c>
      <c r="I32" s="17">
        <f>[28]Julho!$D$12</f>
        <v>16.7</v>
      </c>
      <c r="J32" s="17">
        <f>[28]Julho!$D$13</f>
        <v>15.7</v>
      </c>
      <c r="K32" s="17">
        <f>[28]Julho!$D$14</f>
        <v>17</v>
      </c>
      <c r="L32" s="17">
        <f>[28]Julho!$D$15</f>
        <v>17.5</v>
      </c>
      <c r="M32" s="17">
        <f>[28]Julho!$D$16</f>
        <v>16.3</v>
      </c>
      <c r="N32" s="17">
        <f>[28]Julho!$D$17</f>
        <v>20.3</v>
      </c>
      <c r="O32" s="17">
        <f>[28]Julho!$D$18</f>
        <v>20.5</v>
      </c>
      <c r="P32" s="17">
        <f>[28]Julho!$D$19</f>
        <v>20.8</v>
      </c>
      <c r="Q32" s="17">
        <f>[28]Julho!$D$20</f>
        <v>18.8</v>
      </c>
      <c r="R32" s="17">
        <f>[28]Julho!$D$21</f>
        <v>18.100000000000001</v>
      </c>
      <c r="S32" s="17">
        <f>[28]Julho!$D$22</f>
        <v>16.8</v>
      </c>
      <c r="T32" s="17">
        <f>[28]Julho!$D$23</f>
        <v>15.7</v>
      </c>
      <c r="U32" s="17">
        <f>[28]Julho!$D$24</f>
        <v>17.100000000000001</v>
      </c>
      <c r="V32" s="17">
        <f>[28]Julho!$D$25</f>
        <v>17.899999999999999</v>
      </c>
      <c r="W32" s="17">
        <f>[28]Julho!$D$26</f>
        <v>12.2</v>
      </c>
      <c r="X32" s="17">
        <f>[28]Julho!$D$27</f>
        <v>13.9</v>
      </c>
      <c r="Y32" s="17">
        <f>[28]Julho!$D$28</f>
        <v>15.9</v>
      </c>
      <c r="Z32" s="17">
        <f>[28]Julho!$D$29</f>
        <v>18.7</v>
      </c>
      <c r="AA32" s="17">
        <f>[28]Julho!$D$30</f>
        <v>14.9</v>
      </c>
      <c r="AB32" s="17">
        <f>[28]Julho!$D$31</f>
        <v>15.2</v>
      </c>
      <c r="AC32" s="17">
        <f>[28]Julho!$D$32</f>
        <v>15.5</v>
      </c>
      <c r="AD32" s="17">
        <f>[28]Julho!$D$33</f>
        <v>17.3</v>
      </c>
      <c r="AE32" s="17">
        <f>[28]Julho!$D$34</f>
        <v>17.7</v>
      </c>
      <c r="AF32" s="17">
        <f>[28]Julho!$D$35</f>
        <v>15.6</v>
      </c>
      <c r="AG32" s="26">
        <f>MIN(B32:AF32)</f>
        <v>11.1</v>
      </c>
      <c r="AH32" s="29">
        <f>AVERAGE(B32:AF32)</f>
        <v>16.709677419354836</v>
      </c>
    </row>
    <row r="33" spans="1:35" s="5" customFormat="1" ht="17.100000000000001" customHeight="1" thickBot="1" x14ac:dyDescent="0.25">
      <c r="A33" s="75" t="s">
        <v>35</v>
      </c>
      <c r="B33" s="76">
        <f t="shared" ref="B33:AG33" si="14">MIN(B5:B32)</f>
        <v>14.7</v>
      </c>
      <c r="C33" s="76">
        <f t="shared" si="14"/>
        <v>15.8</v>
      </c>
      <c r="D33" s="76">
        <f t="shared" si="14"/>
        <v>14</v>
      </c>
      <c r="E33" s="76">
        <f t="shared" si="14"/>
        <v>8.3000000000000007</v>
      </c>
      <c r="F33" s="76">
        <f t="shared" si="14"/>
        <v>5.6</v>
      </c>
      <c r="G33" s="76">
        <f t="shared" si="14"/>
        <v>12</v>
      </c>
      <c r="H33" s="76">
        <f t="shared" si="14"/>
        <v>15.2</v>
      </c>
      <c r="I33" s="76">
        <f t="shared" si="14"/>
        <v>12.5</v>
      </c>
      <c r="J33" s="76">
        <f t="shared" si="14"/>
        <v>8.9</v>
      </c>
      <c r="K33" s="76">
        <f t="shared" si="14"/>
        <v>14</v>
      </c>
      <c r="L33" s="76">
        <f t="shared" si="14"/>
        <v>15.1</v>
      </c>
      <c r="M33" s="76">
        <f t="shared" si="14"/>
        <v>15.1</v>
      </c>
      <c r="N33" s="76">
        <f t="shared" si="14"/>
        <v>16.7</v>
      </c>
      <c r="O33" s="76">
        <f t="shared" si="14"/>
        <v>16.2</v>
      </c>
      <c r="P33" s="76">
        <f t="shared" si="14"/>
        <v>13.3</v>
      </c>
      <c r="Q33" s="76">
        <f t="shared" si="14"/>
        <v>14.4</v>
      </c>
      <c r="R33" s="76">
        <f t="shared" si="14"/>
        <v>14.5</v>
      </c>
      <c r="S33" s="76">
        <f t="shared" si="14"/>
        <v>13.9</v>
      </c>
      <c r="T33" s="76">
        <f t="shared" si="14"/>
        <v>12.5</v>
      </c>
      <c r="U33" s="76">
        <f t="shared" si="14"/>
        <v>11.4</v>
      </c>
      <c r="V33" s="76">
        <f t="shared" si="14"/>
        <v>9.4</v>
      </c>
      <c r="W33" s="76">
        <f t="shared" si="14"/>
        <v>6</v>
      </c>
      <c r="X33" s="76">
        <f t="shared" si="14"/>
        <v>10.6</v>
      </c>
      <c r="Y33" s="76">
        <f t="shared" si="14"/>
        <v>13.4</v>
      </c>
      <c r="Z33" s="76">
        <f t="shared" si="14"/>
        <v>10.8</v>
      </c>
      <c r="AA33" s="76">
        <f t="shared" si="14"/>
        <v>6.5</v>
      </c>
      <c r="AB33" s="76">
        <f t="shared" si="14"/>
        <v>9.9</v>
      </c>
      <c r="AC33" s="76">
        <f t="shared" si="14"/>
        <v>12.8</v>
      </c>
      <c r="AD33" s="76">
        <f t="shared" si="14"/>
        <v>11.1</v>
      </c>
      <c r="AE33" s="76">
        <f t="shared" si="14"/>
        <v>12.5</v>
      </c>
      <c r="AF33" s="76">
        <f t="shared" si="14"/>
        <v>12.2</v>
      </c>
      <c r="AG33" s="81">
        <f t="shared" si="14"/>
        <v>5.6</v>
      </c>
      <c r="AH33" s="80">
        <f>AVERAGE(AH5:AH32)</f>
        <v>15.948523669324356</v>
      </c>
    </row>
    <row r="34" spans="1:35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1"/>
      <c r="AH34" s="92"/>
    </row>
    <row r="35" spans="1:35" x14ac:dyDescent="0.2">
      <c r="A35" s="93"/>
      <c r="B35" s="78" t="s">
        <v>137</v>
      </c>
      <c r="C35" s="78"/>
      <c r="D35" s="78"/>
      <c r="E35" s="78"/>
      <c r="F35" s="78"/>
      <c r="G35" s="78"/>
      <c r="H35" s="79"/>
      <c r="I35" s="79"/>
      <c r="J35" s="79"/>
      <c r="K35" s="79"/>
      <c r="L35" s="79"/>
      <c r="M35" s="79" t="s">
        <v>49</v>
      </c>
      <c r="N35" s="79"/>
      <c r="O35" s="79"/>
      <c r="P35" s="79"/>
      <c r="Q35" s="79"/>
      <c r="R35" s="79"/>
      <c r="S35" s="79"/>
      <c r="T35" s="79"/>
      <c r="U35" s="79"/>
      <c r="V35" s="79" t="s">
        <v>54</v>
      </c>
      <c r="W35" s="79"/>
      <c r="X35" s="79"/>
      <c r="Y35" s="79"/>
      <c r="Z35" s="79"/>
      <c r="AA35" s="79"/>
      <c r="AB35" s="79"/>
      <c r="AC35" s="79"/>
      <c r="AD35" s="94"/>
      <c r="AE35" s="79"/>
      <c r="AF35" s="79"/>
      <c r="AG35" s="94"/>
      <c r="AH35" s="99"/>
    </row>
    <row r="36" spans="1:35" x14ac:dyDescent="0.2">
      <c r="A36" s="83"/>
      <c r="B36" s="79"/>
      <c r="C36" s="79"/>
      <c r="D36" s="79"/>
      <c r="E36" s="79"/>
      <c r="F36" s="79"/>
      <c r="G36" s="79"/>
      <c r="H36" s="79"/>
      <c r="I36" s="79"/>
      <c r="J36" s="96"/>
      <c r="K36" s="96"/>
      <c r="L36" s="96"/>
      <c r="M36" s="96" t="s">
        <v>50</v>
      </c>
      <c r="N36" s="96"/>
      <c r="O36" s="96"/>
      <c r="P36" s="96"/>
      <c r="Q36" s="79"/>
      <c r="R36" s="79"/>
      <c r="S36" s="79"/>
      <c r="T36" s="79"/>
      <c r="U36" s="79"/>
      <c r="V36" s="96" t="s">
        <v>55</v>
      </c>
      <c r="W36" s="96"/>
      <c r="X36" s="79"/>
      <c r="Y36" s="79"/>
      <c r="Z36" s="79"/>
      <c r="AA36" s="79"/>
      <c r="AB36" s="79"/>
      <c r="AC36" s="79"/>
      <c r="AD36" s="94"/>
      <c r="AE36" s="97"/>
      <c r="AF36" s="98"/>
      <c r="AG36" s="79"/>
      <c r="AH36" s="99"/>
      <c r="AI36" s="2"/>
    </row>
    <row r="37" spans="1:35" ht="13.5" thickBot="1" x14ac:dyDescent="0.25">
      <c r="A37" s="103"/>
      <c r="B37" s="108"/>
      <c r="C37" s="108"/>
      <c r="D37" s="108" t="s">
        <v>138</v>
      </c>
      <c r="E37" s="108"/>
      <c r="F37" s="108"/>
      <c r="G37" s="108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5"/>
      <c r="AE37" s="109"/>
      <c r="AF37" s="110"/>
      <c r="AG37" s="111"/>
      <c r="AH37" s="112"/>
      <c r="AI37" s="2"/>
    </row>
    <row r="39" spans="1:35" x14ac:dyDescent="0.2">
      <c r="AG39" s="9" t="s">
        <v>51</v>
      </c>
    </row>
    <row r="41" spans="1:35" x14ac:dyDescent="0.2">
      <c r="AF41" s="2" t="s">
        <v>51</v>
      </c>
      <c r="AG41" s="9" t="s">
        <v>51</v>
      </c>
    </row>
    <row r="44" spans="1:35" x14ac:dyDescent="0.2">
      <c r="AG44" s="9" t="s">
        <v>51</v>
      </c>
    </row>
  </sheetData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AG23" sqref="AG23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2" t="s">
        <v>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34" s="4" customFormat="1" ht="20.100000000000001" customHeight="1" x14ac:dyDescent="0.2">
      <c r="A2" s="131" t="s">
        <v>21</v>
      </c>
      <c r="B2" s="129" t="s">
        <v>136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7"/>
    </row>
    <row r="3" spans="1:34" s="5" customFormat="1" ht="20.100000000000001" customHeight="1" x14ac:dyDescent="0.2">
      <c r="A3" s="131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4" t="s">
        <v>38</v>
      </c>
      <c r="AH3" s="8"/>
    </row>
    <row r="4" spans="1:34" s="5" customFormat="1" ht="20.100000000000001" customHeight="1" x14ac:dyDescent="0.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4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[1]Julho!$E$5</f>
        <v>89.583333333333329</v>
      </c>
      <c r="C5" s="17">
        <f>[1]Julho!$E$6</f>
        <v>85.791666666666671</v>
      </c>
      <c r="D5" s="17">
        <f>[1]Julho!$E$7</f>
        <v>73.375</v>
      </c>
      <c r="E5" s="17">
        <f>[1]Julho!$E$8</f>
        <v>93.666666666666671</v>
      </c>
      <c r="F5" s="17">
        <f>[1]Julho!$E$9</f>
        <v>87</v>
      </c>
      <c r="G5" s="17">
        <f>[1]Julho!$E$10</f>
        <v>90.333333333333329</v>
      </c>
      <c r="H5" s="17">
        <f>[1]Julho!$E$11</f>
        <v>94.333333333333329</v>
      </c>
      <c r="I5" s="17">
        <f>[1]Julho!$E$12</f>
        <v>83.5</v>
      </c>
      <c r="J5" s="17">
        <f>[1]Julho!$E$13</f>
        <v>83.75</v>
      </c>
      <c r="K5" s="17">
        <f>[1]Julho!$E$14</f>
        <v>77.916666666666671</v>
      </c>
      <c r="L5" s="17">
        <f>[1]Julho!$E$15</f>
        <v>85.5</v>
      </c>
      <c r="M5" s="17">
        <f>[1]Julho!$E$16</f>
        <v>72.708333333333329</v>
      </c>
      <c r="N5" s="17">
        <f>[1]Julho!$E$17</f>
        <v>61.416666666666664</v>
      </c>
      <c r="O5" s="17">
        <f>[1]Julho!$E$18</f>
        <v>65.333333333333329</v>
      </c>
      <c r="P5" s="17">
        <f>[1]Julho!$E$19</f>
        <v>78.375</v>
      </c>
      <c r="Q5" s="17">
        <f>[1]Julho!$E$20</f>
        <v>82.333333333333329</v>
      </c>
      <c r="R5" s="17">
        <f>[1]Julho!$E$21</f>
        <v>76.333333333333329</v>
      </c>
      <c r="S5" s="17">
        <f>[1]Julho!$E$22</f>
        <v>66.5</v>
      </c>
      <c r="T5" s="17">
        <f>[1]Julho!$E$23</f>
        <v>64.833333333333329</v>
      </c>
      <c r="U5" s="17">
        <f>[1]Julho!$E$24</f>
        <v>66.041666666666671</v>
      </c>
      <c r="V5" s="17">
        <f>[1]Julho!$E$25</f>
        <v>74.958333333333329</v>
      </c>
      <c r="W5" s="17">
        <f>[1]Julho!$E$26</f>
        <v>80.833333333333329</v>
      </c>
      <c r="X5" s="17">
        <f>[1]Julho!$E$27</f>
        <v>82.291666666666671</v>
      </c>
      <c r="Y5" s="17">
        <f>[1]Julho!$E$28</f>
        <v>74.583333333333329</v>
      </c>
      <c r="Z5" s="17">
        <f>[1]Julho!$E$29</f>
        <v>72.041666666666671</v>
      </c>
      <c r="AA5" s="17">
        <f>[1]Julho!$E$30</f>
        <v>66.708333333333329</v>
      </c>
      <c r="AB5" s="17">
        <f>[1]Julho!$E$31</f>
        <v>75.041666666666671</v>
      </c>
      <c r="AC5" s="17">
        <f>[1]Julho!$E$32</f>
        <v>67.833333333333329</v>
      </c>
      <c r="AD5" s="17">
        <f>[1]Julho!$E$33</f>
        <v>63.208333333333336</v>
      </c>
      <c r="AE5" s="17">
        <f>[1]Julho!$E$34</f>
        <v>61.208333333333336</v>
      </c>
      <c r="AF5" s="17">
        <f>[1]Julho!$E$35</f>
        <v>58.958333333333336</v>
      </c>
      <c r="AG5" s="25">
        <f>AVERAGE(B5:AF5)</f>
        <v>76.009408602150543</v>
      </c>
      <c r="AH5" s="8"/>
    </row>
    <row r="6" spans="1:34" ht="17.100000000000001" customHeight="1" x14ac:dyDescent="0.2">
      <c r="A6" s="15" t="s">
        <v>0</v>
      </c>
      <c r="B6" s="17">
        <f>[2]Julho!$E$5</f>
        <v>89.083333333333329</v>
      </c>
      <c r="C6" s="17">
        <f>[2]Julho!$E$6</f>
        <v>96.625</v>
      </c>
      <c r="D6" s="17">
        <f>[2]Julho!$E$7</f>
        <v>97.458333333333329</v>
      </c>
      <c r="E6" s="17">
        <f>[2]Julho!$E$8</f>
        <v>83.583333333333329</v>
      </c>
      <c r="F6" s="17">
        <f>[2]Julho!$E$9</f>
        <v>78.416666666666671</v>
      </c>
      <c r="G6" s="17">
        <f>[2]Julho!$E$10</f>
        <v>92.75</v>
      </c>
      <c r="H6" s="17">
        <f>[2]Julho!$E$11</f>
        <v>96.291666666666671</v>
      </c>
      <c r="I6" s="17">
        <f>[2]Julho!$E$12</f>
        <v>93.166666666666671</v>
      </c>
      <c r="J6" s="17">
        <f>[2]Julho!$E$13</f>
        <v>83.541666666666671</v>
      </c>
      <c r="K6" s="17">
        <f>[2]Julho!$E$14</f>
        <v>82.458333333333329</v>
      </c>
      <c r="L6" s="17">
        <f>[2]Julho!$E$15</f>
        <v>91.958333333333329</v>
      </c>
      <c r="M6" s="17">
        <f>[2]Julho!$E$16</f>
        <v>78.791666666666671</v>
      </c>
      <c r="N6" s="17">
        <f>[2]Julho!$E$17</f>
        <v>67.5</v>
      </c>
      <c r="O6" s="17">
        <f>[2]Julho!$E$18</f>
        <v>77.958333333333329</v>
      </c>
      <c r="P6" s="17">
        <f>[2]Julho!$E$19</f>
        <v>95.541666666666671</v>
      </c>
      <c r="Q6" s="17">
        <f>[2]Julho!$E$20</f>
        <v>95.75</v>
      </c>
      <c r="R6" s="17">
        <f>[2]Julho!$E$21</f>
        <v>84.63636363636364</v>
      </c>
      <c r="S6" s="17">
        <f>[2]Julho!$E$22</f>
        <v>67.583333333333329</v>
      </c>
      <c r="T6" s="17">
        <f>[2]Julho!$E$23</f>
        <v>70</v>
      </c>
      <c r="U6" s="17">
        <f>[2]Julho!$E$24</f>
        <v>72.958333333333329</v>
      </c>
      <c r="V6" s="17">
        <f>[2]Julho!$E$25</f>
        <v>76.583333333333329</v>
      </c>
      <c r="W6" s="17">
        <f>[2]Julho!$E$26</f>
        <v>73.333333333333329</v>
      </c>
      <c r="X6" s="17">
        <f>[2]Julho!$E$27</f>
        <v>84.708333333333329</v>
      </c>
      <c r="Y6" s="17">
        <f>[2]Julho!$E$28</f>
        <v>91.5</v>
      </c>
      <c r="Z6" s="17">
        <f>[2]Julho!$E$29</f>
        <v>79.541666666666671</v>
      </c>
      <c r="AA6" s="17">
        <f>[2]Julho!$E$30</f>
        <v>76.625</v>
      </c>
      <c r="AB6" s="17">
        <f>[2]Julho!$E$31</f>
        <v>70.958333333333329</v>
      </c>
      <c r="AC6" s="17">
        <f>[2]Julho!$E$32</f>
        <v>70.791666666666671</v>
      </c>
      <c r="AD6" s="17">
        <f>[2]Julho!$E$33</f>
        <v>68.625</v>
      </c>
      <c r="AE6" s="17">
        <f>[2]Julho!$E$34</f>
        <v>67</v>
      </c>
      <c r="AF6" s="17">
        <f>[2]Julho!$E$35</f>
        <v>62.208333333333336</v>
      </c>
      <c r="AG6" s="26">
        <f t="shared" ref="AG6:AG19" si="1">AVERAGE(B6:AF6)</f>
        <v>81.223484848484844</v>
      </c>
    </row>
    <row r="7" spans="1:34" ht="17.100000000000001" customHeight="1" x14ac:dyDescent="0.2">
      <c r="A7" s="15" t="s">
        <v>1</v>
      </c>
      <c r="B7" s="17" t="str">
        <f>[3]Julho!$E$5</f>
        <v>*</v>
      </c>
      <c r="C7" s="17" t="str">
        <f>[3]Julho!$E$6</f>
        <v>*</v>
      </c>
      <c r="D7" s="17" t="str">
        <f>[3]Julho!$E$7</f>
        <v>*</v>
      </c>
      <c r="E7" s="17" t="str">
        <f>[3]Julho!$E$8</f>
        <v>*</v>
      </c>
      <c r="F7" s="17" t="str">
        <f>[3]Julho!$E$9</f>
        <v>*</v>
      </c>
      <c r="G7" s="17" t="str">
        <f>[3]Julho!$E$10</f>
        <v>*</v>
      </c>
      <c r="H7" s="17" t="str">
        <f>[3]Julho!$E$11</f>
        <v>*</v>
      </c>
      <c r="I7" s="17" t="str">
        <f>[3]Julho!$E$12</f>
        <v>*</v>
      </c>
      <c r="J7" s="17" t="str">
        <f>[3]Julho!$E$13</f>
        <v>*</v>
      </c>
      <c r="K7" s="17" t="str">
        <f>[3]Julho!$E$14</f>
        <v>*</v>
      </c>
      <c r="L7" s="17" t="str">
        <f>[3]Julho!$E$15</f>
        <v>*</v>
      </c>
      <c r="M7" s="17" t="str">
        <f>[3]Julho!$E$16</f>
        <v>*</v>
      </c>
      <c r="N7" s="17" t="str">
        <f>[3]Julho!$E$17</f>
        <v>*</v>
      </c>
      <c r="O7" s="17" t="str">
        <f>[3]Julho!$E$18</f>
        <v>*</v>
      </c>
      <c r="P7" s="17" t="str">
        <f>[3]Julho!$E$19</f>
        <v>*</v>
      </c>
      <c r="Q7" s="17" t="str">
        <f>[3]Julho!$E$20</f>
        <v>*</v>
      </c>
      <c r="R7" s="17" t="str">
        <f>[3]Julho!$E$21</f>
        <v>*</v>
      </c>
      <c r="S7" s="17" t="str">
        <f>[3]Julho!$E$22</f>
        <v>*</v>
      </c>
      <c r="T7" s="17" t="str">
        <f>[3]Julho!$E$23</f>
        <v>*</v>
      </c>
      <c r="U7" s="17" t="str">
        <f>[3]Julho!$E$24</f>
        <v>*</v>
      </c>
      <c r="V7" s="17" t="str">
        <f>[3]Julho!$E$25</f>
        <v>*</v>
      </c>
      <c r="W7" s="17" t="str">
        <f>[3]Julho!$E$26</f>
        <v>*</v>
      </c>
      <c r="X7" s="17" t="str">
        <f>[3]Julho!$E$27</f>
        <v>*</v>
      </c>
      <c r="Y7" s="17" t="str">
        <f>[3]Julho!$E$28</f>
        <v>*</v>
      </c>
      <c r="Z7" s="17" t="str">
        <f>[3]Julho!$E$29</f>
        <v>*</v>
      </c>
      <c r="AA7" s="17" t="str">
        <f>[3]Julho!$E$30</f>
        <v>*</v>
      </c>
      <c r="AB7" s="17">
        <f>[3]Julho!$E$31</f>
        <v>53</v>
      </c>
      <c r="AC7" s="17">
        <f>[3]Julho!$E$32</f>
        <v>63.958333333333336</v>
      </c>
      <c r="AD7" s="17">
        <f>[3]Julho!$E$33</f>
        <v>61.708333333333336</v>
      </c>
      <c r="AE7" s="17">
        <f>[3]Julho!$E$34</f>
        <v>54.791666666666664</v>
      </c>
      <c r="AF7" s="17">
        <f>[3]Julho!$E$35</f>
        <v>61.541666666666664</v>
      </c>
      <c r="AG7" s="26">
        <f t="shared" si="1"/>
        <v>59</v>
      </c>
    </row>
    <row r="8" spans="1:34" ht="17.100000000000001" customHeight="1" x14ac:dyDescent="0.2">
      <c r="A8" s="15" t="s">
        <v>75</v>
      </c>
      <c r="B8" s="17">
        <f>[4]Julho!$E$5</f>
        <v>94.583333333333329</v>
      </c>
      <c r="C8" s="17">
        <f>[4]Julho!$E$6</f>
        <v>90.75</v>
      </c>
      <c r="D8" s="17">
        <f>[4]Julho!$E$7</f>
        <v>90.666666666666671</v>
      </c>
      <c r="E8" s="17">
        <f>[4]Julho!$E$8</f>
        <v>90</v>
      </c>
      <c r="F8" s="17">
        <f>[4]Julho!$E$9</f>
        <v>88.375</v>
      </c>
      <c r="G8" s="17">
        <f>[4]Julho!$E$10</f>
        <v>86.916666666666671</v>
      </c>
      <c r="H8" s="17">
        <f>[4]Julho!$E$11</f>
        <v>95.25</v>
      </c>
      <c r="I8" s="17">
        <f>[4]Julho!$E$12</f>
        <v>84.458333333333329</v>
      </c>
      <c r="J8" s="17">
        <f>[4]Julho!$E$13</f>
        <v>81.291666666666671</v>
      </c>
      <c r="K8" s="17">
        <f>[4]Julho!$E$14</f>
        <v>77.583333333333329</v>
      </c>
      <c r="L8" s="17">
        <f>[4]Julho!$E$15</f>
        <v>87.291666666666671</v>
      </c>
      <c r="M8" s="17">
        <f>[4]Julho!$E$16</f>
        <v>74.541666666666671</v>
      </c>
      <c r="N8" s="17">
        <f>[4]Julho!$E$17</f>
        <v>56.5</v>
      </c>
      <c r="O8" s="17">
        <f>[4]Julho!$E$18</f>
        <v>59.125</v>
      </c>
      <c r="P8" s="17">
        <f>[4]Julho!$E$19</f>
        <v>84.375</v>
      </c>
      <c r="Q8" s="17">
        <f>[4]Julho!$E$20</f>
        <v>84.041666666666671</v>
      </c>
      <c r="R8" s="17">
        <f>[4]Julho!$E$21</f>
        <v>78.625</v>
      </c>
      <c r="S8" s="17">
        <f>[4]Julho!$E$22</f>
        <v>70.875</v>
      </c>
      <c r="T8" s="17">
        <f>[4]Julho!$E$23</f>
        <v>60.583333333333336</v>
      </c>
      <c r="U8" s="17">
        <f>[4]Julho!$E$24</f>
        <v>52.416666666666664</v>
      </c>
      <c r="V8" s="17">
        <f>[4]Julho!$E$25</f>
        <v>81.041666666666671</v>
      </c>
      <c r="W8" s="17">
        <f>[4]Julho!$E$26</f>
        <v>86.458333333333329</v>
      </c>
      <c r="X8" s="17">
        <f>[4]Julho!$E$27</f>
        <v>80.083333333333329</v>
      </c>
      <c r="Y8" s="17">
        <f>[4]Julho!$E$28</f>
        <v>81.791666666666671</v>
      </c>
      <c r="Z8" s="17">
        <f>[4]Julho!$E$29</f>
        <v>79.5</v>
      </c>
      <c r="AA8" s="17">
        <f>[4]Julho!$E$30</f>
        <v>67.666666666666671</v>
      </c>
      <c r="AB8" s="17">
        <f>[4]Julho!$E$31</f>
        <v>67.166666666666671</v>
      </c>
      <c r="AC8" s="17">
        <f>[4]Julho!$E$32</f>
        <v>56.5</v>
      </c>
      <c r="AD8" s="17">
        <f>[4]Julho!$E$33</f>
        <v>53.833333333333336</v>
      </c>
      <c r="AE8" s="17">
        <f>[4]Julho!$E$34</f>
        <v>56.083333333333336</v>
      </c>
      <c r="AF8" s="17">
        <f>[4]Julho!$E$35</f>
        <v>55.666666666666664</v>
      </c>
      <c r="AG8" s="26">
        <f t="shared" si="1"/>
        <v>75.936827956989248</v>
      </c>
    </row>
    <row r="9" spans="1:34" ht="17.100000000000001" customHeight="1" x14ac:dyDescent="0.2">
      <c r="A9" s="15" t="s">
        <v>45</v>
      </c>
      <c r="B9" s="17">
        <f>[5]Julho!$E$5</f>
        <v>75</v>
      </c>
      <c r="C9" s="17">
        <f>[5]Julho!$E$6</f>
        <v>91.625</v>
      </c>
      <c r="D9" s="17">
        <f>[5]Julho!$E$7</f>
        <v>96.769230769230774</v>
      </c>
      <c r="E9" s="17">
        <f>[5]Julho!$E$8</f>
        <v>89.695652173913047</v>
      </c>
      <c r="F9" s="17">
        <f>[5]Julho!$E$9</f>
        <v>79.222222222222229</v>
      </c>
      <c r="G9" s="17">
        <f>[5]Julho!$E$10</f>
        <v>84.25</v>
      </c>
      <c r="H9" s="17">
        <f>[5]Julho!$E$11</f>
        <v>94.5</v>
      </c>
      <c r="I9" s="17">
        <f>[5]Julho!$E$12</f>
        <v>85.777777777777771</v>
      </c>
      <c r="J9" s="17">
        <f>[5]Julho!$E$13</f>
        <v>85.13333333333334</v>
      </c>
      <c r="K9" s="17">
        <f>[5]Julho!$E$14</f>
        <v>78.625</v>
      </c>
      <c r="L9" s="17">
        <f>[5]Julho!$E$15</f>
        <v>85.80952380952381</v>
      </c>
      <c r="M9" s="17">
        <f>[5]Julho!$E$16</f>
        <v>79.083333333333329</v>
      </c>
      <c r="N9" s="17">
        <f>[5]Julho!$E$17</f>
        <v>64.958333333333329</v>
      </c>
      <c r="O9" s="17">
        <f>[5]Julho!$E$18</f>
        <v>83.833333333333329</v>
      </c>
      <c r="P9" s="17">
        <f>[5]Julho!$E$19</f>
        <v>99</v>
      </c>
      <c r="Q9" s="17" t="str">
        <f>[5]Julho!$E$20</f>
        <v>*</v>
      </c>
      <c r="R9" s="17">
        <f>[5]Julho!$E$21</f>
        <v>78.75</v>
      </c>
      <c r="S9" s="17">
        <f>[5]Julho!$E$22</f>
        <v>71.538461538461533</v>
      </c>
      <c r="T9" s="17">
        <f>[5]Julho!$E$23</f>
        <v>75.041666666666671</v>
      </c>
      <c r="U9" s="17">
        <f>[5]Julho!$E$24</f>
        <v>76.125</v>
      </c>
      <c r="V9" s="17">
        <f>[5]Julho!$E$25</f>
        <v>75.705882352941174</v>
      </c>
      <c r="W9" s="17">
        <f>[5]Julho!$E$26</f>
        <v>77.764705882352942</v>
      </c>
      <c r="X9" s="17">
        <f>[5]Julho!$E$27</f>
        <v>83.9375</v>
      </c>
      <c r="Y9" s="17">
        <f>[5]Julho!$E$28</f>
        <v>92.142857142857139</v>
      </c>
      <c r="Z9" s="17">
        <f>[5]Julho!$E$29</f>
        <v>79.055555555555557</v>
      </c>
      <c r="AA9" s="17">
        <f>[5]Julho!$E$30</f>
        <v>75.333333333333329</v>
      </c>
      <c r="AB9" s="17">
        <f>[5]Julho!$E$31</f>
        <v>74.444444444444443</v>
      </c>
      <c r="AC9" s="17">
        <f>[5]Julho!$E$32</f>
        <v>70.208333333333329</v>
      </c>
      <c r="AD9" s="17">
        <f>[5]Julho!$E$33</f>
        <v>70.958333333333329</v>
      </c>
      <c r="AE9" s="17">
        <f>[5]Julho!$E$34</f>
        <v>73.75</v>
      </c>
      <c r="AF9" s="17">
        <f>[5]Julho!$E$35</f>
        <v>66.208333333333329</v>
      </c>
      <c r="AG9" s="26">
        <f t="shared" si="1"/>
        <v>80.474904900087139</v>
      </c>
    </row>
    <row r="10" spans="1:34" ht="17.100000000000001" customHeight="1" x14ac:dyDescent="0.2">
      <c r="A10" s="15" t="s">
        <v>2</v>
      </c>
      <c r="B10" s="17">
        <f>[6]Julho!$E$5</f>
        <v>84.791666666666671</v>
      </c>
      <c r="C10" s="17">
        <f>[6]Julho!$E$6</f>
        <v>73.791666666666671</v>
      </c>
      <c r="D10" s="17">
        <f>[6]Julho!$E$7</f>
        <v>64.208333333333329</v>
      </c>
      <c r="E10" s="17">
        <f>[6]Julho!$E$8</f>
        <v>90.5</v>
      </c>
      <c r="F10" s="17">
        <f>[6]Julho!$E$9</f>
        <v>76.666666666666671</v>
      </c>
      <c r="G10" s="17">
        <f>[6]Julho!$E$10</f>
        <v>87.875</v>
      </c>
      <c r="H10" s="17">
        <f>[6]Julho!$E$11</f>
        <v>87.75</v>
      </c>
      <c r="I10" s="17">
        <f>[6]Julho!$E$12</f>
        <v>88.291666666666671</v>
      </c>
      <c r="J10" s="17">
        <f>[6]Julho!$E$13</f>
        <v>81.916666666666671</v>
      </c>
      <c r="K10" s="17">
        <f>[6]Julho!$E$14</f>
        <v>72.416666666666671</v>
      </c>
      <c r="L10" s="17">
        <f>[6]Julho!$E$15</f>
        <v>81.541666666666671</v>
      </c>
      <c r="M10" s="17">
        <f>[6]Julho!$E$16</f>
        <v>67.083333333333329</v>
      </c>
      <c r="N10" s="17">
        <f>[6]Julho!$E$17</f>
        <v>57.833333333333336</v>
      </c>
      <c r="O10" s="17">
        <f>[6]Julho!$E$18</f>
        <v>64.5</v>
      </c>
      <c r="P10" s="17">
        <f>[6]Julho!$E$19</f>
        <v>87.791666666666671</v>
      </c>
      <c r="Q10" s="17">
        <f>[6]Julho!$E$20</f>
        <v>77.916666666666671</v>
      </c>
      <c r="R10" s="17">
        <f>[6]Julho!$E$21</f>
        <v>79.166666666666671</v>
      </c>
      <c r="S10" s="17">
        <f>[6]Julho!$E$22</f>
        <v>62.25</v>
      </c>
      <c r="T10" s="17">
        <f>[6]Julho!$E$23</f>
        <v>49.625</v>
      </c>
      <c r="U10" s="17">
        <f>[6]Julho!$E$24</f>
        <v>52.958333333333336</v>
      </c>
      <c r="V10" s="17">
        <f>[6]Julho!$E$25</f>
        <v>83.583333333333329</v>
      </c>
      <c r="W10" s="17">
        <f>[6]Julho!$E$26</f>
        <v>74.083333333333329</v>
      </c>
      <c r="X10" s="17">
        <f>[6]Julho!$E$27</f>
        <v>66.75</v>
      </c>
      <c r="Y10" s="17">
        <f>[6]Julho!$E$28</f>
        <v>73.125</v>
      </c>
      <c r="Z10" s="17">
        <f>[6]Julho!$E$29</f>
        <v>77.083333333333329</v>
      </c>
      <c r="AA10" s="17">
        <f>[6]Julho!$E$30</f>
        <v>65.208333333333329</v>
      </c>
      <c r="AB10" s="17">
        <f>[6]Julho!$E$31</f>
        <v>66.083333333333329</v>
      </c>
      <c r="AC10" s="17">
        <f>[6]Julho!$E$32</f>
        <v>45.833333333333336</v>
      </c>
      <c r="AD10" s="17">
        <f>[6]Julho!$E$33</f>
        <v>45.375</v>
      </c>
      <c r="AE10" s="17">
        <f>[6]Julho!$E$34</f>
        <v>42.125</v>
      </c>
      <c r="AF10" s="17">
        <f>[6]Julho!$E$35</f>
        <v>39.125</v>
      </c>
      <c r="AG10" s="26">
        <f t="shared" si="1"/>
        <v>69.911290322580626</v>
      </c>
    </row>
    <row r="11" spans="1:34" ht="17.100000000000001" customHeight="1" x14ac:dyDescent="0.2">
      <c r="A11" s="15" t="s">
        <v>3</v>
      </c>
      <c r="B11" s="17">
        <f>[7]Julho!$E$5</f>
        <v>71.583333333333329</v>
      </c>
      <c r="C11" s="17">
        <f>[7]Julho!$E$6</f>
        <v>67.333333333333329</v>
      </c>
      <c r="D11" s="17">
        <f>[7]Julho!$E$7</f>
        <v>61.833333333333336</v>
      </c>
      <c r="E11" s="17">
        <f>[7]Julho!$E$8</f>
        <v>76.333333333333329</v>
      </c>
      <c r="F11" s="17">
        <f>[7]Julho!$E$9</f>
        <v>84.5</v>
      </c>
      <c r="G11" s="17">
        <f>[7]Julho!$E$10</f>
        <v>87.083333333333329</v>
      </c>
      <c r="H11" s="17">
        <f>[7]Julho!$E$11</f>
        <v>91.375</v>
      </c>
      <c r="I11" s="17">
        <f>[7]Julho!$E$12</f>
        <v>86.25</v>
      </c>
      <c r="J11" s="17">
        <f>[7]Julho!$E$13</f>
        <v>83.75</v>
      </c>
      <c r="K11" s="17">
        <f>[7]Julho!$E$14</f>
        <v>76.25</v>
      </c>
      <c r="L11" s="17">
        <f>[7]Julho!$E$15</f>
        <v>69.541666666666671</v>
      </c>
      <c r="M11" s="17">
        <f>[7]Julho!$E$16</f>
        <v>69.208333333333329</v>
      </c>
      <c r="N11" s="17">
        <f>[7]Julho!$E$17</f>
        <v>62.666666666666664</v>
      </c>
      <c r="O11" s="17">
        <f>[7]Julho!$E$18</f>
        <v>68.125</v>
      </c>
      <c r="P11" s="17">
        <f>[7]Julho!$E$19</f>
        <v>68.25</v>
      </c>
      <c r="Q11" s="17">
        <f>[7]Julho!$E$20</f>
        <v>71.375</v>
      </c>
      <c r="R11" s="17">
        <f>[7]Julho!$E$21</f>
        <v>66.041666666666671</v>
      </c>
      <c r="S11" s="17">
        <f>[7]Julho!$E$22</f>
        <v>62.333333333333336</v>
      </c>
      <c r="T11" s="17">
        <f>[7]Julho!$E$23</f>
        <v>59.333333333333336</v>
      </c>
      <c r="U11" s="17">
        <f>[7]Julho!$E$24</f>
        <v>58.666666666666664</v>
      </c>
      <c r="V11" s="17">
        <f>[7]Julho!$E$25</f>
        <v>70.291666666666671</v>
      </c>
      <c r="W11" s="17">
        <f>[7]Julho!$E$26</f>
        <v>75.875</v>
      </c>
      <c r="X11" s="17">
        <f>[7]Julho!$E$27</f>
        <v>72.083333333333329</v>
      </c>
      <c r="Y11" s="17">
        <f>[7]Julho!$E$28</f>
        <v>63.833333333333336</v>
      </c>
      <c r="Z11" s="17">
        <f>[7]Julho!$E$29</f>
        <v>67.041666666666671</v>
      </c>
      <c r="AA11" s="17">
        <f>[7]Julho!$E$30</f>
        <v>71</v>
      </c>
      <c r="AB11" s="17">
        <f>[7]Julho!$E$31</f>
        <v>65.708333333333329</v>
      </c>
      <c r="AC11" s="17">
        <f>[7]Julho!$E$32</f>
        <v>51.833333333333336</v>
      </c>
      <c r="AD11" s="17">
        <f>[7]Julho!$E$33</f>
        <v>53</v>
      </c>
      <c r="AE11" s="17">
        <f>[7]Julho!$E$34</f>
        <v>54.458333333333336</v>
      </c>
      <c r="AF11" s="17">
        <f>[7]Julho!$E$35</f>
        <v>57.333333333333336</v>
      </c>
      <c r="AG11" s="26">
        <f t="shared" si="1"/>
        <v>69.170698924731184</v>
      </c>
    </row>
    <row r="12" spans="1:34" ht="17.100000000000001" customHeight="1" x14ac:dyDescent="0.2">
      <c r="A12" s="15" t="s">
        <v>4</v>
      </c>
      <c r="B12" s="17">
        <f>[8]Julho!$E$5</f>
        <v>70.125</v>
      </c>
      <c r="C12" s="17">
        <f>[8]Julho!$E$6</f>
        <v>67.708333333333329</v>
      </c>
      <c r="D12" s="17">
        <f>[8]Julho!$E$7</f>
        <v>53.708333333333336</v>
      </c>
      <c r="E12" s="17">
        <f>[8]Julho!$E$8</f>
        <v>83.25</v>
      </c>
      <c r="F12" s="17">
        <f>[8]Julho!$E$9</f>
        <v>89.708333333333329</v>
      </c>
      <c r="G12" s="17">
        <f>[8]Julho!$E$10</f>
        <v>82.75</v>
      </c>
      <c r="H12" s="17">
        <f>[8]Julho!$E$11</f>
        <v>92.416666666666671</v>
      </c>
      <c r="I12" s="17">
        <f>[8]Julho!$E$12</f>
        <v>83.041666666666671</v>
      </c>
      <c r="J12" s="17">
        <f>[8]Julho!$E$13</f>
        <v>78.708333333333329</v>
      </c>
      <c r="K12" s="17">
        <f>[8]Julho!$E$14</f>
        <v>72.5</v>
      </c>
      <c r="L12" s="17">
        <f>[8]Julho!$E$15</f>
        <v>57.791666666666664</v>
      </c>
      <c r="M12" s="17">
        <f>[8]Julho!$E$16</f>
        <v>64.958333333333329</v>
      </c>
      <c r="N12" s="17">
        <f>[8]Julho!$E$17</f>
        <v>60</v>
      </c>
      <c r="O12" s="17">
        <f>[8]Julho!$E$18</f>
        <v>57.208333333333336</v>
      </c>
      <c r="P12" s="17">
        <f>[8]Julho!$E$19</f>
        <v>59.291666666666664</v>
      </c>
      <c r="Q12" s="17">
        <f>[8]Julho!$E$20</f>
        <v>75.583333333333329</v>
      </c>
      <c r="R12" s="17">
        <f>[8]Julho!$E$21</f>
        <v>57.5</v>
      </c>
      <c r="S12" s="17">
        <f>[8]Julho!$E$22</f>
        <v>55.458333333333336</v>
      </c>
      <c r="T12" s="17">
        <f>[8]Julho!$E$23</f>
        <v>51.208333333333336</v>
      </c>
      <c r="U12" s="17">
        <f>[8]Julho!$E$24</f>
        <v>50.625</v>
      </c>
      <c r="V12" s="17">
        <f>[8]Julho!$E$25</f>
        <v>65.166666666666671</v>
      </c>
      <c r="W12" s="17">
        <f>[8]Julho!$E$26</f>
        <v>81.5</v>
      </c>
      <c r="X12" s="17">
        <f>[8]Julho!$E$27</f>
        <v>71.333333333333329</v>
      </c>
      <c r="Y12" s="17">
        <f>[8]Julho!$E$28</f>
        <v>56.708333333333336</v>
      </c>
      <c r="Z12" s="17">
        <f>[8]Julho!$E$29</f>
        <v>69.208333333333329</v>
      </c>
      <c r="AA12" s="17">
        <f>[8]Julho!$E$30</f>
        <v>67.875</v>
      </c>
      <c r="AB12" s="17">
        <f>[8]Julho!$E$31</f>
        <v>63.375</v>
      </c>
      <c r="AC12" s="17">
        <f>[8]Julho!$E$32</f>
        <v>47.333333333333336</v>
      </c>
      <c r="AD12" s="17">
        <f>[8]Julho!$E$33</f>
        <v>44.333333333333336</v>
      </c>
      <c r="AE12" s="17">
        <f>[8]Julho!$E$34</f>
        <v>43.958333333333336</v>
      </c>
      <c r="AF12" s="17">
        <f>[8]Julho!$E$35</f>
        <v>44.041666666666664</v>
      </c>
      <c r="AG12" s="26">
        <f t="shared" si="1"/>
        <v>65.108870967741922</v>
      </c>
    </row>
    <row r="13" spans="1:34" ht="17.100000000000001" customHeight="1" x14ac:dyDescent="0.2">
      <c r="A13" s="15" t="s">
        <v>5</v>
      </c>
      <c r="B13" s="17" t="str">
        <f>[9]Julho!$E$5</f>
        <v>*</v>
      </c>
      <c r="C13" s="17">
        <f>[9]Julho!$E$6</f>
        <v>70</v>
      </c>
      <c r="D13" s="17">
        <f>[9]Julho!$E$7</f>
        <v>67</v>
      </c>
      <c r="E13" s="17" t="str">
        <f>[9]Julho!$E$8</f>
        <v>*</v>
      </c>
      <c r="F13" s="17">
        <f>[9]Julho!$E$9</f>
        <v>68.25</v>
      </c>
      <c r="G13" s="17">
        <f>[9]Julho!$E$10</f>
        <v>68</v>
      </c>
      <c r="H13" s="17" t="str">
        <f>[9]Julho!$E$11</f>
        <v>*</v>
      </c>
      <c r="I13" s="17">
        <f>[9]Julho!$E$12</f>
        <v>74</v>
      </c>
      <c r="J13" s="17">
        <f>[9]Julho!$E$13</f>
        <v>70.888888888888886</v>
      </c>
      <c r="K13" s="17">
        <f>[9]Julho!$E$14</f>
        <v>66</v>
      </c>
      <c r="L13" s="17">
        <f>[9]Julho!$E$15</f>
        <v>66</v>
      </c>
      <c r="M13" s="17">
        <f>[9]Julho!$E$16</f>
        <v>58</v>
      </c>
      <c r="N13" s="17">
        <f>[9]Julho!$E$17</f>
        <v>53</v>
      </c>
      <c r="O13" s="17">
        <f>[9]Julho!$E$18</f>
        <v>69</v>
      </c>
      <c r="P13" s="17" t="str">
        <f>[9]Julho!$E$19</f>
        <v>*</v>
      </c>
      <c r="Q13" s="17">
        <f>[9]Julho!$E$20</f>
        <v>82</v>
      </c>
      <c r="R13" s="17">
        <f>[9]Julho!$E$21</f>
        <v>80.5</v>
      </c>
      <c r="S13" s="17">
        <f>[9]Julho!$E$22</f>
        <v>77.400000000000006</v>
      </c>
      <c r="T13" s="17">
        <f>[9]Julho!$E$23</f>
        <v>61.375</v>
      </c>
      <c r="U13" s="17">
        <f>[9]Julho!$E$24</f>
        <v>57.5</v>
      </c>
      <c r="V13" s="17">
        <f>[9]Julho!$E$25</f>
        <v>69</v>
      </c>
      <c r="W13" s="17">
        <f>[9]Julho!$E$26</f>
        <v>64.285714285714292</v>
      </c>
      <c r="X13" s="17">
        <f>[9]Julho!$E$27</f>
        <v>66.428571428571431</v>
      </c>
      <c r="Y13" s="17">
        <f>[9]Julho!$E$28</f>
        <v>62</v>
      </c>
      <c r="Z13" s="17">
        <f>[9]Julho!$E$29</f>
        <v>69</v>
      </c>
      <c r="AA13" s="17">
        <f>[9]Julho!$E$30</f>
        <v>63.4</v>
      </c>
      <c r="AB13" s="17">
        <f>[9]Julho!$E$31</f>
        <v>57.272727272727273</v>
      </c>
      <c r="AC13" s="17">
        <f>[9]Julho!$E$32</f>
        <v>53.125</v>
      </c>
      <c r="AD13" s="17">
        <f>[9]Julho!$E$33</f>
        <v>46.142857142857146</v>
      </c>
      <c r="AE13" s="17">
        <f>[9]Julho!$E$34</f>
        <v>48.8</v>
      </c>
      <c r="AF13" s="17">
        <f>[9]Julho!$E$35</f>
        <v>44.625</v>
      </c>
      <c r="AG13" s="26">
        <f t="shared" si="1"/>
        <v>64.184954037731799</v>
      </c>
    </row>
    <row r="14" spans="1:34" ht="17.100000000000001" customHeight="1" x14ac:dyDescent="0.2">
      <c r="A14" s="15" t="s">
        <v>47</v>
      </c>
      <c r="B14" s="17">
        <f>[10]Julho!$E$5</f>
        <v>66.208333333333329</v>
      </c>
      <c r="C14" s="17">
        <f>[10]Julho!$E$6</f>
        <v>64.166666666666671</v>
      </c>
      <c r="D14" s="17">
        <f>[10]Julho!$E$7</f>
        <v>51.25</v>
      </c>
      <c r="E14" s="17">
        <f>[10]Julho!$E$8</f>
        <v>79.956521739130437</v>
      </c>
      <c r="F14" s="17">
        <f>[10]Julho!$E$9</f>
        <v>83.666666666666671</v>
      </c>
      <c r="G14" s="17">
        <f>[10]Julho!$E$10</f>
        <v>79.5</v>
      </c>
      <c r="H14" s="17">
        <f>[10]Julho!$E$11</f>
        <v>90.583333333333329</v>
      </c>
      <c r="I14" s="17">
        <f>[10]Julho!$E$12</f>
        <v>83.666666666666671</v>
      </c>
      <c r="J14" s="17">
        <f>[10]Julho!$E$13</f>
        <v>79.958333333333329</v>
      </c>
      <c r="K14" s="17">
        <f>[10]Julho!$E$14</f>
        <v>66.458333333333329</v>
      </c>
      <c r="L14" s="17">
        <f>[10]Julho!$E$15</f>
        <v>62.041666666666664</v>
      </c>
      <c r="M14" s="17">
        <f>[10]Julho!$E$16</f>
        <v>58.208333333333336</v>
      </c>
      <c r="N14" s="17">
        <f>[10]Julho!$E$17</f>
        <v>55.916666666666664</v>
      </c>
      <c r="O14" s="17">
        <f>[10]Julho!$E$18</f>
        <v>56.208333333333336</v>
      </c>
      <c r="P14" s="17">
        <f>[10]Julho!$E$19</f>
        <v>60.833333333333336</v>
      </c>
      <c r="Q14" s="17">
        <f>[10]Julho!$E$20</f>
        <v>70.083333333333329</v>
      </c>
      <c r="R14" s="17">
        <f>[10]Julho!$E$21</f>
        <v>56.541666666666664</v>
      </c>
      <c r="S14" s="17">
        <f>[10]Julho!$E$22</f>
        <v>54.916666666666664</v>
      </c>
      <c r="T14" s="17">
        <f>[10]Julho!$E$23</f>
        <v>54.291666666666664</v>
      </c>
      <c r="U14" s="17">
        <f>[10]Julho!$E$24</f>
        <v>52.208333333333336</v>
      </c>
      <c r="V14" s="17">
        <f>[10]Julho!$E$25</f>
        <v>66.125</v>
      </c>
      <c r="W14" s="17">
        <f>[10]Julho!$E$26</f>
        <v>74.541666666666671</v>
      </c>
      <c r="X14" s="17">
        <f>[10]Julho!$E$27</f>
        <v>66.416666666666671</v>
      </c>
      <c r="Y14" s="17">
        <f>[10]Julho!$E$28</f>
        <v>60.041666666666664</v>
      </c>
      <c r="Z14" s="17">
        <f>[10]Julho!$E$29</f>
        <v>65.625</v>
      </c>
      <c r="AA14" s="17">
        <f>[10]Julho!$E$30</f>
        <v>64.916666666666671</v>
      </c>
      <c r="AB14" s="17">
        <f>[10]Julho!$E$31</f>
        <v>60.375</v>
      </c>
      <c r="AC14" s="17">
        <f>[10]Julho!$E$32</f>
        <v>49.625</v>
      </c>
      <c r="AD14" s="17">
        <f>[10]Julho!$E$33</f>
        <v>41.958333333333336</v>
      </c>
      <c r="AE14" s="17">
        <f>[10]Julho!$E$34</f>
        <v>40.625</v>
      </c>
      <c r="AF14" s="17">
        <f>[10]Julho!$E$35</f>
        <v>48.416666666666664</v>
      </c>
      <c r="AG14" s="26">
        <f>AVERAGE(B14:AF14)</f>
        <v>63.397791023842935</v>
      </c>
    </row>
    <row r="15" spans="1:34" ht="17.100000000000001" customHeight="1" x14ac:dyDescent="0.2">
      <c r="A15" s="15" t="s">
        <v>6</v>
      </c>
      <c r="B15" s="17">
        <f>[11]Julho!$E$5</f>
        <v>76.25</v>
      </c>
      <c r="C15" s="17">
        <f>[11]Julho!$E$6</f>
        <v>74.958333333333329</v>
      </c>
      <c r="D15" s="17">
        <f>[11]Julho!$E$7</f>
        <v>71.208333333333329</v>
      </c>
      <c r="E15" s="17">
        <f>[11]Julho!$E$8</f>
        <v>84.083333333333329</v>
      </c>
      <c r="F15" s="17">
        <f>[11]Julho!$E$9</f>
        <v>79.416666666666671</v>
      </c>
      <c r="G15" s="17">
        <f>[11]Julho!$E$10</f>
        <v>88.25</v>
      </c>
      <c r="H15" s="17">
        <f>[11]Julho!$E$11</f>
        <v>88.291666666666671</v>
      </c>
      <c r="I15" s="17">
        <f>[11]Julho!$E$12</f>
        <v>81.125</v>
      </c>
      <c r="J15" s="17">
        <f>[11]Julho!$E$13</f>
        <v>79.458333333333329</v>
      </c>
      <c r="K15" s="17">
        <f>[11]Julho!$E$14</f>
        <v>75.125</v>
      </c>
      <c r="L15" s="17">
        <f>[11]Julho!$E$15</f>
        <v>71.041666666666671</v>
      </c>
      <c r="M15" s="17">
        <f>[11]Julho!$E$16</f>
        <v>69.916666666666671</v>
      </c>
      <c r="N15" s="17">
        <f>[11]Julho!$E$17</f>
        <v>67.208333333333329</v>
      </c>
      <c r="O15" s="17">
        <f>[11]Julho!$E$18</f>
        <v>73.458333333333329</v>
      </c>
      <c r="P15" s="17">
        <f>[11]Julho!$E$19</f>
        <v>75</v>
      </c>
      <c r="Q15" s="17">
        <f>[11]Julho!$E$20</f>
        <v>76.5</v>
      </c>
      <c r="R15" s="17">
        <f>[11]Julho!$E$21</f>
        <v>72.375</v>
      </c>
      <c r="S15" s="17">
        <f>[11]Julho!$E$22</f>
        <v>70.875</v>
      </c>
      <c r="T15" s="17">
        <f>[11]Julho!$E$23</f>
        <v>67.541666666666671</v>
      </c>
      <c r="U15" s="17">
        <f>[11]Julho!$E$24</f>
        <v>67.333333333333329</v>
      </c>
      <c r="V15" s="17">
        <f>[11]Julho!$E$25</f>
        <v>76.291666666666671</v>
      </c>
      <c r="W15" s="17">
        <f>[11]Julho!$E$26</f>
        <v>70.041666666666671</v>
      </c>
      <c r="X15" s="17">
        <f>[11]Julho!$E$27</f>
        <v>71.666666666666671</v>
      </c>
      <c r="Y15" s="17">
        <f>[11]Julho!$E$28</f>
        <v>69.375</v>
      </c>
      <c r="Z15" s="17">
        <f>[11]Julho!$E$29</f>
        <v>71</v>
      </c>
      <c r="AA15" s="17">
        <f>[11]Julho!$E$30</f>
        <v>71.833333333333329</v>
      </c>
      <c r="AB15" s="17">
        <f>[11]Julho!$E$31</f>
        <v>68.541666666666671</v>
      </c>
      <c r="AC15" s="17">
        <f>[11]Julho!$E$32</f>
        <v>64.916666666666671</v>
      </c>
      <c r="AD15" s="17">
        <f>[11]Julho!$E$33</f>
        <v>59.25</v>
      </c>
      <c r="AE15" s="17">
        <f>[11]Julho!$E$34</f>
        <v>52.25</v>
      </c>
      <c r="AF15" s="17">
        <f>[11]Julho!$E$35</f>
        <v>60.5</v>
      </c>
      <c r="AG15" s="26">
        <f t="shared" si="1"/>
        <v>72.422043010752688</v>
      </c>
    </row>
    <row r="16" spans="1:34" ht="17.100000000000001" customHeight="1" x14ac:dyDescent="0.2">
      <c r="A16" s="15" t="s">
        <v>7</v>
      </c>
      <c r="B16" s="17">
        <f>[12]Julho!$E$5</f>
        <v>91.583333333333329</v>
      </c>
      <c r="C16" s="17">
        <f>[12]Julho!$E$6</f>
        <v>94.5</v>
      </c>
      <c r="D16" s="17">
        <f>[12]Julho!$E$7</f>
        <v>93.833333333333329</v>
      </c>
      <c r="E16" s="17">
        <f>[12]Julho!$E$8</f>
        <v>83.666666666666671</v>
      </c>
      <c r="F16" s="17">
        <f>[12]Julho!$E$9</f>
        <v>78.791666666666671</v>
      </c>
      <c r="G16" s="17">
        <f>[12]Julho!$E$10</f>
        <v>91.916666666666671</v>
      </c>
      <c r="H16" s="17">
        <f>[12]Julho!$E$11</f>
        <v>95.458333333333329</v>
      </c>
      <c r="I16" s="17">
        <f>[12]Julho!$E$12</f>
        <v>86.958333333333329</v>
      </c>
      <c r="J16" s="17">
        <f>[12]Julho!$E$13</f>
        <v>83.25</v>
      </c>
      <c r="K16" s="17">
        <f>[12]Julho!$E$14</f>
        <v>80.083333333333329</v>
      </c>
      <c r="L16" s="17">
        <f>[12]Julho!$E$15</f>
        <v>90.5</v>
      </c>
      <c r="M16" s="17" t="str">
        <f>[12]Julho!$E$16</f>
        <v>*</v>
      </c>
      <c r="N16" s="17" t="str">
        <f>[12]Julho!$E$17</f>
        <v>*</v>
      </c>
      <c r="O16" s="17" t="str">
        <f>[12]Julho!$E$18</f>
        <v>*</v>
      </c>
      <c r="P16" s="17" t="str">
        <f>[12]Julho!$E$19</f>
        <v>*</v>
      </c>
      <c r="Q16" s="17" t="str">
        <f>[12]Julho!$E$20</f>
        <v>*</v>
      </c>
      <c r="R16" s="17" t="str">
        <f>[12]Julho!$E$21</f>
        <v>*</v>
      </c>
      <c r="S16" s="17" t="str">
        <f>[12]Julho!$E$22</f>
        <v>*</v>
      </c>
      <c r="T16" s="17" t="str">
        <f>[12]Julho!$E$23</f>
        <v>*</v>
      </c>
      <c r="U16" s="17" t="str">
        <f>[12]Julho!$E$24</f>
        <v>*</v>
      </c>
      <c r="V16" s="17" t="str">
        <f>[12]Julho!$E$25</f>
        <v>*</v>
      </c>
      <c r="W16" s="17" t="str">
        <f>[12]Julho!$E$26</f>
        <v>*</v>
      </c>
      <c r="X16" s="17" t="str">
        <f>[12]Julho!$E$27</f>
        <v>*</v>
      </c>
      <c r="Y16" s="17" t="str">
        <f>[12]Julho!$E$28</f>
        <v>*</v>
      </c>
      <c r="Z16" s="17" t="str">
        <f>[12]Julho!$E$29</f>
        <v>*</v>
      </c>
      <c r="AA16" s="17" t="str">
        <f>[12]Julho!$E$30</f>
        <v>*</v>
      </c>
      <c r="AB16" s="17" t="str">
        <f>[12]Julho!$E$31</f>
        <v>*</v>
      </c>
      <c r="AC16" s="17">
        <f>[12]Julho!$E$32</f>
        <v>44.272727272727273</v>
      </c>
      <c r="AD16" s="17">
        <f>[12]Julho!$E$33</f>
        <v>55.625</v>
      </c>
      <c r="AE16" s="17">
        <f>[12]Julho!$E$34</f>
        <v>52.875</v>
      </c>
      <c r="AF16" s="17">
        <f>[12]Julho!$E$35</f>
        <v>52.708333333333336</v>
      </c>
      <c r="AG16" s="26">
        <f t="shared" si="1"/>
        <v>78.401515151515156</v>
      </c>
    </row>
    <row r="17" spans="1:33" ht="17.100000000000001" customHeight="1" x14ac:dyDescent="0.2">
      <c r="A17" s="15" t="s">
        <v>8</v>
      </c>
      <c r="B17" s="17">
        <f>[13]Julho!$E$5</f>
        <v>89.75</v>
      </c>
      <c r="C17" s="17">
        <f>[13]Julho!$E$6</f>
        <v>95.25</v>
      </c>
      <c r="D17" s="17">
        <f>[13]Julho!$E$7</f>
        <v>97.666666666666671</v>
      </c>
      <c r="E17" s="17">
        <f>[13]Julho!$E$8</f>
        <v>84.75</v>
      </c>
      <c r="F17" s="17">
        <f>[13]Julho!$E$9</f>
        <v>84.166666666666671</v>
      </c>
      <c r="G17" s="17">
        <f>[13]Julho!$E$10</f>
        <v>89.541666666666671</v>
      </c>
      <c r="H17" s="17">
        <f>[13]Julho!$E$11</f>
        <v>95.75</v>
      </c>
      <c r="I17" s="17">
        <f>[13]Julho!$E$12</f>
        <v>92.625</v>
      </c>
      <c r="J17" s="17">
        <f>[13]Julho!$E$13</f>
        <v>82.458333333333329</v>
      </c>
      <c r="K17" s="17">
        <f>[13]Julho!$E$14</f>
        <v>83.833333333333329</v>
      </c>
      <c r="L17" s="17">
        <f>[13]Julho!$E$15</f>
        <v>92.625</v>
      </c>
      <c r="M17" s="17">
        <f>[13]Julho!$E$16</f>
        <v>87.25</v>
      </c>
      <c r="N17" s="17">
        <f>[13]Julho!$E$17</f>
        <v>74.625</v>
      </c>
      <c r="O17" s="17">
        <f>[13]Julho!$E$18</f>
        <v>81.458333333333329</v>
      </c>
      <c r="P17" s="17">
        <f>[13]Julho!$E$19</f>
        <v>97.083333333333329</v>
      </c>
      <c r="Q17" s="17">
        <f>[13]Julho!$E$20</f>
        <v>97.833333333333329</v>
      </c>
      <c r="R17" s="17">
        <f>[13]Julho!$E$21</f>
        <v>91.291666666666671</v>
      </c>
      <c r="S17" s="17">
        <f>[13]Julho!$E$22</f>
        <v>81.291666666666671</v>
      </c>
      <c r="T17" s="17">
        <f>[13]Julho!$E$23</f>
        <v>66.416666666666671</v>
      </c>
      <c r="U17" s="17">
        <f>[13]Julho!$E$24</f>
        <v>67.875</v>
      </c>
      <c r="V17" s="17">
        <f>[13]Julho!$E$25</f>
        <v>83.25</v>
      </c>
      <c r="W17" s="17">
        <f>[13]Julho!$E$26</f>
        <v>78.208333333333329</v>
      </c>
      <c r="X17" s="17">
        <f>[13]Julho!$E$27</f>
        <v>84.416666666666671</v>
      </c>
      <c r="Y17" s="17">
        <f>[13]Julho!$E$28</f>
        <v>90.458333333333329</v>
      </c>
      <c r="Z17" s="17">
        <f>[13]Julho!$E$29</f>
        <v>80.208333333333329</v>
      </c>
      <c r="AA17" s="17">
        <f>[13]Julho!$E$30</f>
        <v>77.583333333333329</v>
      </c>
      <c r="AB17" s="17">
        <f>[13]Julho!$E$31</f>
        <v>65.75</v>
      </c>
      <c r="AC17" s="17">
        <f>[13]Julho!$E$32</f>
        <v>69.083333333333329</v>
      </c>
      <c r="AD17" s="17">
        <f>[13]Julho!$E$33</f>
        <v>65.75</v>
      </c>
      <c r="AE17" s="17">
        <f>[13]Julho!$E$34</f>
        <v>65.583333333333329</v>
      </c>
      <c r="AF17" s="17">
        <f>[13]Julho!$E$35</f>
        <v>60.916666666666664</v>
      </c>
      <c r="AG17" s="26">
        <f t="shared" si="1"/>
        <v>82.411290322580655</v>
      </c>
    </row>
    <row r="18" spans="1:33" ht="17.100000000000001" customHeight="1" x14ac:dyDescent="0.2">
      <c r="A18" s="15" t="s">
        <v>9</v>
      </c>
      <c r="B18" s="17">
        <f>[14]Julho!$E$5</f>
        <v>89.458333333333329</v>
      </c>
      <c r="C18" s="17">
        <f>[14]Julho!$E$6</f>
        <v>94.166666666666671</v>
      </c>
      <c r="D18" s="17">
        <f>[14]Julho!$E$7</f>
        <v>92.25</v>
      </c>
      <c r="E18" s="17">
        <f>[14]Julho!$E$8</f>
        <v>84.5</v>
      </c>
      <c r="F18" s="17">
        <f>[14]Julho!$E$9</f>
        <v>81.291666666666671</v>
      </c>
      <c r="G18" s="17">
        <f>[14]Julho!$E$10</f>
        <v>89.75</v>
      </c>
      <c r="H18" s="17">
        <f>[14]Julho!$E$11</f>
        <v>93.208333333333329</v>
      </c>
      <c r="I18" s="17">
        <f>[14]Julho!$E$12</f>
        <v>87.75</v>
      </c>
      <c r="J18" s="17">
        <f>[14]Julho!$E$13</f>
        <v>81.208333333333329</v>
      </c>
      <c r="K18" s="17">
        <f>[14]Julho!$E$14</f>
        <v>78.625</v>
      </c>
      <c r="L18" s="17">
        <f>[14]Julho!$E$15</f>
        <v>90.083333333333329</v>
      </c>
      <c r="M18" s="17">
        <f>[14]Julho!$E$16</f>
        <v>78.166666666666671</v>
      </c>
      <c r="N18" s="17">
        <f>[14]Julho!$E$17</f>
        <v>64.166666666666671</v>
      </c>
      <c r="O18" s="17">
        <f>[14]Julho!$E$18</f>
        <v>71.833333333333329</v>
      </c>
      <c r="P18" s="17">
        <f>[14]Julho!$E$19</f>
        <v>93.958333333333329</v>
      </c>
      <c r="Q18" s="17">
        <f>[14]Julho!$E$20</f>
        <v>85.791666666666671</v>
      </c>
      <c r="R18" s="17">
        <f>[14]Julho!$E$21</f>
        <v>83.541666666666671</v>
      </c>
      <c r="S18" s="17">
        <f>[14]Julho!$E$22</f>
        <v>70.958333333333329</v>
      </c>
      <c r="T18" s="17">
        <f>[14]Julho!$E$23</f>
        <v>59.166666666666664</v>
      </c>
      <c r="U18" s="17">
        <f>[14]Julho!$E$24</f>
        <v>58.791666666666664</v>
      </c>
      <c r="V18" s="17">
        <f>[14]Julho!$E$25</f>
        <v>79.125</v>
      </c>
      <c r="W18" s="17">
        <f>[14]Julho!$E$26</f>
        <v>77.416666666666671</v>
      </c>
      <c r="X18" s="17">
        <f>[14]Julho!$E$27</f>
        <v>76.25</v>
      </c>
      <c r="Y18" s="17">
        <f>[14]Julho!$E$28</f>
        <v>83.583333333333329</v>
      </c>
      <c r="Z18" s="17">
        <f>[14]Julho!$E$29</f>
        <v>76.125</v>
      </c>
      <c r="AA18" s="17">
        <f>[14]Julho!$E$30</f>
        <v>69.458333333333329</v>
      </c>
      <c r="AB18" s="17">
        <f>[14]Julho!$E$31</f>
        <v>61.416666666666664</v>
      </c>
      <c r="AC18" s="17">
        <f>[14]Julho!$E$32</f>
        <v>54.375</v>
      </c>
      <c r="AD18" s="17">
        <f>[14]Julho!$E$33</f>
        <v>53.125</v>
      </c>
      <c r="AE18" s="17">
        <f>[14]Julho!$E$34</f>
        <v>54.583333333333336</v>
      </c>
      <c r="AF18" s="17">
        <f>[14]Julho!$E$35</f>
        <v>49.875</v>
      </c>
      <c r="AG18" s="26">
        <f t="shared" si="1"/>
        <v>76.258064516129053</v>
      </c>
    </row>
    <row r="19" spans="1:33" ht="17.100000000000001" customHeight="1" x14ac:dyDescent="0.2">
      <c r="A19" s="15" t="s">
        <v>46</v>
      </c>
      <c r="B19" s="17">
        <f>[15]Julho!$E$5</f>
        <v>87.125</v>
      </c>
      <c r="C19" s="17">
        <f>[15]Julho!$E$6</f>
        <v>88.916666666666671</v>
      </c>
      <c r="D19" s="17">
        <f>[15]Julho!$E$7</f>
        <v>80.782608695652172</v>
      </c>
      <c r="E19" s="17">
        <f>[15]Julho!$E$8</f>
        <v>79.75</v>
      </c>
      <c r="F19" s="17">
        <f>[15]Julho!$E$9</f>
        <v>72.958333333333329</v>
      </c>
      <c r="G19" s="17">
        <f>[15]Julho!$E$10</f>
        <v>83.291666666666671</v>
      </c>
      <c r="H19" s="17">
        <f>[15]Julho!$E$11</f>
        <v>91.416666666666671</v>
      </c>
      <c r="I19" s="17">
        <f>[15]Julho!$E$12</f>
        <v>85.25</v>
      </c>
      <c r="J19" s="17">
        <f>[15]Julho!$E$13</f>
        <v>85.375</v>
      </c>
      <c r="K19" s="17">
        <f>[15]Julho!$E$14</f>
        <v>75.708333333333329</v>
      </c>
      <c r="L19" s="17">
        <f>[15]Julho!$E$15</f>
        <v>80.958333333333329</v>
      </c>
      <c r="M19" s="17">
        <f>[15]Julho!$E$16</f>
        <v>71.625</v>
      </c>
      <c r="N19" s="17">
        <f>[15]Julho!$E$17</f>
        <v>61.958333333333336</v>
      </c>
      <c r="O19" s="17">
        <f>[15]Julho!$E$18</f>
        <v>77.416666666666671</v>
      </c>
      <c r="P19" s="17">
        <f>[15]Julho!$E$19</f>
        <v>94.333333333333329</v>
      </c>
      <c r="Q19" s="17">
        <f>[15]Julho!$E$20</f>
        <v>89.666666666666671</v>
      </c>
      <c r="R19" s="17">
        <f>[15]Julho!$E$21</f>
        <v>84.958333333333329</v>
      </c>
      <c r="S19" s="17">
        <f>[15]Julho!$E$22</f>
        <v>76.478260869565219</v>
      </c>
      <c r="T19" s="17">
        <f>[15]Julho!$E$23</f>
        <v>70.791666666666671</v>
      </c>
      <c r="U19" s="17">
        <f>[15]Julho!$E$24</f>
        <v>70.75</v>
      </c>
      <c r="V19" s="17">
        <f>[15]Julho!$E$25</f>
        <v>74.375</v>
      </c>
      <c r="W19" s="17">
        <f>[15]Julho!$E$26</f>
        <v>75.333333333333329</v>
      </c>
      <c r="X19" s="17">
        <f>[15]Julho!$E$27</f>
        <v>81.958333333333329</v>
      </c>
      <c r="Y19" s="17">
        <f>[15]Julho!$E$28</f>
        <v>87.416666666666671</v>
      </c>
      <c r="Z19" s="17">
        <f>[15]Julho!$E$29</f>
        <v>79.875</v>
      </c>
      <c r="AA19" s="17">
        <f>[15]Julho!$E$30</f>
        <v>76.083333333333329</v>
      </c>
      <c r="AB19" s="17">
        <f>[15]Julho!$E$31</f>
        <v>72.083333333333329</v>
      </c>
      <c r="AC19" s="17">
        <f>[15]Julho!$E$32</f>
        <v>67.958333333333329</v>
      </c>
      <c r="AD19" s="17">
        <f>[15]Julho!$E$33</f>
        <v>59.583333333333336</v>
      </c>
      <c r="AE19" s="17">
        <f>[15]Julho!$E$34</f>
        <v>59.166666666666664</v>
      </c>
      <c r="AF19" s="17">
        <f>[15]Julho!$E$35</f>
        <v>60.666666666666664</v>
      </c>
      <c r="AG19" s="26">
        <f t="shared" si="1"/>
        <v>77.548737727910236</v>
      </c>
    </row>
    <row r="20" spans="1:33" ht="17.100000000000001" customHeight="1" x14ac:dyDescent="0.2">
      <c r="A20" s="15" t="s">
        <v>10</v>
      </c>
      <c r="B20" s="17">
        <f>[16]Julho!$E$5</f>
        <v>88.666666666666671</v>
      </c>
      <c r="C20" s="17">
        <f>[16]Julho!$E$6</f>
        <v>93.125</v>
      </c>
      <c r="D20" s="17">
        <f>[16]Julho!$E$7</f>
        <v>94.791666666666671</v>
      </c>
      <c r="E20" s="17">
        <f>[16]Julho!$E$8</f>
        <v>83.5</v>
      </c>
      <c r="F20" s="17">
        <f>[16]Julho!$E$9</f>
        <v>82.041666666666671</v>
      </c>
      <c r="G20" s="17">
        <f>[16]Julho!$E$10</f>
        <v>87.666666666666671</v>
      </c>
      <c r="H20" s="17">
        <f>[16]Julho!$E$11</f>
        <v>93.5</v>
      </c>
      <c r="I20" s="17">
        <f>[16]Julho!$E$12</f>
        <v>89.916666666666671</v>
      </c>
      <c r="J20" s="17">
        <f>[16]Julho!$E$13</f>
        <v>81.708333333333329</v>
      </c>
      <c r="K20" s="17">
        <f>[16]Julho!$E$14</f>
        <v>78.625</v>
      </c>
      <c r="L20" s="17">
        <f>[16]Julho!$E$15</f>
        <v>89.833333333333329</v>
      </c>
      <c r="M20" s="17">
        <f>[16]Julho!$E$16</f>
        <v>75.125</v>
      </c>
      <c r="N20" s="17">
        <f>[16]Julho!$E$17</f>
        <v>62.291666666666664</v>
      </c>
      <c r="O20" s="17">
        <f>[16]Julho!$E$18</f>
        <v>80.125</v>
      </c>
      <c r="P20" s="17">
        <f>[16]Julho!$E$19</f>
        <v>94.291666666666671</v>
      </c>
      <c r="Q20" s="17">
        <f>[16]Julho!$E$20</f>
        <v>93.291666666666671</v>
      </c>
      <c r="R20" s="17">
        <f>[16]Julho!$E$21</f>
        <v>91.208333333333329</v>
      </c>
      <c r="S20" s="17">
        <f>[16]Julho!$E$22</f>
        <v>77.541666666666671</v>
      </c>
      <c r="T20" s="17">
        <f>[16]Julho!$E$23</f>
        <v>62.583333333333336</v>
      </c>
      <c r="U20" s="17">
        <f>[16]Julho!$E$24</f>
        <v>62.291666666666664</v>
      </c>
      <c r="V20" s="17">
        <f>[16]Julho!$E$25</f>
        <v>79.416666666666671</v>
      </c>
      <c r="W20" s="17">
        <f>[16]Julho!$E$26</f>
        <v>75.916666666666671</v>
      </c>
      <c r="X20" s="17">
        <f>[16]Julho!$E$27</f>
        <v>82.333333333333329</v>
      </c>
      <c r="Y20" s="17">
        <f>[16]Julho!$E$28</f>
        <v>87.916666666666671</v>
      </c>
      <c r="Z20" s="17">
        <f>[16]Julho!$E$29</f>
        <v>79</v>
      </c>
      <c r="AA20" s="17">
        <f>[16]Julho!$E$30</f>
        <v>76.916666666666671</v>
      </c>
      <c r="AB20" s="17">
        <f>[16]Julho!$E$31</f>
        <v>67.083333333333329</v>
      </c>
      <c r="AC20" s="17">
        <f>[16]Julho!$E$32</f>
        <v>62.333333333333336</v>
      </c>
      <c r="AD20" s="17">
        <f>[16]Julho!$E$33</f>
        <v>59.916666666666664</v>
      </c>
      <c r="AE20" s="17">
        <f>[16]Julho!$E$34</f>
        <v>62.25</v>
      </c>
      <c r="AF20" s="17">
        <f>[16]Julho!$E$35</f>
        <v>54.125</v>
      </c>
      <c r="AG20" s="26">
        <f t="shared" ref="AG20:AG32" si="2">AVERAGE(B20:AF20)</f>
        <v>79.010752688172062</v>
      </c>
    </row>
    <row r="21" spans="1:33" ht="17.100000000000001" customHeight="1" x14ac:dyDescent="0.2">
      <c r="A21" s="15" t="s">
        <v>11</v>
      </c>
      <c r="B21" s="17">
        <f>[17]Julho!$E$5</f>
        <v>93.916666666666671</v>
      </c>
      <c r="C21" s="17">
        <f>[17]Julho!$E$6</f>
        <v>96.958333333333329</v>
      </c>
      <c r="D21" s="17">
        <f>[17]Julho!$E$7</f>
        <v>88.583333333333329</v>
      </c>
      <c r="E21" s="17">
        <f>[17]Julho!$E$8</f>
        <v>80.541666666666671</v>
      </c>
      <c r="F21" s="17">
        <f>[17]Julho!$E$9</f>
        <v>75.541666666666671</v>
      </c>
      <c r="G21" s="17">
        <f>[17]Julho!$E$10</f>
        <v>90.541666666666671</v>
      </c>
      <c r="H21" s="17">
        <f>[17]Julho!$E$11</f>
        <v>97.25</v>
      </c>
      <c r="I21" s="17">
        <f>[17]Julho!$E$12</f>
        <v>88.416666666666671</v>
      </c>
      <c r="J21" s="17">
        <f>[17]Julho!$E$13</f>
        <v>87.791666666666671</v>
      </c>
      <c r="K21" s="17">
        <f>[17]Julho!$E$14</f>
        <v>83.416666666666671</v>
      </c>
      <c r="L21" s="17">
        <f>[17]Julho!$E$15</f>
        <v>90.166666666666671</v>
      </c>
      <c r="M21" s="17">
        <f>[17]Julho!$E$16</f>
        <v>79.958333333333329</v>
      </c>
      <c r="N21" s="17">
        <f>[17]Julho!$E$17</f>
        <v>71.375</v>
      </c>
      <c r="O21" s="17">
        <f>[17]Julho!$E$18</f>
        <v>80.041666666666671</v>
      </c>
      <c r="P21" s="17">
        <f>[17]Julho!$E$19</f>
        <v>97.458333333333329</v>
      </c>
      <c r="Q21" s="17">
        <f>[17]Julho!$E$20</f>
        <v>90.791666666666671</v>
      </c>
      <c r="R21" s="17">
        <f>[17]Julho!$E$21</f>
        <v>90</v>
      </c>
      <c r="S21" s="17">
        <f>[17]Julho!$E$22</f>
        <v>82.083333333333329</v>
      </c>
      <c r="T21" s="17">
        <f>[17]Julho!$E$23</f>
        <v>72.25</v>
      </c>
      <c r="U21" s="17">
        <f>[17]Julho!$E$24</f>
        <v>72.75</v>
      </c>
      <c r="V21" s="17">
        <f>[17]Julho!$E$25</f>
        <v>76.916666666666671</v>
      </c>
      <c r="W21" s="17">
        <f>[17]Julho!$E$26</f>
        <v>72.833333333333329</v>
      </c>
      <c r="X21" s="17">
        <f>[17]Julho!$E$27</f>
        <v>77.083333333333329</v>
      </c>
      <c r="Y21" s="17">
        <f>[17]Julho!$E$28</f>
        <v>85.416666666666671</v>
      </c>
      <c r="Z21" s="17">
        <f>[17]Julho!$E$29</f>
        <v>86.625</v>
      </c>
      <c r="AA21" s="17">
        <f>[17]Julho!$E$30</f>
        <v>79.416666666666671</v>
      </c>
      <c r="AB21" s="17">
        <f>[17]Julho!$E$31</f>
        <v>76.791666666666671</v>
      </c>
      <c r="AC21" s="17">
        <f>[17]Julho!$E$32</f>
        <v>69.625</v>
      </c>
      <c r="AD21" s="17">
        <f>[17]Julho!$E$33</f>
        <v>67.333333333333329</v>
      </c>
      <c r="AE21" s="17">
        <f>[17]Julho!$E$34</f>
        <v>62.541666666666664</v>
      </c>
      <c r="AF21" s="17">
        <f>[17]Julho!$E$35</f>
        <v>64.083333333333329</v>
      </c>
      <c r="AG21" s="26">
        <f t="shared" si="2"/>
        <v>81.564516129032242</v>
      </c>
    </row>
    <row r="22" spans="1:33" ht="17.100000000000001" customHeight="1" x14ac:dyDescent="0.2">
      <c r="A22" s="15" t="s">
        <v>12</v>
      </c>
      <c r="B22" s="17" t="str">
        <f>[18]Julho!$E$5</f>
        <v>*</v>
      </c>
      <c r="C22" s="17" t="str">
        <f>[18]Julho!$E$6</f>
        <v>*</v>
      </c>
      <c r="D22" s="17" t="str">
        <f>[18]Julho!$E$7</f>
        <v>*</v>
      </c>
      <c r="E22" s="17" t="str">
        <f>[18]Julho!$E$8</f>
        <v>*</v>
      </c>
      <c r="F22" s="17" t="str">
        <f>[18]Julho!$E$9</f>
        <v>*</v>
      </c>
      <c r="G22" s="17" t="str">
        <f>[18]Julho!$E$10</f>
        <v>*</v>
      </c>
      <c r="H22" s="17" t="str">
        <f>[18]Julho!$E$11</f>
        <v>*</v>
      </c>
      <c r="I22" s="17" t="str">
        <f>[18]Julho!$E$12</f>
        <v>*</v>
      </c>
      <c r="J22" s="17" t="str">
        <f>[18]Julho!$E$13</f>
        <v>*</v>
      </c>
      <c r="K22" s="17" t="str">
        <f>[18]Julho!$E$14</f>
        <v>*</v>
      </c>
      <c r="L22" s="17" t="str">
        <f>[18]Julho!$E$15</f>
        <v>*</v>
      </c>
      <c r="M22" s="17" t="str">
        <f>[18]Julho!$E$16</f>
        <v>*</v>
      </c>
      <c r="N22" s="17" t="str">
        <f>[18]Julho!$E$17</f>
        <v>*</v>
      </c>
      <c r="O22" s="17" t="str">
        <f>[18]Julho!$E$18</f>
        <v>*</v>
      </c>
      <c r="P22" s="17" t="str">
        <f>[18]Julho!$E$19</f>
        <v>*</v>
      </c>
      <c r="Q22" s="17" t="str">
        <f>[18]Julho!$E$20</f>
        <v>*</v>
      </c>
      <c r="R22" s="17" t="str">
        <f>[18]Julho!$E$21</f>
        <v>*</v>
      </c>
      <c r="S22" s="17" t="str">
        <f>[18]Julho!$E$22</f>
        <v>*</v>
      </c>
      <c r="T22" s="17" t="str">
        <f>[18]Julho!$E$23</f>
        <v>*</v>
      </c>
      <c r="U22" s="17" t="str">
        <f>[18]Julho!$E$24</f>
        <v>*</v>
      </c>
      <c r="V22" s="17" t="str">
        <f>[18]Julho!$E$25</f>
        <v>*</v>
      </c>
      <c r="W22" s="17" t="str">
        <f>[18]Julho!$E$26</f>
        <v>*</v>
      </c>
      <c r="X22" s="17" t="str">
        <f>[18]Julho!$E$27</f>
        <v>*</v>
      </c>
      <c r="Y22" s="17" t="str">
        <f>[18]Julho!$E$28</f>
        <v>*</v>
      </c>
      <c r="Z22" s="17">
        <f>[18]Julho!$E$29</f>
        <v>69.75</v>
      </c>
      <c r="AA22" s="17">
        <f>[18]Julho!$E$30</f>
        <v>74.833333333333329</v>
      </c>
      <c r="AB22" s="17">
        <f>[18]Julho!$E$31</f>
        <v>72.5</v>
      </c>
      <c r="AC22" s="17">
        <f>[18]Julho!$E$32</f>
        <v>68.375</v>
      </c>
      <c r="AD22" s="17">
        <f>[18]Julho!$E$33</f>
        <v>64.916666666666671</v>
      </c>
      <c r="AE22" s="17">
        <f>[18]Julho!$E$34</f>
        <v>57.583333333333336</v>
      </c>
      <c r="AF22" s="17">
        <f>[18]Julho!$E$35</f>
        <v>65.125</v>
      </c>
      <c r="AG22" s="26">
        <f t="shared" si="2"/>
        <v>67.583333333333329</v>
      </c>
    </row>
    <row r="23" spans="1:33" ht="17.100000000000001" customHeight="1" x14ac:dyDescent="0.2">
      <c r="A23" s="15" t="s">
        <v>13</v>
      </c>
      <c r="B23" s="17">
        <f>[19]Julho!$E$5</f>
        <v>88.208333333333329</v>
      </c>
      <c r="C23" s="17">
        <f>[19]Julho!$E$6</f>
        <v>79.458333333333329</v>
      </c>
      <c r="D23" s="17">
        <f>[19]Julho!$E$7</f>
        <v>71.208333333333329</v>
      </c>
      <c r="E23" s="17">
        <f>[19]Julho!$E$8</f>
        <v>83.875</v>
      </c>
      <c r="F23" s="17">
        <f>[19]Julho!$E$9</f>
        <v>81.25</v>
      </c>
      <c r="G23" s="17">
        <f>[19]Julho!$E$10</f>
        <v>83.125</v>
      </c>
      <c r="H23" s="17">
        <f>[19]Julho!$E$11</f>
        <v>89.625</v>
      </c>
      <c r="I23" s="17">
        <f>[19]Julho!$E$12</f>
        <v>86</v>
      </c>
      <c r="J23" s="17">
        <f>[19]Julho!$E$13</f>
        <v>80.375</v>
      </c>
      <c r="K23" s="17">
        <f>[19]Julho!$E$14</f>
        <v>75.625</v>
      </c>
      <c r="L23" s="17">
        <f>[19]Julho!$E$15</f>
        <v>74.125</v>
      </c>
      <c r="M23" s="17">
        <f>[19]Julho!$E$16</f>
        <v>71.166666666666671</v>
      </c>
      <c r="N23" s="17">
        <f>[19]Julho!$E$17</f>
        <v>62.541666666666664</v>
      </c>
      <c r="O23" s="17">
        <f>[19]Julho!$E$18</f>
        <v>69.083333333333329</v>
      </c>
      <c r="P23" s="17">
        <f>[19]Julho!$E$19</f>
        <v>86.833333333333329</v>
      </c>
      <c r="Q23" s="17">
        <f>[19]Julho!$E$20</f>
        <v>89.208333333333329</v>
      </c>
      <c r="R23" s="17">
        <f>[19]Julho!$E$21</f>
        <v>86.791666666666671</v>
      </c>
      <c r="S23" s="17">
        <f>[19]Julho!$E$22</f>
        <v>83.333333333333329</v>
      </c>
      <c r="T23" s="17">
        <f>[19]Julho!$E$23</f>
        <v>69.75</v>
      </c>
      <c r="U23" s="17">
        <f>[19]Julho!$E$24</f>
        <v>65.416666666666671</v>
      </c>
      <c r="V23" s="17">
        <f>[19]Julho!$E$25</f>
        <v>80.375</v>
      </c>
      <c r="W23" s="17">
        <f>[19]Julho!$E$26</f>
        <v>78.708333333333329</v>
      </c>
      <c r="X23" s="17">
        <f>[19]Julho!$E$27</f>
        <v>75.166666666666671</v>
      </c>
      <c r="Y23" s="17">
        <f>[19]Julho!$E$28</f>
        <v>75.125</v>
      </c>
      <c r="Z23" s="17">
        <f>[19]Julho!$E$29</f>
        <v>77.875</v>
      </c>
      <c r="AA23" s="17">
        <f>[19]Julho!$E$30</f>
        <v>73.416666666666671</v>
      </c>
      <c r="AB23" s="17">
        <f>[19]Julho!$E$31</f>
        <v>68.041666666666671</v>
      </c>
      <c r="AC23" s="17">
        <f>[19]Julho!$E$32</f>
        <v>62.833333333333336</v>
      </c>
      <c r="AD23" s="17">
        <f>[19]Julho!$E$33</f>
        <v>56.75</v>
      </c>
      <c r="AE23" s="17">
        <f>[19]Julho!$E$34</f>
        <v>53.541666666666664</v>
      </c>
      <c r="AF23" s="17">
        <f>[19]Julho!$E$35</f>
        <v>56.875</v>
      </c>
      <c r="AG23" s="26">
        <f t="shared" si="2"/>
        <v>75.345430107526866</v>
      </c>
    </row>
    <row r="24" spans="1:33" ht="17.100000000000001" customHeight="1" x14ac:dyDescent="0.2">
      <c r="A24" s="15" t="s">
        <v>14</v>
      </c>
      <c r="B24" s="17">
        <f>[20]Julho!$E$5</f>
        <v>72.458333333333329</v>
      </c>
      <c r="C24" s="17">
        <f>[20]Julho!$E$6</f>
        <v>76.291666666666671</v>
      </c>
      <c r="D24" s="17">
        <f>[20]Julho!$E$7</f>
        <v>65.416666666666671</v>
      </c>
      <c r="E24" s="17">
        <f>[20]Julho!$E$8</f>
        <v>79.958333333333329</v>
      </c>
      <c r="F24" s="17">
        <f>[20]Julho!$E$9</f>
        <v>88.958333333333329</v>
      </c>
      <c r="G24" s="17">
        <f>[20]Julho!$E$10</f>
        <v>86.708333333333329</v>
      </c>
      <c r="H24" s="17">
        <f>[20]Julho!$E$11</f>
        <v>90.25</v>
      </c>
      <c r="I24" s="17">
        <f>[20]Julho!$E$12</f>
        <v>87.541666666666671</v>
      </c>
      <c r="J24" s="17">
        <f>[20]Julho!$E$13</f>
        <v>84.291666666666671</v>
      </c>
      <c r="K24" s="17">
        <f>[20]Julho!$E$14</f>
        <v>72.25</v>
      </c>
      <c r="L24" s="17">
        <f>[20]Julho!$E$15</f>
        <v>70.875</v>
      </c>
      <c r="M24" s="17">
        <f>[20]Julho!$E$16</f>
        <v>69.75</v>
      </c>
      <c r="N24" s="17">
        <f>[20]Julho!$E$17</f>
        <v>59.833333333333336</v>
      </c>
      <c r="O24" s="17">
        <f>[20]Julho!$E$18</f>
        <v>60.833333333333336</v>
      </c>
      <c r="P24" s="17">
        <f>[20]Julho!$E$19</f>
        <v>69.875</v>
      </c>
      <c r="Q24" s="17">
        <f>[20]Julho!$E$20</f>
        <v>75.666666666666671</v>
      </c>
      <c r="R24" s="17">
        <f>[20]Julho!$E$21</f>
        <v>70.041666666666671</v>
      </c>
      <c r="S24" s="17">
        <f>[20]Julho!$E$22</f>
        <v>65.083333333333329</v>
      </c>
      <c r="T24" s="17">
        <f>[20]Julho!$E$23</f>
        <v>61.916666666666664</v>
      </c>
      <c r="U24" s="17">
        <f>[20]Julho!$E$24</f>
        <v>57.375</v>
      </c>
      <c r="V24" s="17">
        <f>[20]Julho!$E$25</f>
        <v>72.041666666666671</v>
      </c>
      <c r="W24" s="17">
        <f>[20]Julho!$E$26</f>
        <v>80.5</v>
      </c>
      <c r="X24" s="17">
        <f>[20]Julho!$E$27</f>
        <v>76.666666666666671</v>
      </c>
      <c r="Y24" s="17">
        <f>[20]Julho!$E$28</f>
        <v>65.5</v>
      </c>
      <c r="Z24" s="17">
        <f>[20]Julho!$E$29</f>
        <v>74.416666666666671</v>
      </c>
      <c r="AA24" s="17">
        <f>[20]Julho!$E$30</f>
        <v>73.125</v>
      </c>
      <c r="AB24" s="17">
        <f>[20]Julho!$E$31</f>
        <v>68.875</v>
      </c>
      <c r="AC24" s="17">
        <f>[20]Julho!$E$32</f>
        <v>57.75</v>
      </c>
      <c r="AD24" s="17">
        <f>[20]Julho!$E$33</f>
        <v>50.333333333333336</v>
      </c>
      <c r="AE24" s="17">
        <f>[20]Julho!$E$34</f>
        <v>48.75</v>
      </c>
      <c r="AF24" s="17">
        <f>[20]Julho!$E$35</f>
        <v>55.833333333333336</v>
      </c>
      <c r="AG24" s="26">
        <f t="shared" si="2"/>
        <v>70.618279569892479</v>
      </c>
    </row>
    <row r="25" spans="1:33" ht="17.100000000000001" customHeight="1" x14ac:dyDescent="0.2">
      <c r="A25" s="15" t="s">
        <v>15</v>
      </c>
      <c r="B25" s="17">
        <f>[21]Julho!$E$5</f>
        <v>90.666666666666671</v>
      </c>
      <c r="C25" s="17">
        <f>[21]Julho!$E$6</f>
        <v>96.25</v>
      </c>
      <c r="D25" s="17">
        <f>[21]Julho!$E$7</f>
        <v>94.416666666666671</v>
      </c>
      <c r="E25" s="17">
        <f>[21]Julho!$E$8</f>
        <v>88.916666666666671</v>
      </c>
      <c r="F25" s="17">
        <f>[21]Julho!$E$9</f>
        <v>79</v>
      </c>
      <c r="G25" s="17">
        <f>[21]Julho!$E$10</f>
        <v>94.375</v>
      </c>
      <c r="H25" s="17">
        <f>[21]Julho!$E$11</f>
        <v>95.041666666666671</v>
      </c>
      <c r="I25" s="17">
        <f>[21]Julho!$E$12</f>
        <v>94.916666666666671</v>
      </c>
      <c r="J25" s="17">
        <f>[21]Julho!$E$13</f>
        <v>86.333333333333329</v>
      </c>
      <c r="K25" s="17">
        <f>[21]Julho!$E$14</f>
        <v>83.291666666666671</v>
      </c>
      <c r="L25" s="17">
        <f>[21]Julho!$E$15</f>
        <v>93.041666666666671</v>
      </c>
      <c r="M25" s="17">
        <f>[21]Julho!$E$16</f>
        <v>82.833333333333329</v>
      </c>
      <c r="N25" s="17">
        <f>[21]Julho!$E$17</f>
        <v>66.375</v>
      </c>
      <c r="O25" s="17">
        <f>[21]Julho!$E$18</f>
        <v>79.583333333333329</v>
      </c>
      <c r="P25" s="17">
        <f>[21]Julho!$E$19</f>
        <v>95.333333333333329</v>
      </c>
      <c r="Q25" s="17">
        <f>[21]Julho!$E$20</f>
        <v>96.166666666666671</v>
      </c>
      <c r="R25" s="17">
        <f>[21]Julho!$E$21</f>
        <v>94.125</v>
      </c>
      <c r="S25" s="17">
        <f>[21]Julho!$E$22</f>
        <v>82.956521739130437</v>
      </c>
      <c r="T25" s="17">
        <f>[21]Julho!$E$23</f>
        <v>69.625</v>
      </c>
      <c r="U25" s="17">
        <f>[21]Julho!$E$24</f>
        <v>60.958333333333336</v>
      </c>
      <c r="V25" s="17">
        <f>[21]Julho!$E$25</f>
        <v>83.041666666666671</v>
      </c>
      <c r="W25" s="17">
        <f>[21]Julho!$E$26</f>
        <v>70.958333333333329</v>
      </c>
      <c r="X25" s="17">
        <f>[21]Julho!$E$27</f>
        <v>81.25</v>
      </c>
      <c r="Y25" s="17">
        <f>[21]Julho!$E$28</f>
        <v>95.333333333333329</v>
      </c>
      <c r="Z25" s="17">
        <f>[21]Julho!$E$29</f>
        <v>79.666666666666671</v>
      </c>
      <c r="AA25" s="17">
        <f>[21]Julho!$E$30</f>
        <v>74.791666666666671</v>
      </c>
      <c r="AB25" s="17">
        <f>[21]Julho!$E$31</f>
        <v>72.291666666666671</v>
      </c>
      <c r="AC25" s="17">
        <f>[21]Julho!$E$32</f>
        <v>68.416666666666671</v>
      </c>
      <c r="AD25" s="17">
        <f>[21]Julho!$E$33</f>
        <v>61.708333333333336</v>
      </c>
      <c r="AE25" s="17">
        <f>[21]Julho!$E$34</f>
        <v>60.625</v>
      </c>
      <c r="AF25" s="17">
        <f>[21]Julho!$E$35</f>
        <v>60.333333333333336</v>
      </c>
      <c r="AG25" s="26">
        <f t="shared" si="2"/>
        <v>81.697522206638595</v>
      </c>
    </row>
    <row r="26" spans="1:33" ht="17.100000000000001" customHeight="1" x14ac:dyDescent="0.2">
      <c r="A26" s="15" t="s">
        <v>16</v>
      </c>
      <c r="B26" s="17" t="str">
        <f>[22]Julho!$E$5</f>
        <v>*</v>
      </c>
      <c r="C26" s="17" t="str">
        <f>[22]Julho!$E$6</f>
        <v>*</v>
      </c>
      <c r="D26" s="17" t="str">
        <f>[22]Julho!$E$7</f>
        <v>*</v>
      </c>
      <c r="E26" s="17" t="str">
        <f>[22]Julho!$E$8</f>
        <v>*</v>
      </c>
      <c r="F26" s="17" t="str">
        <f>[22]Julho!$E$9</f>
        <v>*</v>
      </c>
      <c r="G26" s="17" t="str">
        <f>[22]Julho!$E$10</f>
        <v>*</v>
      </c>
      <c r="H26" s="17" t="str">
        <f>[22]Julho!$E$11</f>
        <v>*</v>
      </c>
      <c r="I26" s="17" t="str">
        <f>[22]Julho!$E$12</f>
        <v>*</v>
      </c>
      <c r="J26" s="17" t="str">
        <f>[22]Julho!$E$13</f>
        <v>*</v>
      </c>
      <c r="K26" s="17" t="str">
        <f>[22]Julho!$E$14</f>
        <v>*</v>
      </c>
      <c r="L26" s="17" t="str">
        <f>[22]Julho!$E$15</f>
        <v>*</v>
      </c>
      <c r="M26" s="17" t="str">
        <f>[22]Julho!$E$16</f>
        <v>*</v>
      </c>
      <c r="N26" s="17" t="str">
        <f>[22]Julho!$E$17</f>
        <v>*</v>
      </c>
      <c r="O26" s="17" t="str">
        <f>[22]Julho!$E$18</f>
        <v>*</v>
      </c>
      <c r="P26" s="17" t="str">
        <f>[22]Julho!$E$19</f>
        <v>*</v>
      </c>
      <c r="Q26" s="17" t="str">
        <f>[22]Julho!$E$20</f>
        <v>*</v>
      </c>
      <c r="R26" s="17" t="str">
        <f>[22]Julho!$E$21</f>
        <v>*</v>
      </c>
      <c r="S26" s="17" t="str">
        <f>[22]Julho!$E$22</f>
        <v>*</v>
      </c>
      <c r="T26" s="17" t="str">
        <f>[22]Julho!$E$23</f>
        <v>*</v>
      </c>
      <c r="U26" s="17" t="str">
        <f>[22]Julho!$E$24</f>
        <v>*</v>
      </c>
      <c r="V26" s="17" t="str">
        <f>[22]Julho!$E$25</f>
        <v>*</v>
      </c>
      <c r="W26" s="17" t="str">
        <f>[22]Julho!$E$26</f>
        <v>*</v>
      </c>
      <c r="X26" s="17" t="str">
        <f>[22]Julho!$E$27</f>
        <v>*</v>
      </c>
      <c r="Y26" s="17">
        <f>[22]Julho!$E$28</f>
        <v>72.166666666666671</v>
      </c>
      <c r="Z26" s="17">
        <f>[22]Julho!$E$29</f>
        <v>82.5</v>
      </c>
      <c r="AA26" s="17">
        <f>[22]Julho!$E$30</f>
        <v>76.833333333333329</v>
      </c>
      <c r="AB26" s="17">
        <f>[22]Julho!$E$31</f>
        <v>70.541666666666671</v>
      </c>
      <c r="AC26" s="17">
        <f>[22]Julho!$E$32</f>
        <v>61.541666666666664</v>
      </c>
      <c r="AD26" s="17">
        <f>[22]Julho!$E$33</f>
        <v>57.791666666666664</v>
      </c>
      <c r="AE26" s="17">
        <f>[22]Julho!$E$34</f>
        <v>59.166666666666664</v>
      </c>
      <c r="AF26" s="17">
        <f>[22]Julho!$E$35</f>
        <v>52.458333333333336</v>
      </c>
      <c r="AG26" s="26">
        <f t="shared" si="2"/>
        <v>66.625000000000014</v>
      </c>
    </row>
    <row r="27" spans="1:33" ht="17.100000000000001" customHeight="1" x14ac:dyDescent="0.2">
      <c r="A27" s="15" t="s">
        <v>17</v>
      </c>
      <c r="B27" s="17">
        <f>[23]Julho!$E$5</f>
        <v>92.333333333333329</v>
      </c>
      <c r="C27" s="17">
        <f>[23]Julho!$E$6</f>
        <v>94.666666666666671</v>
      </c>
      <c r="D27" s="17">
        <f>[23]Julho!$E$7</f>
        <v>87.916666666666671</v>
      </c>
      <c r="E27" s="17">
        <f>[23]Julho!$E$8</f>
        <v>80.5</v>
      </c>
      <c r="F27" s="17">
        <f>[23]Julho!$E$9</f>
        <v>77.291666666666671</v>
      </c>
      <c r="G27" s="17">
        <f>[23]Julho!$E$10</f>
        <v>90.5</v>
      </c>
      <c r="H27" s="17">
        <f>[23]Julho!$E$11</f>
        <v>93.25</v>
      </c>
      <c r="I27" s="17">
        <f>[23]Julho!$E$12</f>
        <v>85.125</v>
      </c>
      <c r="J27" s="17">
        <f>[23]Julho!$E$13</f>
        <v>84.75</v>
      </c>
      <c r="K27" s="17">
        <f>[23]Julho!$E$14</f>
        <v>84.833333333333329</v>
      </c>
      <c r="L27" s="17">
        <f>[23]Julho!$E$15</f>
        <v>90.708333333333329</v>
      </c>
      <c r="M27" s="17">
        <f>[23]Julho!$E$16</f>
        <v>74.208333333333329</v>
      </c>
      <c r="N27" s="17">
        <f>[23]Julho!$E$17</f>
        <v>65.041666666666671</v>
      </c>
      <c r="O27" s="17">
        <f>[23]Julho!$E$18</f>
        <v>76.958333333333329</v>
      </c>
      <c r="P27" s="17">
        <f>[23]Julho!$E$19</f>
        <v>95.125</v>
      </c>
      <c r="Q27" s="17">
        <f>[23]Julho!$E$20</f>
        <v>90.125</v>
      </c>
      <c r="R27" s="17">
        <f>[23]Julho!$E$21</f>
        <v>87.75</v>
      </c>
      <c r="S27" s="17">
        <f>[23]Julho!$E$22</f>
        <v>77.041666666666671</v>
      </c>
      <c r="T27" s="17">
        <f>[23]Julho!$E$23</f>
        <v>62.666666666666664</v>
      </c>
      <c r="U27" s="17">
        <f>[23]Julho!$E$24</f>
        <v>67.583333333333329</v>
      </c>
      <c r="V27" s="17">
        <f>[23]Julho!$E$25</f>
        <v>76.791666666666671</v>
      </c>
      <c r="W27" s="17">
        <f>[23]Julho!$E$26</f>
        <v>77.416666666666671</v>
      </c>
      <c r="X27" s="17">
        <f>[23]Julho!$E$27</f>
        <v>78.333333333333329</v>
      </c>
      <c r="Y27" s="17">
        <f>[23]Julho!$E$28</f>
        <v>86.791666666666671</v>
      </c>
      <c r="Z27" s="17">
        <f>[23]Julho!$E$29</f>
        <v>84.416666666666671</v>
      </c>
      <c r="AA27" s="17">
        <f>[23]Julho!$E$30</f>
        <v>80.75</v>
      </c>
      <c r="AB27" s="17">
        <f>[23]Julho!$E$31</f>
        <v>75.875</v>
      </c>
      <c r="AC27" s="17">
        <f>[23]Julho!$E$32</f>
        <v>61.583333333333336</v>
      </c>
      <c r="AD27" s="17">
        <f>[23]Julho!$E$33</f>
        <v>60.416666666666664</v>
      </c>
      <c r="AE27" s="17">
        <f>[23]Julho!$E$34</f>
        <v>61.666666666666664</v>
      </c>
      <c r="AF27" s="17">
        <f>[23]Julho!$E$35</f>
        <v>55.208333333333336</v>
      </c>
      <c r="AG27" s="26">
        <f t="shared" si="2"/>
        <v>79.27822580645163</v>
      </c>
    </row>
    <row r="28" spans="1:33" ht="17.100000000000001" customHeight="1" x14ac:dyDescent="0.2">
      <c r="A28" s="15" t="s">
        <v>18</v>
      </c>
      <c r="B28" s="17">
        <f>[24]Julho!$E$5</f>
        <v>83.416666666666671</v>
      </c>
      <c r="C28" s="17">
        <f>[24]Julho!$E$6</f>
        <v>78.416666666666671</v>
      </c>
      <c r="D28" s="17">
        <f>[24]Julho!$E$7</f>
        <v>64.041666666666671</v>
      </c>
      <c r="E28" s="17">
        <f>[24]Julho!$E$8</f>
        <v>93.875</v>
      </c>
      <c r="F28" s="17">
        <f>[24]Julho!$E$9</f>
        <v>85.708333333333329</v>
      </c>
      <c r="G28" s="17">
        <f>[24]Julho!$E$10</f>
        <v>86.875</v>
      </c>
      <c r="H28" s="17">
        <f>[24]Julho!$E$11</f>
        <v>89.666666666666671</v>
      </c>
      <c r="I28" s="17">
        <f>[24]Julho!$E$12</f>
        <v>86.666666666666671</v>
      </c>
      <c r="J28" s="17">
        <f>[24]Julho!$E$13</f>
        <v>84.125</v>
      </c>
      <c r="K28" s="17">
        <f>[24]Julho!$E$14</f>
        <v>76.416666666666671</v>
      </c>
      <c r="L28" s="17">
        <f>[24]Julho!$E$15</f>
        <v>68.75</v>
      </c>
      <c r="M28" s="17">
        <f>[24]Julho!$E$16</f>
        <v>69.666666666666671</v>
      </c>
      <c r="N28" s="17">
        <f>[24]Julho!$E$17</f>
        <v>64.416666666666671</v>
      </c>
      <c r="O28" s="17">
        <f>[24]Julho!$E$18</f>
        <v>64.041666666666671</v>
      </c>
      <c r="P28" s="17">
        <f>[24]Julho!$E$19</f>
        <v>81</v>
      </c>
      <c r="Q28" s="17">
        <f>[24]Julho!$E$20</f>
        <v>73.458333333333329</v>
      </c>
      <c r="R28" s="17">
        <f>[24]Julho!$E$21</f>
        <v>74.041666666666671</v>
      </c>
      <c r="S28" s="17">
        <f>[24]Julho!$E$22</f>
        <v>63.625</v>
      </c>
      <c r="T28" s="17">
        <f>[24]Julho!$E$23</f>
        <v>56.833333333333336</v>
      </c>
      <c r="U28" s="17">
        <f>[24]Julho!$E$24</f>
        <v>52.958333333333336</v>
      </c>
      <c r="V28" s="17">
        <f>[24]Julho!$E$25</f>
        <v>83.375</v>
      </c>
      <c r="W28" s="17">
        <f>[24]Julho!$E$26</f>
        <v>75.208333333333329</v>
      </c>
      <c r="X28" s="17">
        <f>[24]Julho!$E$27</f>
        <v>72.75</v>
      </c>
      <c r="Y28" s="17">
        <f>[24]Julho!$E$28</f>
        <v>66.875</v>
      </c>
      <c r="Z28" s="17">
        <f>[24]Julho!$E$29</f>
        <v>75.208333333333329</v>
      </c>
      <c r="AA28" s="17">
        <f>[24]Julho!$E$30</f>
        <v>69.708333333333329</v>
      </c>
      <c r="AB28" s="17">
        <f>[24]Julho!$E$31</f>
        <v>63.958333333333336</v>
      </c>
      <c r="AC28" s="17">
        <f>[24]Julho!$E$32</f>
        <v>51.25</v>
      </c>
      <c r="AD28" s="17">
        <f>[24]Julho!$E$33</f>
        <v>47.791666666666664</v>
      </c>
      <c r="AE28" s="17">
        <f>[24]Julho!$E$34</f>
        <v>44.041666666666664</v>
      </c>
      <c r="AF28" s="17">
        <f>[24]Julho!$E$35</f>
        <v>43.041666666666664</v>
      </c>
      <c r="AG28" s="26">
        <f t="shared" si="2"/>
        <v>70.684139784946211</v>
      </c>
    </row>
    <row r="29" spans="1:33" ht="17.100000000000001" customHeight="1" x14ac:dyDescent="0.2">
      <c r="A29" s="15" t="s">
        <v>19</v>
      </c>
      <c r="B29" s="17">
        <f>[25]Julho!$E$5</f>
        <v>74.571428571428569</v>
      </c>
      <c r="C29" s="17">
        <f>[25]Julho!$E$6</f>
        <v>94</v>
      </c>
      <c r="D29" s="17">
        <f>[25]Julho!$E$7</f>
        <v>95.5</v>
      </c>
      <c r="E29" s="17">
        <f>[25]Julho!$E$8</f>
        <v>75.666666666666671</v>
      </c>
      <c r="F29" s="17">
        <f>[25]Julho!$E$9</f>
        <v>70.75</v>
      </c>
      <c r="G29" s="17">
        <f>[25]Julho!$E$10</f>
        <v>84.6</v>
      </c>
      <c r="H29" s="17" t="str">
        <f>[25]Julho!$E$11</f>
        <v>*</v>
      </c>
      <c r="I29" s="17">
        <f>[25]Julho!$E$12</f>
        <v>87.6</v>
      </c>
      <c r="J29" s="17">
        <f>[25]Julho!$E$13</f>
        <v>62.285714285714285</v>
      </c>
      <c r="K29" s="17">
        <f>[25]Julho!$E$14</f>
        <v>89.5</v>
      </c>
      <c r="L29" s="17">
        <f>[25]Julho!$E$15</f>
        <v>86</v>
      </c>
      <c r="M29" s="17">
        <f>[25]Julho!$E$16</f>
        <v>76.125</v>
      </c>
      <c r="N29" s="17">
        <f>[25]Julho!$E$17</f>
        <v>62.833333333333336</v>
      </c>
      <c r="O29" s="17">
        <f>[25]Julho!$E$18</f>
        <v>89</v>
      </c>
      <c r="P29" s="17">
        <f>[25]Julho!$E$19</f>
        <v>94</v>
      </c>
      <c r="Q29" s="17">
        <f>[25]Julho!$E$20</f>
        <v>96.666666666666671</v>
      </c>
      <c r="R29" s="17">
        <f>[25]Julho!$E$21</f>
        <v>73.166666666666671</v>
      </c>
      <c r="S29" s="17">
        <f>[25]Julho!$E$22</f>
        <v>68.625</v>
      </c>
      <c r="T29" s="17">
        <f>[25]Julho!$E$23</f>
        <v>57.333333333333336</v>
      </c>
      <c r="U29" s="17">
        <f>[25]Julho!$E$24</f>
        <v>59</v>
      </c>
      <c r="V29" s="17">
        <f>[25]Julho!$E$25</f>
        <v>67.375</v>
      </c>
      <c r="W29" s="17">
        <f>[25]Julho!$E$26</f>
        <v>58.333333333333336</v>
      </c>
      <c r="X29" s="17">
        <f>[25]Julho!$E$27</f>
        <v>75.333333333333329</v>
      </c>
      <c r="Y29" s="17">
        <f>[25]Julho!$E$28</f>
        <v>89.25</v>
      </c>
      <c r="Z29" s="17">
        <f>[25]Julho!$E$29</f>
        <v>83.041666666666671</v>
      </c>
      <c r="AA29" s="17">
        <f>[25]Julho!$E$30</f>
        <v>74.833333333333329</v>
      </c>
      <c r="AB29" s="17">
        <f>[25]Julho!$E$31</f>
        <v>61.375</v>
      </c>
      <c r="AC29" s="17">
        <f>[25]Julho!$E$32</f>
        <v>67.041666666666671</v>
      </c>
      <c r="AD29" s="17">
        <f>[25]Julho!$E$33</f>
        <v>61.5</v>
      </c>
      <c r="AE29" s="17">
        <f>[25]Julho!$E$34</f>
        <v>62.416666666666664</v>
      </c>
      <c r="AF29" s="17">
        <f>[25]Julho!$E$35</f>
        <v>58.041666666666664</v>
      </c>
      <c r="AG29" s="26">
        <f t="shared" si="2"/>
        <v>75.192182539682534</v>
      </c>
    </row>
    <row r="30" spans="1:33" ht="17.100000000000001" customHeight="1" x14ac:dyDescent="0.2">
      <c r="A30" s="15" t="s">
        <v>31</v>
      </c>
      <c r="B30" s="17">
        <f>[26]Julho!$E$5</f>
        <v>89.916666666666671</v>
      </c>
      <c r="C30" s="17">
        <f>[26]Julho!$E$6</f>
        <v>79.375</v>
      </c>
      <c r="D30" s="17">
        <f>[26]Julho!$E$7</f>
        <v>71.75</v>
      </c>
      <c r="E30" s="17">
        <f>[26]Julho!$E$8</f>
        <v>84.625</v>
      </c>
      <c r="F30" s="17">
        <f>[26]Julho!$E$9</f>
        <v>77.833333333333329</v>
      </c>
      <c r="G30" s="17">
        <f>[26]Julho!$E$10</f>
        <v>86.791666666666671</v>
      </c>
      <c r="H30" s="17">
        <f>[26]Julho!$E$11</f>
        <v>89.375</v>
      </c>
      <c r="I30" s="17">
        <f>[26]Julho!$E$12</f>
        <v>91.166666666666671</v>
      </c>
      <c r="J30" s="17">
        <f>[26]Julho!$E$13</f>
        <v>84.416666666666671</v>
      </c>
      <c r="K30" s="17">
        <f>[26]Julho!$E$14</f>
        <v>78.5</v>
      </c>
      <c r="L30" s="17">
        <f>[26]Julho!$E$15</f>
        <v>82.958333333333329</v>
      </c>
      <c r="M30" s="17">
        <f>[26]Julho!$E$16</f>
        <v>71.625</v>
      </c>
      <c r="N30" s="17">
        <f>[26]Julho!$E$17</f>
        <v>60.291666666666664</v>
      </c>
      <c r="O30" s="17">
        <f>[26]Julho!$E$18</f>
        <v>66.375</v>
      </c>
      <c r="P30" s="17">
        <f>[26]Julho!$E$19</f>
        <v>93.5</v>
      </c>
      <c r="Q30" s="17">
        <f>[26]Julho!$E$20</f>
        <v>86.625</v>
      </c>
      <c r="R30" s="17">
        <f>[26]Julho!$E$21</f>
        <v>88.291666666666671</v>
      </c>
      <c r="S30" s="17">
        <f>[26]Julho!$E$22</f>
        <v>75.666666666666671</v>
      </c>
      <c r="T30" s="17">
        <f>[26]Julho!$E$23</f>
        <v>52.375</v>
      </c>
      <c r="U30" s="17">
        <f>[26]Julho!$E$24</f>
        <v>60.166666666666664</v>
      </c>
      <c r="V30" s="17">
        <f>[26]Julho!$E$25</f>
        <v>79.375</v>
      </c>
      <c r="W30" s="17">
        <f>[26]Julho!$E$26</f>
        <v>76.375</v>
      </c>
      <c r="X30" s="17">
        <f>[26]Julho!$E$27</f>
        <v>71.083333333333329</v>
      </c>
      <c r="Y30" s="17">
        <f>[26]Julho!$E$28</f>
        <v>79.125</v>
      </c>
      <c r="Z30" s="17">
        <f>[26]Julho!$E$29</f>
        <v>84.041666666666671</v>
      </c>
      <c r="AA30" s="17">
        <f>[26]Julho!$E$30</f>
        <v>76.833333333333329</v>
      </c>
      <c r="AB30" s="17">
        <f>[26]Julho!$E$31</f>
        <v>67.875</v>
      </c>
      <c r="AC30" s="17">
        <f>[26]Julho!$E$32</f>
        <v>52.125</v>
      </c>
      <c r="AD30" s="17">
        <f>[26]Julho!$E$33</f>
        <v>47.958333333333336</v>
      </c>
      <c r="AE30" s="17">
        <f>[26]Julho!$E$34</f>
        <v>46.208333333333336</v>
      </c>
      <c r="AF30" s="17">
        <f>[26]Julho!$E$35</f>
        <v>41.541666666666664</v>
      </c>
      <c r="AG30" s="26">
        <f t="shared" si="2"/>
        <v>74.005376344086031</v>
      </c>
    </row>
    <row r="31" spans="1:33" ht="17.100000000000001" customHeight="1" x14ac:dyDescent="0.2">
      <c r="A31" s="15" t="s">
        <v>48</v>
      </c>
      <c r="B31" s="17">
        <f>[27]Julho!$E$5</f>
        <v>68.583333333333329</v>
      </c>
      <c r="C31" s="17">
        <f>[27]Julho!$E$6</f>
        <v>63.041666666666664</v>
      </c>
      <c r="D31" s="17">
        <f>[27]Julho!$E$7</f>
        <v>56.5</v>
      </c>
      <c r="E31" s="17">
        <f>[27]Julho!$E$8</f>
        <v>91.166666666666671</v>
      </c>
      <c r="F31" s="17">
        <f>[27]Julho!$E$9</f>
        <v>92.416666666666671</v>
      </c>
      <c r="G31" s="17">
        <f>[27]Julho!$E$10</f>
        <v>82.916666666666671</v>
      </c>
      <c r="H31" s="17">
        <f>[27]Julho!$E$11</f>
        <v>85.833333333333329</v>
      </c>
      <c r="I31" s="17">
        <f>[27]Julho!$E$12</f>
        <v>84.833333333333329</v>
      </c>
      <c r="J31" s="17">
        <f>[27]Julho!$E$13</f>
        <v>75.666666666666671</v>
      </c>
      <c r="K31" s="17">
        <f>[27]Julho!$E$14</f>
        <v>64.166666666666671</v>
      </c>
      <c r="L31" s="17">
        <f>[27]Julho!$E$15</f>
        <v>63.083333333333336</v>
      </c>
      <c r="M31" s="17">
        <f>[27]Julho!$E$16</f>
        <v>62.916666666666664</v>
      </c>
      <c r="N31" s="17">
        <f>[27]Julho!$E$17</f>
        <v>60.541666666666664</v>
      </c>
      <c r="O31" s="17">
        <f>[27]Julho!$E$18</f>
        <v>57.083333333333336</v>
      </c>
      <c r="P31" s="17">
        <f>[27]Julho!$E$19</f>
        <v>68.166666666666671</v>
      </c>
      <c r="Q31" s="17">
        <f>[27]Julho!$E$20</f>
        <v>76.166666666666671</v>
      </c>
      <c r="R31" s="17">
        <f>[27]Julho!$E$21</f>
        <v>69.833333333333329</v>
      </c>
      <c r="S31" s="17">
        <f>[27]Julho!$E$22</f>
        <v>65.25</v>
      </c>
      <c r="T31" s="17">
        <f>[27]Julho!$E$23</f>
        <v>48.625</v>
      </c>
      <c r="U31" s="17">
        <f>[27]Julho!$E$24</f>
        <v>51.083333333333336</v>
      </c>
      <c r="V31" s="17">
        <f>[27]Julho!$E$25</f>
        <v>82.25</v>
      </c>
      <c r="W31" s="17">
        <f>[27]Julho!$E$26</f>
        <v>73.708333333333329</v>
      </c>
      <c r="X31" s="17">
        <f>[27]Julho!$E$27</f>
        <v>59.541666666666664</v>
      </c>
      <c r="Y31" s="17">
        <f>[27]Julho!$E$28</f>
        <v>57.25</v>
      </c>
      <c r="Z31" s="17">
        <f>[27]Julho!$E$29</f>
        <v>70.916666666666671</v>
      </c>
      <c r="AA31" s="17">
        <f>[27]Julho!$E$30</f>
        <v>61.708333333333336</v>
      </c>
      <c r="AB31" s="17">
        <f>[27]Julho!$E$31</f>
        <v>51.541666666666664</v>
      </c>
      <c r="AC31" s="17">
        <f>[27]Julho!$E$32</f>
        <v>40.125</v>
      </c>
      <c r="AD31" s="17">
        <f>[27]Julho!$E$33</f>
        <v>40.041666666666664</v>
      </c>
      <c r="AE31" s="17">
        <f>[27]Julho!$E$34</f>
        <v>36.208333333333336</v>
      </c>
      <c r="AF31" s="17">
        <f>[27]Julho!$E$35</f>
        <v>38.125</v>
      </c>
      <c r="AG31" s="26">
        <f t="shared" ref="AG31" si="3">AVERAGE(B31:AF31)</f>
        <v>64.493279569892479</v>
      </c>
    </row>
    <row r="32" spans="1:33" ht="17.100000000000001" customHeight="1" x14ac:dyDescent="0.2">
      <c r="A32" s="15" t="s">
        <v>20</v>
      </c>
      <c r="B32" s="17">
        <f>[28]Julho!$E$5</f>
        <v>86.25</v>
      </c>
      <c r="C32" s="17">
        <f>[28]Julho!$E$6</f>
        <v>84.458333333333329</v>
      </c>
      <c r="D32" s="17">
        <f>[28]Julho!$E$7</f>
        <v>73.291666666666671</v>
      </c>
      <c r="E32" s="17">
        <f>[28]Julho!$E$8</f>
        <v>89.708333333333329</v>
      </c>
      <c r="F32" s="17">
        <f>[28]Julho!$E$9</f>
        <v>89.583333333333329</v>
      </c>
      <c r="G32" s="17">
        <f>[28]Julho!$E$10</f>
        <v>82.541666666666671</v>
      </c>
      <c r="H32" s="17">
        <f>[28]Julho!$E$11</f>
        <v>92.125</v>
      </c>
      <c r="I32" s="17">
        <f>[28]Julho!$E$12</f>
        <v>85.083333333333329</v>
      </c>
      <c r="J32" s="17">
        <f>[28]Julho!$E$13</f>
        <v>81.208333333333329</v>
      </c>
      <c r="K32" s="17">
        <f>[28]Julho!$E$14</f>
        <v>77.166666666666671</v>
      </c>
      <c r="L32" s="17">
        <f>[28]Julho!$E$15</f>
        <v>76.291666666666671</v>
      </c>
      <c r="M32" s="17">
        <f>[28]Julho!$E$16</f>
        <v>72.291666666666671</v>
      </c>
      <c r="N32" s="17">
        <f>[28]Julho!$E$17</f>
        <v>62.5</v>
      </c>
      <c r="O32" s="17">
        <f>[28]Julho!$E$18</f>
        <v>61.416666666666664</v>
      </c>
      <c r="P32" s="17">
        <f>[28]Julho!$E$19</f>
        <v>72.875</v>
      </c>
      <c r="Q32" s="17">
        <f>[28]Julho!$E$20</f>
        <v>75.708333333333329</v>
      </c>
      <c r="R32" s="17">
        <f>[28]Julho!$E$21</f>
        <v>70</v>
      </c>
      <c r="S32" s="17">
        <f>[28]Julho!$E$22</f>
        <v>64.375</v>
      </c>
      <c r="T32" s="17">
        <f>[28]Julho!$E$23</f>
        <v>63.666666666666664</v>
      </c>
      <c r="U32" s="17">
        <f>[28]Julho!$E$24</f>
        <v>58.166666666666664</v>
      </c>
      <c r="V32" s="17">
        <f>[28]Julho!$E$25</f>
        <v>73.541666666666671</v>
      </c>
      <c r="W32" s="17">
        <f>[28]Julho!$E$26</f>
        <v>81.25</v>
      </c>
      <c r="X32" s="17">
        <f>[28]Julho!$E$27</f>
        <v>78</v>
      </c>
      <c r="Y32" s="17">
        <f>[28]Julho!$E$28</f>
        <v>71.375</v>
      </c>
      <c r="Z32" s="17">
        <f>[28]Julho!$E$29</f>
        <v>73.666666666666671</v>
      </c>
      <c r="AA32" s="17">
        <f>[28]Julho!$E$30</f>
        <v>65.833333333333329</v>
      </c>
      <c r="AB32" s="17">
        <f>[28]Julho!$E$31</f>
        <v>65.416666666666671</v>
      </c>
      <c r="AC32" s="17">
        <f>[28]Julho!$E$32</f>
        <v>57.541666666666664</v>
      </c>
      <c r="AD32" s="17">
        <f>[28]Julho!$E$33</f>
        <v>50.041666666666664</v>
      </c>
      <c r="AE32" s="17">
        <f>[28]Julho!$E$34</f>
        <v>50.916666666666664</v>
      </c>
      <c r="AF32" s="17">
        <f>[28]Julho!$E$35</f>
        <v>54.583333333333336</v>
      </c>
      <c r="AG32" s="26">
        <f t="shared" si="2"/>
        <v>72.286290322580641</v>
      </c>
    </row>
    <row r="33" spans="1:35" s="5" customFormat="1" ht="17.100000000000001" customHeight="1" thickBot="1" x14ac:dyDescent="0.25">
      <c r="A33" s="75" t="s">
        <v>34</v>
      </c>
      <c r="B33" s="76">
        <f t="shared" ref="B33:AG33" si="4">AVERAGE(B5:B32)</f>
        <v>83.504712301587304</v>
      </c>
      <c r="C33" s="76">
        <f t="shared" si="4"/>
        <v>83.66500000000002</v>
      </c>
      <c r="D33" s="76">
        <f t="shared" si="4"/>
        <v>78.217073578595333</v>
      </c>
      <c r="E33" s="76">
        <f t="shared" si="4"/>
        <v>84.836201690821255</v>
      </c>
      <c r="F33" s="76">
        <f t="shared" si="4"/>
        <v>81.312222222222218</v>
      </c>
      <c r="G33" s="76">
        <f t="shared" si="4"/>
        <v>86.353999999999999</v>
      </c>
      <c r="H33" s="76">
        <f t="shared" si="4"/>
        <v>92.284420289855092</v>
      </c>
      <c r="I33" s="76">
        <f t="shared" si="4"/>
        <v>86.52511111111113</v>
      </c>
      <c r="J33" s="76">
        <f t="shared" si="4"/>
        <v>81.345650793650805</v>
      </c>
      <c r="K33" s="76">
        <f t="shared" si="4"/>
        <v>77.095000000000013</v>
      </c>
      <c r="L33" s="76">
        <f t="shared" si="4"/>
        <v>79.940714285714279</v>
      </c>
      <c r="M33" s="76">
        <f t="shared" si="4"/>
        <v>72.300347222222229</v>
      </c>
      <c r="N33" s="76">
        <f t="shared" si="4"/>
        <v>62.74131944444445</v>
      </c>
      <c r="O33" s="76">
        <f t="shared" si="4"/>
        <v>70.416666666666657</v>
      </c>
      <c r="P33" s="76">
        <f t="shared" si="4"/>
        <v>84.447463768115952</v>
      </c>
      <c r="Q33" s="76">
        <f t="shared" si="4"/>
        <v>84.032608695652186</v>
      </c>
      <c r="R33" s="76">
        <f t="shared" si="4"/>
        <v>78.562973484848499</v>
      </c>
      <c r="S33" s="76">
        <f t="shared" si="4"/>
        <v>70.584996283909319</v>
      </c>
      <c r="T33" s="76">
        <f t="shared" si="4"/>
        <v>61.99305555555555</v>
      </c>
      <c r="U33" s="76">
        <f t="shared" si="4"/>
        <v>61.333333333333321</v>
      </c>
      <c r="V33" s="76">
        <f t="shared" si="4"/>
        <v>76.249897875817013</v>
      </c>
      <c r="W33" s="76">
        <f t="shared" si="4"/>
        <v>75.453489729225012</v>
      </c>
      <c r="X33" s="76">
        <f t="shared" si="4"/>
        <v>75.66108630952381</v>
      </c>
      <c r="Y33" s="76">
        <f t="shared" si="4"/>
        <v>76.747380952380951</v>
      </c>
      <c r="Z33" s="76">
        <f t="shared" si="4"/>
        <v>76.401175213675231</v>
      </c>
      <c r="AA33" s="76">
        <f t="shared" si="4"/>
        <v>72.026602564102546</v>
      </c>
      <c r="AB33" s="76">
        <f t="shared" si="4"/>
        <v>66.791994014216257</v>
      </c>
      <c r="AC33" s="76">
        <f t="shared" si="4"/>
        <v>59.221049783549788</v>
      </c>
      <c r="AD33" s="76">
        <f t="shared" si="4"/>
        <v>56.034863945578245</v>
      </c>
      <c r="AE33" s="76">
        <f t="shared" si="4"/>
        <v>54.756250000000009</v>
      </c>
      <c r="AF33" s="76">
        <f t="shared" si="4"/>
        <v>54.363095238095234</v>
      </c>
      <c r="AG33" s="81">
        <f t="shared" si="4"/>
        <v>73.208721811266528</v>
      </c>
      <c r="AH33" s="8"/>
    </row>
    <row r="34" spans="1:35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2"/>
      <c r="AH34"/>
    </row>
    <row r="35" spans="1:35" x14ac:dyDescent="0.2">
      <c r="A35" s="93"/>
      <c r="B35" s="78" t="s">
        <v>137</v>
      </c>
      <c r="C35" s="78"/>
      <c r="D35" s="78"/>
      <c r="E35" s="78"/>
      <c r="F35" s="78"/>
      <c r="G35" s="78"/>
      <c r="H35" s="79"/>
      <c r="I35" s="79"/>
      <c r="J35" s="79"/>
      <c r="K35" s="79"/>
      <c r="L35" s="79"/>
      <c r="M35" s="79" t="s">
        <v>49</v>
      </c>
      <c r="N35" s="79"/>
      <c r="O35" s="79"/>
      <c r="P35" s="79"/>
      <c r="Q35" s="79"/>
      <c r="R35" s="79"/>
      <c r="S35" s="79"/>
      <c r="T35" s="79"/>
      <c r="U35" s="79"/>
      <c r="V35" s="79" t="s">
        <v>54</v>
      </c>
      <c r="W35" s="79"/>
      <c r="X35" s="79"/>
      <c r="Y35" s="79"/>
      <c r="Z35" s="79"/>
      <c r="AA35" s="79"/>
      <c r="AB35" s="79"/>
      <c r="AC35" s="79"/>
      <c r="AD35" s="94"/>
      <c r="AE35" s="79"/>
      <c r="AF35" s="79"/>
      <c r="AG35" s="95"/>
      <c r="AH35" s="2"/>
    </row>
    <row r="36" spans="1:35" x14ac:dyDescent="0.2">
      <c r="A36" s="83"/>
      <c r="B36" s="79"/>
      <c r="C36" s="79"/>
      <c r="D36" s="79"/>
      <c r="E36" s="79"/>
      <c r="F36" s="79"/>
      <c r="G36" s="79"/>
      <c r="H36" s="79"/>
      <c r="I36" s="79"/>
      <c r="J36" s="96"/>
      <c r="K36" s="96"/>
      <c r="L36" s="96"/>
      <c r="M36" s="96" t="s">
        <v>50</v>
      </c>
      <c r="N36" s="96"/>
      <c r="O36" s="96"/>
      <c r="P36" s="96"/>
      <c r="Q36" s="79"/>
      <c r="R36" s="79"/>
      <c r="S36" s="79"/>
      <c r="T36" s="79"/>
      <c r="U36" s="79"/>
      <c r="V36" s="96" t="s">
        <v>55</v>
      </c>
      <c r="W36" s="96"/>
      <c r="X36" s="79"/>
      <c r="Y36" s="79"/>
      <c r="Z36" s="79"/>
      <c r="AA36" s="79"/>
      <c r="AB36" s="79"/>
      <c r="AC36" s="79"/>
      <c r="AD36" s="94"/>
      <c r="AE36" s="97"/>
      <c r="AF36" s="98"/>
      <c r="AG36" s="99"/>
      <c r="AH36" s="2"/>
      <c r="AI36" s="2"/>
    </row>
    <row r="37" spans="1:35" ht="13.5" thickBot="1" x14ac:dyDescent="0.25">
      <c r="A37" s="103"/>
      <c r="B37" s="108"/>
      <c r="C37" s="108"/>
      <c r="D37" s="108" t="s">
        <v>138</v>
      </c>
      <c r="E37" s="108"/>
      <c r="F37" s="108"/>
      <c r="G37" s="108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5"/>
      <c r="AE37" s="109"/>
      <c r="AF37" s="110"/>
      <c r="AG37" s="112"/>
      <c r="AH37" s="35"/>
      <c r="AI37" s="2"/>
    </row>
    <row r="43" spans="1:35" x14ac:dyDescent="0.2">
      <c r="AF43" s="2" t="s">
        <v>51</v>
      </c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zoomScale="90" zoomScaleNormal="90" workbookViewId="0">
      <selection activeCell="Q41" sqref="Q41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7.7109375" style="1" customWidth="1"/>
    <col min="35" max="35" width="9.140625" style="1"/>
  </cols>
  <sheetData>
    <row r="1" spans="1:35" ht="20.100000000000001" customHeight="1" x14ac:dyDescent="0.2">
      <c r="A1" s="132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5" s="4" customFormat="1" ht="20.100000000000001" customHeight="1" x14ac:dyDescent="0.2">
      <c r="A2" s="137" t="s">
        <v>21</v>
      </c>
      <c r="B2" s="133" t="s">
        <v>136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  <c r="AI2" s="7"/>
    </row>
    <row r="3" spans="1:35" s="5" customFormat="1" ht="20.100000000000001" customHeight="1" x14ac:dyDescent="0.2">
      <c r="A3" s="137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73" t="s">
        <v>39</v>
      </c>
      <c r="AH3" s="74" t="s">
        <v>38</v>
      </c>
      <c r="AI3" s="8"/>
    </row>
    <row r="4" spans="1:35" s="5" customFormat="1" ht="20.100000000000001" customHeight="1" x14ac:dyDescent="0.2">
      <c r="A4" s="137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73" t="s">
        <v>37</v>
      </c>
      <c r="AH4" s="74" t="s">
        <v>37</v>
      </c>
      <c r="AI4" s="8"/>
    </row>
    <row r="5" spans="1:35" s="5" customFormat="1" ht="20.100000000000001" customHeight="1" x14ac:dyDescent="0.2">
      <c r="A5" s="15" t="s">
        <v>44</v>
      </c>
      <c r="B5" s="17">
        <f>[1]Julho!$F$5</f>
        <v>100</v>
      </c>
      <c r="C5" s="17">
        <f>[1]Julho!$F$6</f>
        <v>100</v>
      </c>
      <c r="D5" s="17">
        <f>[1]Julho!$F$7</f>
        <v>100</v>
      </c>
      <c r="E5" s="17">
        <f>[1]Julho!$F$8</f>
        <v>100</v>
      </c>
      <c r="F5" s="17">
        <f>[1]Julho!$F$9</f>
        <v>100</v>
      </c>
      <c r="G5" s="17">
        <f>[1]Julho!$F$10</f>
        <v>100</v>
      </c>
      <c r="H5" s="17">
        <f>[1]Julho!$F$11</f>
        <v>100</v>
      </c>
      <c r="I5" s="17">
        <f>[1]Julho!$F$12</f>
        <v>100</v>
      </c>
      <c r="J5" s="17">
        <f>[1]Julho!$F$13</f>
        <v>100</v>
      </c>
      <c r="K5" s="17">
        <f>[1]Julho!$F$14</f>
        <v>100</v>
      </c>
      <c r="L5" s="17">
        <f>[1]Julho!$F$15</f>
        <v>100</v>
      </c>
      <c r="M5" s="17">
        <f>[1]Julho!$F$16</f>
        <v>100</v>
      </c>
      <c r="N5" s="17">
        <f>[1]Julho!$F$17</f>
        <v>97</v>
      </c>
      <c r="O5" s="17">
        <f>[1]Julho!$F$18</f>
        <v>96</v>
      </c>
      <c r="P5" s="17">
        <f>[1]Julho!$F$19</f>
        <v>98</v>
      </c>
      <c r="Q5" s="17">
        <f>[1]Julho!$F$20</f>
        <v>100</v>
      </c>
      <c r="R5" s="17">
        <f>[1]Julho!$F$21</f>
        <v>100</v>
      </c>
      <c r="S5" s="17">
        <f>[1]Julho!$F$22</f>
        <v>100</v>
      </c>
      <c r="T5" s="17">
        <f>[1]Julho!$F$23</f>
        <v>99</v>
      </c>
      <c r="U5" s="17">
        <f>[1]Julho!$F$24</f>
        <v>100</v>
      </c>
      <c r="V5" s="17">
        <f>[1]Julho!$F$25</f>
        <v>86</v>
      </c>
      <c r="W5" s="17">
        <f>[1]Julho!$F$26</f>
        <v>100</v>
      </c>
      <c r="X5" s="17">
        <f>[1]Julho!$F$27</f>
        <v>100</v>
      </c>
      <c r="Y5" s="17">
        <f>[1]Julho!$F$28</f>
        <v>100</v>
      </c>
      <c r="Z5" s="17">
        <f>[1]Julho!$F$29</f>
        <v>95</v>
      </c>
      <c r="AA5" s="17">
        <f>[1]Julho!$F$30</f>
        <v>97</v>
      </c>
      <c r="AB5" s="17">
        <f>[1]Julho!$F$31</f>
        <v>100</v>
      </c>
      <c r="AC5" s="17">
        <f>[1]Julho!$F$32</f>
        <v>100</v>
      </c>
      <c r="AD5" s="17">
        <f>[1]Julho!$F$33</f>
        <v>97</v>
      </c>
      <c r="AE5" s="17">
        <f>[1]Julho!$F$34</f>
        <v>98</v>
      </c>
      <c r="AF5" s="17">
        <f>[1]Julho!$F$35</f>
        <v>98</v>
      </c>
      <c r="AG5" s="25">
        <f>MAX(B5:AF5)</f>
        <v>100</v>
      </c>
      <c r="AH5" s="28">
        <f>AVERAGE(B5:AF5)</f>
        <v>98.741935483870961</v>
      </c>
      <c r="AI5" s="8"/>
    </row>
    <row r="6" spans="1:35" ht="17.100000000000001" customHeight="1" x14ac:dyDescent="0.2">
      <c r="A6" s="15" t="s">
        <v>0</v>
      </c>
      <c r="B6" s="17">
        <f>[2]Julho!$F$5</f>
        <v>98</v>
      </c>
      <c r="C6" s="17">
        <f>[2]Julho!$F$6</f>
        <v>97</v>
      </c>
      <c r="D6" s="17">
        <f>[2]Julho!$F$7</f>
        <v>98</v>
      </c>
      <c r="E6" s="17">
        <f>[2]Julho!$F$8</f>
        <v>96</v>
      </c>
      <c r="F6" s="17">
        <f>[2]Julho!$F$9</f>
        <v>96</v>
      </c>
      <c r="G6" s="17">
        <f>[2]Julho!$F$10</f>
        <v>98</v>
      </c>
      <c r="H6" s="17">
        <f>[2]Julho!$F$11</f>
        <v>97</v>
      </c>
      <c r="I6" s="17">
        <f>[2]Julho!$F$12</f>
        <v>97</v>
      </c>
      <c r="J6" s="17">
        <f>[2]Julho!$F$13</f>
        <v>98</v>
      </c>
      <c r="K6" s="17">
        <f>[2]Julho!$F$14</f>
        <v>97</v>
      </c>
      <c r="L6" s="17">
        <f>[2]Julho!$F$15</f>
        <v>98</v>
      </c>
      <c r="M6" s="17">
        <f>[2]Julho!$F$16</f>
        <v>96</v>
      </c>
      <c r="N6" s="17">
        <f>[2]Julho!$F$17</f>
        <v>88</v>
      </c>
      <c r="O6" s="17">
        <f>[2]Julho!$F$18</f>
        <v>95</v>
      </c>
      <c r="P6" s="17">
        <f>[2]Julho!$F$19</f>
        <v>97</v>
      </c>
      <c r="Q6" s="17">
        <f>[2]Julho!$F$20</f>
        <v>98</v>
      </c>
      <c r="R6" s="17">
        <f>[2]Julho!$F$21</f>
        <v>93</v>
      </c>
      <c r="S6" s="17">
        <f>[2]Julho!$F$22</f>
        <v>98</v>
      </c>
      <c r="T6" s="17">
        <f>[2]Julho!$F$23</f>
        <v>96</v>
      </c>
      <c r="U6" s="17">
        <f>[2]Julho!$F$24</f>
        <v>97</v>
      </c>
      <c r="V6" s="17">
        <f>[2]Julho!$F$25</f>
        <v>96</v>
      </c>
      <c r="W6" s="17">
        <f>[2]Julho!$F$26</f>
        <v>95</v>
      </c>
      <c r="X6" s="17">
        <f>[2]Julho!$F$27</f>
        <v>97</v>
      </c>
      <c r="Y6" s="17">
        <f>[2]Julho!$F$28</f>
        <v>97</v>
      </c>
      <c r="Z6" s="17">
        <f>[2]Julho!$F$29</f>
        <v>97</v>
      </c>
      <c r="AA6" s="17">
        <f>[2]Julho!$F$30</f>
        <v>98</v>
      </c>
      <c r="AB6" s="17">
        <f>[2]Julho!$F$31</f>
        <v>96</v>
      </c>
      <c r="AC6" s="17">
        <f>[2]Julho!$F$32</f>
        <v>96</v>
      </c>
      <c r="AD6" s="17">
        <f>[2]Julho!$F$33</f>
        <v>96</v>
      </c>
      <c r="AE6" s="17">
        <f>[2]Julho!$F$34</f>
        <v>94</v>
      </c>
      <c r="AF6" s="17">
        <f>[2]Julho!$F$35</f>
        <v>92</v>
      </c>
      <c r="AG6" s="26">
        <f>MAX(B6:AF6)</f>
        <v>98</v>
      </c>
      <c r="AH6" s="29">
        <f t="shared" ref="AH6:AH16" si="1">AVERAGE(B6:AF6)</f>
        <v>96.193548387096769</v>
      </c>
    </row>
    <row r="7" spans="1:35" ht="17.100000000000001" customHeight="1" x14ac:dyDescent="0.2">
      <c r="A7" s="15" t="s">
        <v>1</v>
      </c>
      <c r="B7" s="17" t="str">
        <f>[3]Julho!$F$5</f>
        <v>*</v>
      </c>
      <c r="C7" s="17" t="str">
        <f>[3]Julho!$F$6</f>
        <v>*</v>
      </c>
      <c r="D7" s="17" t="str">
        <f>[3]Julho!$F$7</f>
        <v>*</v>
      </c>
      <c r="E7" s="17" t="str">
        <f>[3]Julho!$F$8</f>
        <v>*</v>
      </c>
      <c r="F7" s="17" t="str">
        <f>[3]Julho!$F$9</f>
        <v>*</v>
      </c>
      <c r="G7" s="17" t="str">
        <f>[3]Julho!$F$10</f>
        <v>*</v>
      </c>
      <c r="H7" s="17" t="str">
        <f>[3]Julho!$F$11</f>
        <v>*</v>
      </c>
      <c r="I7" s="17" t="str">
        <f>[3]Julho!$F$12</f>
        <v>*</v>
      </c>
      <c r="J7" s="17" t="str">
        <f>[3]Julho!$F$13</f>
        <v>*</v>
      </c>
      <c r="K7" s="17" t="str">
        <f>[3]Julho!$F$14</f>
        <v>*</v>
      </c>
      <c r="L7" s="17" t="str">
        <f>[3]Julho!$F$15</f>
        <v>*</v>
      </c>
      <c r="M7" s="17" t="str">
        <f>[3]Julho!$F$16</f>
        <v>*</v>
      </c>
      <c r="N7" s="17" t="str">
        <f>[3]Julho!$F$17</f>
        <v>*</v>
      </c>
      <c r="O7" s="17" t="str">
        <f>[3]Julho!$F$18</f>
        <v>*</v>
      </c>
      <c r="P7" s="17" t="str">
        <f>[3]Julho!$F$19</f>
        <v>*</v>
      </c>
      <c r="Q7" s="17" t="str">
        <f>[3]Julho!$F$20</f>
        <v>*</v>
      </c>
      <c r="R7" s="17" t="str">
        <f>[3]Julho!$F$21</f>
        <v>*</v>
      </c>
      <c r="S7" s="17" t="str">
        <f>[3]Julho!$F$22</f>
        <v>*</v>
      </c>
      <c r="T7" s="17" t="str">
        <f>[3]Julho!$F$23</f>
        <v>*</v>
      </c>
      <c r="U7" s="17" t="str">
        <f>[3]Julho!$F$24</f>
        <v>*</v>
      </c>
      <c r="V7" s="17" t="str">
        <f>[3]Julho!$F$25</f>
        <v>*</v>
      </c>
      <c r="W7" s="17" t="str">
        <f>[3]Julho!$F$26</f>
        <v>*</v>
      </c>
      <c r="X7" s="17" t="str">
        <f>[3]Julho!$F$27</f>
        <v>*</v>
      </c>
      <c r="Y7" s="17" t="str">
        <f>[3]Julho!$F$28</f>
        <v>*</v>
      </c>
      <c r="Z7" s="17" t="str">
        <f>[3]Julho!$F$29</f>
        <v>*</v>
      </c>
      <c r="AA7" s="17" t="str">
        <f>[3]Julho!$F$30</f>
        <v>*</v>
      </c>
      <c r="AB7" s="17">
        <f>[3]Julho!$F$31</f>
        <v>82</v>
      </c>
      <c r="AC7" s="17">
        <f>[3]Julho!$F$32</f>
        <v>94</v>
      </c>
      <c r="AD7" s="17">
        <f>[3]Julho!$F$33</f>
        <v>89</v>
      </c>
      <c r="AE7" s="17">
        <f>[3]Julho!$F$34</f>
        <v>79</v>
      </c>
      <c r="AF7" s="17">
        <f>[3]Julho!$F$35</f>
        <v>95</v>
      </c>
      <c r="AG7" s="26">
        <f>MAX(B7:AF7)</f>
        <v>95</v>
      </c>
      <c r="AH7" s="29">
        <f t="shared" ref="AH7" si="2">AVERAGE(B7:AF7)</f>
        <v>87.8</v>
      </c>
    </row>
    <row r="8" spans="1:35" ht="17.100000000000001" customHeight="1" x14ac:dyDescent="0.2">
      <c r="A8" s="15" t="s">
        <v>75</v>
      </c>
      <c r="B8" s="17">
        <f>[4]Julho!$F$5</f>
        <v>98</v>
      </c>
      <c r="C8" s="17">
        <f>[4]Julho!$F$6</f>
        <v>98</v>
      </c>
      <c r="D8" s="17">
        <f>[4]Julho!$F$7</f>
        <v>96</v>
      </c>
      <c r="E8" s="17">
        <f>[4]Julho!$F$8</f>
        <v>98</v>
      </c>
      <c r="F8" s="17">
        <f>[4]Julho!$F$9</f>
        <v>97</v>
      </c>
      <c r="G8" s="17">
        <f>[4]Julho!$F$10</f>
        <v>97</v>
      </c>
      <c r="H8" s="17">
        <f>[4]Julho!$F$11</f>
        <v>98</v>
      </c>
      <c r="I8" s="17">
        <f>[4]Julho!$F$12</f>
        <v>98</v>
      </c>
      <c r="J8" s="17">
        <f>[4]Julho!$F$13</f>
        <v>97</v>
      </c>
      <c r="K8" s="17">
        <f>[4]Julho!$F$14</f>
        <v>96</v>
      </c>
      <c r="L8" s="17">
        <f>[4]Julho!$F$15</f>
        <v>97</v>
      </c>
      <c r="M8" s="17">
        <f>[4]Julho!$F$16</f>
        <v>97</v>
      </c>
      <c r="N8" s="17">
        <f>[4]Julho!$F$17</f>
        <v>74</v>
      </c>
      <c r="O8" s="17">
        <f>[4]Julho!$F$18</f>
        <v>80</v>
      </c>
      <c r="P8" s="17">
        <f>[4]Julho!$F$19</f>
        <v>95</v>
      </c>
      <c r="Q8" s="17">
        <f>[4]Julho!$F$20</f>
        <v>97</v>
      </c>
      <c r="R8" s="17">
        <f>[4]Julho!$F$21</f>
        <v>97</v>
      </c>
      <c r="S8" s="17">
        <f>[4]Julho!$F$22</f>
        <v>95</v>
      </c>
      <c r="T8" s="17">
        <f>[4]Julho!$F$23</f>
        <v>82</v>
      </c>
      <c r="U8" s="17">
        <f>[4]Julho!$F$24</f>
        <v>76</v>
      </c>
      <c r="V8" s="17">
        <f>[4]Julho!$F$25</f>
        <v>97</v>
      </c>
      <c r="W8" s="17">
        <f>[4]Julho!$F$26</f>
        <v>98</v>
      </c>
      <c r="X8" s="17">
        <f>[4]Julho!$F$27</f>
        <v>98</v>
      </c>
      <c r="Y8" s="17">
        <f>[4]Julho!$F$28</f>
        <v>96</v>
      </c>
      <c r="Z8" s="17">
        <f>[4]Julho!$F$29</f>
        <v>98</v>
      </c>
      <c r="AA8" s="17">
        <f>[4]Julho!$F$30</f>
        <v>95</v>
      </c>
      <c r="AB8" s="17">
        <f>[4]Julho!$F$31</f>
        <v>95</v>
      </c>
      <c r="AC8" s="17">
        <f>[4]Julho!$F$32</f>
        <v>81</v>
      </c>
      <c r="AD8" s="17">
        <f>[4]Julho!$F$33</f>
        <v>83</v>
      </c>
      <c r="AE8" s="17">
        <f>[4]Julho!$F$34</f>
        <v>81</v>
      </c>
      <c r="AF8" s="17">
        <f>[4]Julho!$F$35</f>
        <v>89</v>
      </c>
      <c r="AG8" s="26">
        <f>MAX(B8:AF8)</f>
        <v>98</v>
      </c>
      <c r="AH8" s="29">
        <f t="shared" si="1"/>
        <v>92.709677419354833</v>
      </c>
    </row>
    <row r="9" spans="1:35" ht="17.100000000000001" customHeight="1" x14ac:dyDescent="0.2">
      <c r="A9" s="15" t="s">
        <v>45</v>
      </c>
      <c r="B9" s="17">
        <f>[5]Julho!$F$5</f>
        <v>82</v>
      </c>
      <c r="C9" s="17">
        <f>[5]Julho!$F$6</f>
        <v>100</v>
      </c>
      <c r="D9" s="17">
        <f>[5]Julho!$F$7</f>
        <v>100</v>
      </c>
      <c r="E9" s="17">
        <f>[5]Julho!$F$8</f>
        <v>100</v>
      </c>
      <c r="F9" s="17">
        <f>[5]Julho!$F$9</f>
        <v>100</v>
      </c>
      <c r="G9" s="17">
        <f>[5]Julho!$F$10</f>
        <v>100</v>
      </c>
      <c r="H9" s="17">
        <f>[5]Julho!$F$11</f>
        <v>100</v>
      </c>
      <c r="I9" s="17">
        <f>[5]Julho!$F$12</f>
        <v>99</v>
      </c>
      <c r="J9" s="17">
        <f>[5]Julho!$F$13</f>
        <v>100</v>
      </c>
      <c r="K9" s="17">
        <f>[5]Julho!$F$14</f>
        <v>97</v>
      </c>
      <c r="L9" s="17">
        <f>[5]Julho!$F$15</f>
        <v>100</v>
      </c>
      <c r="M9" s="17">
        <f>[5]Julho!$F$16</f>
        <v>100</v>
      </c>
      <c r="N9" s="17">
        <f>[5]Julho!$F$17</f>
        <v>85</v>
      </c>
      <c r="O9" s="17">
        <f>[5]Julho!$F$18</f>
        <v>100</v>
      </c>
      <c r="P9" s="17">
        <f>[5]Julho!$F$19</f>
        <v>100</v>
      </c>
      <c r="Q9" s="17" t="str">
        <f>[5]Julho!$F$20</f>
        <v>*</v>
      </c>
      <c r="R9" s="17">
        <f>[5]Julho!$F$21</f>
        <v>100</v>
      </c>
      <c r="S9" s="17">
        <f>[5]Julho!$F$22</f>
        <v>100</v>
      </c>
      <c r="T9" s="17">
        <f>[5]Julho!$F$23</f>
        <v>100</v>
      </c>
      <c r="U9" s="17">
        <f>[5]Julho!$F$24</f>
        <v>100</v>
      </c>
      <c r="V9" s="17">
        <f>[5]Julho!$F$25</f>
        <v>100</v>
      </c>
      <c r="W9" s="17">
        <f>[5]Julho!$F$26</f>
        <v>100</v>
      </c>
      <c r="X9" s="17">
        <f>[5]Julho!$F$27</f>
        <v>100</v>
      </c>
      <c r="Y9" s="17">
        <f>[5]Julho!$F$28</f>
        <v>100</v>
      </c>
      <c r="Z9" s="17">
        <f>[5]Julho!$F$29</f>
        <v>100</v>
      </c>
      <c r="AA9" s="17">
        <f>[5]Julho!$F$30</f>
        <v>100</v>
      </c>
      <c r="AB9" s="17">
        <f>[5]Julho!$F$31</f>
        <v>100</v>
      </c>
      <c r="AC9" s="17">
        <f>[5]Julho!$F$32</f>
        <v>92</v>
      </c>
      <c r="AD9" s="17">
        <f>[5]Julho!$F$33</f>
        <v>98</v>
      </c>
      <c r="AE9" s="17">
        <f>[5]Julho!$F$34</f>
        <v>100</v>
      </c>
      <c r="AF9" s="17">
        <f>[5]Julho!$F$35</f>
        <v>95</v>
      </c>
      <c r="AG9" s="26">
        <f>MAX(B9:AF9)</f>
        <v>100</v>
      </c>
      <c r="AH9" s="29">
        <f t="shared" ref="AH9" si="3">AVERAGE(B9:AF9)</f>
        <v>98.266666666666666</v>
      </c>
    </row>
    <row r="10" spans="1:35" ht="17.100000000000001" customHeight="1" x14ac:dyDescent="0.2">
      <c r="A10" s="15" t="s">
        <v>2</v>
      </c>
      <c r="B10" s="17">
        <f>[6]Julho!$F$5</f>
        <v>95</v>
      </c>
      <c r="C10" s="17">
        <f>[6]Julho!$F$6</f>
        <v>91</v>
      </c>
      <c r="D10" s="17">
        <f>[6]Julho!$F$7</f>
        <v>93</v>
      </c>
      <c r="E10" s="17">
        <f>[6]Julho!$F$8</f>
        <v>95</v>
      </c>
      <c r="F10" s="17">
        <f>[6]Julho!$F$9</f>
        <v>94</v>
      </c>
      <c r="G10" s="17">
        <f>[6]Julho!$F$10</f>
        <v>93</v>
      </c>
      <c r="H10" s="17">
        <f>[6]Julho!$F$11</f>
        <v>95</v>
      </c>
      <c r="I10" s="17">
        <f>[6]Julho!$F$12</f>
        <v>96</v>
      </c>
      <c r="J10" s="17">
        <f>[6]Julho!$F$13</f>
        <v>93</v>
      </c>
      <c r="K10" s="17">
        <f>[6]Julho!$F$14</f>
        <v>90</v>
      </c>
      <c r="L10" s="17">
        <f>[6]Julho!$F$15</f>
        <v>95</v>
      </c>
      <c r="M10" s="17">
        <f>[6]Julho!$F$16</f>
        <v>85</v>
      </c>
      <c r="N10" s="17">
        <f>[6]Julho!$F$17</f>
        <v>67</v>
      </c>
      <c r="O10" s="17">
        <f>[6]Julho!$F$18</f>
        <v>81</v>
      </c>
      <c r="P10" s="17">
        <f>[6]Julho!$F$19</f>
        <v>94</v>
      </c>
      <c r="Q10" s="17">
        <f>[6]Julho!$F$20</f>
        <v>90</v>
      </c>
      <c r="R10" s="17">
        <f>[6]Julho!$F$21</f>
        <v>96</v>
      </c>
      <c r="S10" s="17">
        <f>[6]Julho!$F$22</f>
        <v>93</v>
      </c>
      <c r="T10" s="17">
        <f>[6]Julho!$F$23</f>
        <v>71</v>
      </c>
      <c r="U10" s="17">
        <f>[6]Julho!$F$24</f>
        <v>67</v>
      </c>
      <c r="V10" s="17">
        <f>[6]Julho!$F$25</f>
        <v>94</v>
      </c>
      <c r="W10" s="17">
        <f>[6]Julho!$F$26</f>
        <v>92</v>
      </c>
      <c r="X10" s="17">
        <f>[6]Julho!$F$27</f>
        <v>86</v>
      </c>
      <c r="Y10" s="17">
        <f>[6]Julho!$F$28</f>
        <v>90</v>
      </c>
      <c r="Z10" s="17">
        <f>[6]Julho!$F$29</f>
        <v>91</v>
      </c>
      <c r="AA10" s="17">
        <f>[6]Julho!$F$30</f>
        <v>86</v>
      </c>
      <c r="AB10" s="17">
        <f>[6]Julho!$F$31</f>
        <v>85</v>
      </c>
      <c r="AC10" s="17">
        <f>[6]Julho!$F$32</f>
        <v>70</v>
      </c>
      <c r="AD10" s="17">
        <f>[6]Julho!$F$33</f>
        <v>63</v>
      </c>
      <c r="AE10" s="17">
        <f>[6]Julho!$F$34</f>
        <v>57</v>
      </c>
      <c r="AF10" s="17">
        <f>[6]Julho!$F$35</f>
        <v>55</v>
      </c>
      <c r="AG10" s="26">
        <f t="shared" ref="AG10:AG16" si="4">MAX(B10:AF10)</f>
        <v>96</v>
      </c>
      <c r="AH10" s="29">
        <f>AVERAGE(B10:AF10)</f>
        <v>85.258064516129039</v>
      </c>
    </row>
    <row r="11" spans="1:35" ht="17.100000000000001" customHeight="1" x14ac:dyDescent="0.2">
      <c r="A11" s="15" t="s">
        <v>3</v>
      </c>
      <c r="B11" s="17">
        <f>[7]Julho!$F$5</f>
        <v>94</v>
      </c>
      <c r="C11" s="17">
        <f>[7]Julho!$F$6</f>
        <v>89</v>
      </c>
      <c r="D11" s="17">
        <f>[7]Julho!$F$7</f>
        <v>93</v>
      </c>
      <c r="E11" s="17">
        <f>[7]Julho!$F$8</f>
        <v>88</v>
      </c>
      <c r="F11" s="17">
        <f>[7]Julho!$F$9</f>
        <v>95</v>
      </c>
      <c r="G11" s="17">
        <f>[7]Julho!$F$10</f>
        <v>98</v>
      </c>
      <c r="H11" s="17">
        <f>[7]Julho!$F$11</f>
        <v>97</v>
      </c>
      <c r="I11" s="17">
        <f>[7]Julho!$F$12</f>
        <v>96</v>
      </c>
      <c r="J11" s="17">
        <f>[7]Julho!$F$13</f>
        <v>97</v>
      </c>
      <c r="K11" s="17">
        <f>[7]Julho!$F$14</f>
        <v>97</v>
      </c>
      <c r="L11" s="17">
        <f>[7]Julho!$F$15</f>
        <v>95</v>
      </c>
      <c r="M11" s="17">
        <f>[7]Julho!$F$16</f>
        <v>95</v>
      </c>
      <c r="N11" s="17">
        <f>[7]Julho!$F$17</f>
        <v>90</v>
      </c>
      <c r="O11" s="17">
        <f>[7]Julho!$F$18</f>
        <v>94</v>
      </c>
      <c r="P11" s="17">
        <f>[7]Julho!$F$19</f>
        <v>91</v>
      </c>
      <c r="Q11" s="17">
        <f>[7]Julho!$F$20</f>
        <v>95</v>
      </c>
      <c r="R11" s="17">
        <f>[7]Julho!$F$21</f>
        <v>90</v>
      </c>
      <c r="S11" s="17">
        <f>[7]Julho!$F$22</f>
        <v>94</v>
      </c>
      <c r="T11" s="17">
        <f>[7]Julho!$F$23</f>
        <v>91</v>
      </c>
      <c r="U11" s="17">
        <f>[7]Julho!$F$24</f>
        <v>86</v>
      </c>
      <c r="V11" s="17">
        <f>[7]Julho!$F$25</f>
        <v>89</v>
      </c>
      <c r="W11" s="17">
        <f>[7]Julho!$F$26</f>
        <v>89</v>
      </c>
      <c r="X11" s="17">
        <f>[7]Julho!$F$27</f>
        <v>95</v>
      </c>
      <c r="Y11" s="17">
        <f>[7]Julho!$F$28</f>
        <v>94</v>
      </c>
      <c r="Z11" s="17">
        <f>[7]Julho!$F$29</f>
        <v>88</v>
      </c>
      <c r="AA11" s="17">
        <f>[7]Julho!$F$30</f>
        <v>93</v>
      </c>
      <c r="AB11" s="17">
        <f>[7]Julho!$F$31</f>
        <v>90</v>
      </c>
      <c r="AC11" s="17">
        <f>[7]Julho!$F$32</f>
        <v>78</v>
      </c>
      <c r="AD11" s="17">
        <f>[7]Julho!$F$33</f>
        <v>80</v>
      </c>
      <c r="AE11" s="17">
        <f>[7]Julho!$F$34</f>
        <v>75</v>
      </c>
      <c r="AF11" s="17">
        <f>[7]Julho!$F$35</f>
        <v>87</v>
      </c>
      <c r="AG11" s="26">
        <f t="shared" si="4"/>
        <v>98</v>
      </c>
      <c r="AH11" s="29">
        <f>AVERAGE(B11:AF11)</f>
        <v>91.064516129032256</v>
      </c>
    </row>
    <row r="12" spans="1:35" ht="17.100000000000001" customHeight="1" x14ac:dyDescent="0.2">
      <c r="A12" s="15" t="s">
        <v>4</v>
      </c>
      <c r="B12" s="17">
        <f>[8]Julho!$F$5</f>
        <v>94</v>
      </c>
      <c r="C12" s="17">
        <f>[8]Julho!$F$6</f>
        <v>91</v>
      </c>
      <c r="D12" s="17">
        <f>[8]Julho!$F$7</f>
        <v>75</v>
      </c>
      <c r="E12" s="17">
        <f>[8]Julho!$F$8</f>
        <v>96</v>
      </c>
      <c r="F12" s="17">
        <f>[8]Julho!$F$9</f>
        <v>100</v>
      </c>
      <c r="G12" s="17">
        <f>[8]Julho!$F$10</f>
        <v>95</v>
      </c>
      <c r="H12" s="17">
        <f>[8]Julho!$F$11</f>
        <v>96</v>
      </c>
      <c r="I12" s="17">
        <f>[8]Julho!$F$12</f>
        <v>96</v>
      </c>
      <c r="J12" s="17">
        <f>[8]Julho!$F$13</f>
        <v>96</v>
      </c>
      <c r="K12" s="17">
        <f>[8]Julho!$F$14</f>
        <v>94</v>
      </c>
      <c r="L12" s="17">
        <f>[8]Julho!$F$15</f>
        <v>79</v>
      </c>
      <c r="M12" s="17">
        <f>[8]Julho!$F$16</f>
        <v>94</v>
      </c>
      <c r="N12" s="17">
        <f>[8]Julho!$F$17</f>
        <v>82</v>
      </c>
      <c r="O12" s="17">
        <f>[8]Julho!$F$18</f>
        <v>79</v>
      </c>
      <c r="P12" s="17">
        <f>[8]Julho!$F$19</f>
        <v>94</v>
      </c>
      <c r="Q12" s="17">
        <f>[8]Julho!$F$20</f>
        <v>100</v>
      </c>
      <c r="R12" s="17">
        <f>[8]Julho!$F$21</f>
        <v>83</v>
      </c>
      <c r="S12" s="17">
        <f>[8]Julho!$F$22</f>
        <v>82</v>
      </c>
      <c r="T12" s="17">
        <f>[8]Julho!$F$23</f>
        <v>76</v>
      </c>
      <c r="U12" s="17">
        <f>[8]Julho!$F$24</f>
        <v>72</v>
      </c>
      <c r="V12" s="17">
        <f>[8]Julho!$F$25</f>
        <v>87</v>
      </c>
      <c r="W12" s="17">
        <f>[8]Julho!$F$26</f>
        <v>100</v>
      </c>
      <c r="X12" s="17">
        <f>[8]Julho!$F$27</f>
        <v>95</v>
      </c>
      <c r="Y12" s="17">
        <f>[8]Julho!$F$28</f>
        <v>91</v>
      </c>
      <c r="Z12" s="17">
        <f>[8]Julho!$F$29</f>
        <v>94</v>
      </c>
      <c r="AA12" s="17">
        <f>[8]Julho!$F$30</f>
        <v>90</v>
      </c>
      <c r="AB12" s="17">
        <f>[8]Julho!$F$31</f>
        <v>86</v>
      </c>
      <c r="AC12" s="17">
        <f>[8]Julho!$F$32</f>
        <v>69</v>
      </c>
      <c r="AD12" s="17">
        <f>[8]Julho!$F$33</f>
        <v>66</v>
      </c>
      <c r="AE12" s="17">
        <f>[8]Julho!$F$34</f>
        <v>65</v>
      </c>
      <c r="AF12" s="17">
        <f>[8]Julho!$F$35</f>
        <v>64</v>
      </c>
      <c r="AG12" s="26">
        <f>MAX(B12:AF12)</f>
        <v>100</v>
      </c>
      <c r="AH12" s="29">
        <f t="shared" si="1"/>
        <v>86.483870967741936</v>
      </c>
    </row>
    <row r="13" spans="1:35" ht="17.100000000000001" customHeight="1" x14ac:dyDescent="0.2">
      <c r="A13" s="15" t="s">
        <v>5</v>
      </c>
      <c r="B13" s="17" t="str">
        <f>[9]Julho!$F$5</f>
        <v>*</v>
      </c>
      <c r="C13" s="17">
        <f>[9]Julho!$F$6</f>
        <v>88</v>
      </c>
      <c r="D13" s="17">
        <f>[9]Julho!$F$7</f>
        <v>72</v>
      </c>
      <c r="E13" s="17" t="str">
        <f>[9]Julho!$F$8</f>
        <v>*</v>
      </c>
      <c r="F13" s="17">
        <f>[9]Julho!$F$9</f>
        <v>83</v>
      </c>
      <c r="G13" s="17">
        <f>[9]Julho!$F$10</f>
        <v>74</v>
      </c>
      <c r="H13" s="17" t="str">
        <f>[9]Julho!$F$11</f>
        <v>*</v>
      </c>
      <c r="I13" s="17">
        <f>[9]Julho!$F$12</f>
        <v>78</v>
      </c>
      <c r="J13" s="17">
        <f>[9]Julho!$F$13</f>
        <v>83</v>
      </c>
      <c r="K13" s="17">
        <f>[9]Julho!$F$14</f>
        <v>80</v>
      </c>
      <c r="L13" s="17">
        <f>[9]Julho!$F$15</f>
        <v>76</v>
      </c>
      <c r="M13" s="17">
        <f>[9]Julho!$F$16</f>
        <v>80</v>
      </c>
      <c r="N13" s="17">
        <f>[9]Julho!$F$17</f>
        <v>72</v>
      </c>
      <c r="O13" s="17">
        <f>[9]Julho!$F$18</f>
        <v>92</v>
      </c>
      <c r="P13" s="17" t="str">
        <f>[9]Julho!$F$19</f>
        <v>*</v>
      </c>
      <c r="Q13" s="17">
        <f>[9]Julho!$F$20</f>
        <v>89</v>
      </c>
      <c r="R13" s="17">
        <f>[9]Julho!$F$21</f>
        <v>91</v>
      </c>
      <c r="S13" s="17">
        <f>[9]Julho!$F$22</f>
        <v>91</v>
      </c>
      <c r="T13" s="17">
        <f>[9]Julho!$F$23</f>
        <v>78</v>
      </c>
      <c r="U13" s="17">
        <f>[9]Julho!$F$24</f>
        <v>70</v>
      </c>
      <c r="V13" s="17">
        <f>[9]Julho!$F$25</f>
        <v>72</v>
      </c>
      <c r="W13" s="17">
        <f>[9]Julho!$F$26</f>
        <v>82</v>
      </c>
      <c r="X13" s="17">
        <f>[9]Julho!$F$27</f>
        <v>76</v>
      </c>
      <c r="Y13" s="17">
        <f>[9]Julho!$F$28</f>
        <v>71</v>
      </c>
      <c r="Z13" s="17">
        <f>[9]Julho!$F$29</f>
        <v>80</v>
      </c>
      <c r="AA13" s="17">
        <f>[9]Julho!$F$30</f>
        <v>82</v>
      </c>
      <c r="AB13" s="17">
        <f>[9]Julho!$F$31</f>
        <v>70</v>
      </c>
      <c r="AC13" s="17">
        <f>[9]Julho!$F$32</f>
        <v>64</v>
      </c>
      <c r="AD13" s="17">
        <f>[9]Julho!$F$33</f>
        <v>51</v>
      </c>
      <c r="AE13" s="17">
        <f>[9]Julho!$F$34</f>
        <v>55</v>
      </c>
      <c r="AF13" s="17">
        <f>[9]Julho!$F$35</f>
        <v>60</v>
      </c>
      <c r="AG13" s="26">
        <f t="shared" si="4"/>
        <v>92</v>
      </c>
      <c r="AH13" s="29">
        <f t="shared" si="1"/>
        <v>76.296296296296291</v>
      </c>
    </row>
    <row r="14" spans="1:35" ht="17.100000000000001" customHeight="1" x14ac:dyDescent="0.2">
      <c r="A14" s="15" t="s">
        <v>47</v>
      </c>
      <c r="B14" s="17">
        <f>[10]Julho!$F$5</f>
        <v>86</v>
      </c>
      <c r="C14" s="17">
        <f>[10]Julho!$F$6</f>
        <v>94</v>
      </c>
      <c r="D14" s="17">
        <f>[10]Julho!$F$7</f>
        <v>79</v>
      </c>
      <c r="E14" s="17">
        <f>[10]Julho!$F$8</f>
        <v>96</v>
      </c>
      <c r="F14" s="17">
        <f>[10]Julho!$F$9</f>
        <v>98</v>
      </c>
      <c r="G14" s="17">
        <f>[10]Julho!$F$10</f>
        <v>95</v>
      </c>
      <c r="H14" s="17">
        <f>[10]Julho!$F$11</f>
        <v>97</v>
      </c>
      <c r="I14" s="17">
        <f>[10]Julho!$F$12</f>
        <v>97</v>
      </c>
      <c r="J14" s="17">
        <f>[10]Julho!$F$13</f>
        <v>97</v>
      </c>
      <c r="K14" s="17">
        <f>[10]Julho!$F$14</f>
        <v>92</v>
      </c>
      <c r="L14" s="17">
        <f>[10]Julho!$F$15</f>
        <v>89</v>
      </c>
      <c r="M14" s="17">
        <f>[10]Julho!$F$16</f>
        <v>82</v>
      </c>
      <c r="N14" s="17">
        <f>[10]Julho!$F$17</f>
        <v>79</v>
      </c>
      <c r="O14" s="17">
        <f>[10]Julho!$F$18</f>
        <v>80</v>
      </c>
      <c r="P14" s="17">
        <f>[10]Julho!$F$19</f>
        <v>89</v>
      </c>
      <c r="Q14" s="17">
        <f>[10]Julho!$F$20</f>
        <v>97</v>
      </c>
      <c r="R14" s="17">
        <f>[10]Julho!$F$21</f>
        <v>86</v>
      </c>
      <c r="S14" s="17">
        <f>[10]Julho!$F$22</f>
        <v>82</v>
      </c>
      <c r="T14" s="17">
        <f>[10]Julho!$F$23</f>
        <v>82</v>
      </c>
      <c r="U14" s="17">
        <f>[10]Julho!$F$24</f>
        <v>76</v>
      </c>
      <c r="V14" s="17">
        <f>[10]Julho!$F$25</f>
        <v>85</v>
      </c>
      <c r="W14" s="17">
        <f>[10]Julho!$F$26</f>
        <v>95</v>
      </c>
      <c r="X14" s="17">
        <f>[10]Julho!$F$27</f>
        <v>92</v>
      </c>
      <c r="Y14" s="17">
        <f>[10]Julho!$F$28</f>
        <v>92</v>
      </c>
      <c r="Z14" s="17">
        <f>[10]Julho!$F$29</f>
        <v>94</v>
      </c>
      <c r="AA14" s="17">
        <f>[10]Julho!$F$30</f>
        <v>90</v>
      </c>
      <c r="AB14" s="17">
        <f>[10]Julho!$F$31</f>
        <v>87</v>
      </c>
      <c r="AC14" s="17">
        <f>[10]Julho!$F$32</f>
        <v>74</v>
      </c>
      <c r="AD14" s="17">
        <f>[10]Julho!$F$33</f>
        <v>68</v>
      </c>
      <c r="AE14" s="17">
        <f>[10]Julho!$F$34</f>
        <v>55</v>
      </c>
      <c r="AF14" s="17">
        <f>[10]Julho!$F$35</f>
        <v>75</v>
      </c>
      <c r="AG14" s="26">
        <f t="shared" ref="AG14" si="5">MAX(B14:AF14)</f>
        <v>98</v>
      </c>
      <c r="AH14" s="29">
        <f t="shared" ref="AH14" si="6">AVERAGE(B14:AF14)</f>
        <v>86.451612903225808</v>
      </c>
    </row>
    <row r="15" spans="1:35" ht="17.100000000000001" customHeight="1" x14ac:dyDescent="0.2">
      <c r="A15" s="15" t="s">
        <v>6</v>
      </c>
      <c r="B15" s="17">
        <f>[11]Julho!$F$5</f>
        <v>92</v>
      </c>
      <c r="C15" s="17">
        <f>[11]Julho!$F$6</f>
        <v>94</v>
      </c>
      <c r="D15" s="17">
        <f>[11]Julho!$F$7</f>
        <v>94</v>
      </c>
      <c r="E15" s="17">
        <f>[11]Julho!$F$8</f>
        <v>93</v>
      </c>
      <c r="F15" s="17">
        <f>[11]Julho!$F$9</f>
        <v>94</v>
      </c>
      <c r="G15" s="17">
        <f>[11]Julho!$F$10</f>
        <v>94</v>
      </c>
      <c r="H15" s="17">
        <f>[11]Julho!$F$11</f>
        <v>94</v>
      </c>
      <c r="I15" s="17">
        <f>[11]Julho!$F$12</f>
        <v>94</v>
      </c>
      <c r="J15" s="17">
        <f>[11]Julho!$F$13</f>
        <v>94</v>
      </c>
      <c r="K15" s="17">
        <f>[11]Julho!$F$14</f>
        <v>94</v>
      </c>
      <c r="L15" s="17">
        <f>[11]Julho!$F$15</f>
        <v>93</v>
      </c>
      <c r="M15" s="17">
        <f>[11]Julho!$F$16</f>
        <v>94</v>
      </c>
      <c r="N15" s="17">
        <f>[11]Julho!$F$17</f>
        <v>91</v>
      </c>
      <c r="O15" s="17">
        <f>[11]Julho!$F$18</f>
        <v>94</v>
      </c>
      <c r="P15" s="17">
        <f>[11]Julho!$F$19</f>
        <v>93</v>
      </c>
      <c r="Q15" s="17">
        <f>[11]Julho!$F$20</f>
        <v>93</v>
      </c>
      <c r="R15" s="17">
        <f>[11]Julho!$F$21</f>
        <v>94</v>
      </c>
      <c r="S15" s="17">
        <f>[11]Julho!$F$22</f>
        <v>94</v>
      </c>
      <c r="T15" s="17">
        <f>[11]Julho!$F$23</f>
        <v>94</v>
      </c>
      <c r="U15" s="17">
        <f>[11]Julho!$F$24</f>
        <v>94</v>
      </c>
      <c r="V15" s="17">
        <f>[11]Julho!$F$25</f>
        <v>88</v>
      </c>
      <c r="W15" s="17">
        <f>[11]Julho!$F$26</f>
        <v>90</v>
      </c>
      <c r="X15" s="17">
        <f>[11]Julho!$F$27</f>
        <v>93</v>
      </c>
      <c r="Y15" s="17">
        <f>[11]Julho!$F$28</f>
        <v>94</v>
      </c>
      <c r="Z15" s="17">
        <f>[11]Julho!$F$29</f>
        <v>94</v>
      </c>
      <c r="AA15" s="17">
        <f>[11]Julho!$F$30</f>
        <v>94</v>
      </c>
      <c r="AB15" s="17">
        <f>[11]Julho!$F$31</f>
        <v>93</v>
      </c>
      <c r="AC15" s="17">
        <f>[11]Julho!$F$32</f>
        <v>93</v>
      </c>
      <c r="AD15" s="17">
        <f>[11]Julho!$F$33</f>
        <v>90</v>
      </c>
      <c r="AE15" s="17">
        <f>[11]Julho!$F$34</f>
        <v>76</v>
      </c>
      <c r="AF15" s="17">
        <f>[11]Julho!$F$35</f>
        <v>93</v>
      </c>
      <c r="AG15" s="26">
        <f t="shared" si="4"/>
        <v>94</v>
      </c>
      <c r="AH15" s="29">
        <f t="shared" si="1"/>
        <v>92.548387096774192</v>
      </c>
    </row>
    <row r="16" spans="1:35" ht="17.100000000000001" customHeight="1" x14ac:dyDescent="0.2">
      <c r="A16" s="15" t="s">
        <v>7</v>
      </c>
      <c r="B16" s="17">
        <f>[12]Julho!$F$5</f>
        <v>97</v>
      </c>
      <c r="C16" s="17">
        <f>[12]Julho!$F$6</f>
        <v>97</v>
      </c>
      <c r="D16" s="17">
        <f>[12]Julho!$F$7</f>
        <v>97</v>
      </c>
      <c r="E16" s="17">
        <f>[12]Julho!$F$8</f>
        <v>96</v>
      </c>
      <c r="F16" s="17">
        <f>[12]Julho!$F$9</f>
        <v>95</v>
      </c>
      <c r="G16" s="17">
        <f>[12]Julho!$F$10</f>
        <v>97</v>
      </c>
      <c r="H16" s="17">
        <f>[12]Julho!$F$11</f>
        <v>97</v>
      </c>
      <c r="I16" s="17">
        <f>[12]Julho!$F$12</f>
        <v>97</v>
      </c>
      <c r="J16" s="17">
        <f>[12]Julho!$F$13</f>
        <v>97</v>
      </c>
      <c r="K16" s="17">
        <f>[12]Julho!$F$14</f>
        <v>95</v>
      </c>
      <c r="L16" s="17">
        <f>[12]Julho!$F$15</f>
        <v>96</v>
      </c>
      <c r="M16" s="17" t="str">
        <f>[12]Julho!$F$16</f>
        <v>*</v>
      </c>
      <c r="N16" s="17" t="str">
        <f>[12]Julho!$F$17</f>
        <v>*</v>
      </c>
      <c r="O16" s="17" t="str">
        <f>[12]Julho!$F$18</f>
        <v>*</v>
      </c>
      <c r="P16" s="17" t="str">
        <f>[12]Julho!$F$19</f>
        <v>*</v>
      </c>
      <c r="Q16" s="17" t="str">
        <f>[12]Julho!$F$20</f>
        <v>*</v>
      </c>
      <c r="R16" s="17" t="str">
        <f>[12]Julho!$F$21</f>
        <v>*</v>
      </c>
      <c r="S16" s="17" t="str">
        <f>[12]Julho!$F$22</f>
        <v>*</v>
      </c>
      <c r="T16" s="17" t="str">
        <f>[12]Julho!$F$23</f>
        <v>*</v>
      </c>
      <c r="U16" s="17" t="str">
        <f>[12]Julho!$F$24</f>
        <v>*</v>
      </c>
      <c r="V16" s="17" t="str">
        <f>[12]Julho!$F$25</f>
        <v>*</v>
      </c>
      <c r="W16" s="17" t="str">
        <f>[12]Julho!$F$26</f>
        <v>*</v>
      </c>
      <c r="X16" s="17" t="str">
        <f>[12]Julho!$F$27</f>
        <v>*</v>
      </c>
      <c r="Y16" s="17" t="str">
        <f>[12]Julho!$F$28</f>
        <v>*</v>
      </c>
      <c r="Z16" s="17" t="str">
        <f>[12]Julho!$F$29</f>
        <v>*</v>
      </c>
      <c r="AA16" s="17" t="str">
        <f>[12]Julho!$F$30</f>
        <v>*</v>
      </c>
      <c r="AB16" s="17" t="str">
        <f>[12]Julho!$F$31</f>
        <v>*</v>
      </c>
      <c r="AC16" s="17">
        <f>[12]Julho!$F$32</f>
        <v>57</v>
      </c>
      <c r="AD16" s="17">
        <f>[12]Julho!$F$33</f>
        <v>87</v>
      </c>
      <c r="AE16" s="17">
        <f>[12]Julho!$F$34</f>
        <v>73</v>
      </c>
      <c r="AF16" s="17">
        <f>[12]Julho!$F$35</f>
        <v>79</v>
      </c>
      <c r="AG16" s="26">
        <f t="shared" si="4"/>
        <v>97</v>
      </c>
      <c r="AH16" s="29">
        <f t="shared" si="1"/>
        <v>90.466666666666669</v>
      </c>
    </row>
    <row r="17" spans="1:36" ht="17.100000000000001" customHeight="1" x14ac:dyDescent="0.2">
      <c r="A17" s="15" t="s">
        <v>8</v>
      </c>
      <c r="B17" s="17">
        <f>[13]Julho!$F$5</f>
        <v>99</v>
      </c>
      <c r="C17" s="17">
        <f>[13]Julho!$F$6</f>
        <v>98</v>
      </c>
      <c r="D17" s="17">
        <f>[13]Julho!$F$7</f>
        <v>98</v>
      </c>
      <c r="E17" s="17">
        <f>[13]Julho!$F$8</f>
        <v>98</v>
      </c>
      <c r="F17" s="17">
        <f>[13]Julho!$F$9</f>
        <v>97</v>
      </c>
      <c r="G17" s="17">
        <f>[13]Julho!$F$10</f>
        <v>95</v>
      </c>
      <c r="H17" s="17">
        <f>[13]Julho!$F$11</f>
        <v>98</v>
      </c>
      <c r="I17" s="17">
        <f>[13]Julho!$F$12</f>
        <v>98</v>
      </c>
      <c r="J17" s="17">
        <f>[13]Julho!$F$13</f>
        <v>97</v>
      </c>
      <c r="K17" s="17">
        <f>[13]Julho!$F$14</f>
        <v>95</v>
      </c>
      <c r="L17" s="17">
        <f>[13]Julho!$F$15</f>
        <v>98</v>
      </c>
      <c r="M17" s="17">
        <f>[13]Julho!$F$16</f>
        <v>96</v>
      </c>
      <c r="N17" s="17">
        <f>[13]Julho!$F$17</f>
        <v>96</v>
      </c>
      <c r="O17" s="17">
        <f>[13]Julho!$F$18</f>
        <v>95</v>
      </c>
      <c r="P17" s="17">
        <f>[13]Julho!$F$19</f>
        <v>98</v>
      </c>
      <c r="Q17" s="17">
        <f>[13]Julho!$F$20</f>
        <v>99</v>
      </c>
      <c r="R17" s="17">
        <f>[13]Julho!$F$21</f>
        <v>99</v>
      </c>
      <c r="S17" s="17">
        <f>[13]Julho!$F$22</f>
        <v>99</v>
      </c>
      <c r="T17" s="17">
        <f>[13]Julho!$F$23</f>
        <v>91</v>
      </c>
      <c r="U17" s="17">
        <f>[13]Julho!$F$24</f>
        <v>91</v>
      </c>
      <c r="V17" s="17">
        <f>[13]Julho!$F$25</f>
        <v>96</v>
      </c>
      <c r="W17" s="17">
        <f>[13]Julho!$F$26</f>
        <v>97</v>
      </c>
      <c r="X17" s="17">
        <f>[13]Julho!$F$27</f>
        <v>93</v>
      </c>
      <c r="Y17" s="17">
        <f>[13]Julho!$F$28</f>
        <v>98</v>
      </c>
      <c r="Z17" s="17">
        <f>[13]Julho!$F$29</f>
        <v>97</v>
      </c>
      <c r="AA17" s="17">
        <f>[13]Julho!$F$30</f>
        <v>99</v>
      </c>
      <c r="AB17" s="17">
        <f>[13]Julho!$F$31</f>
        <v>90</v>
      </c>
      <c r="AC17" s="17">
        <f>[13]Julho!$F$32</f>
        <v>83</v>
      </c>
      <c r="AD17" s="17">
        <f>[13]Julho!$F$33</f>
        <v>89</v>
      </c>
      <c r="AE17" s="17">
        <f>[13]Julho!$F$34</f>
        <v>86</v>
      </c>
      <c r="AF17" s="17">
        <f>[13]Julho!$F$35</f>
        <v>81</v>
      </c>
      <c r="AG17" s="26">
        <f>MAX(B17:AF17)</f>
        <v>99</v>
      </c>
      <c r="AH17" s="29">
        <f>AVERAGE(B17:AF17)</f>
        <v>94.967741935483872</v>
      </c>
    </row>
    <row r="18" spans="1:36" ht="17.100000000000001" customHeight="1" x14ac:dyDescent="0.2">
      <c r="A18" s="15" t="s">
        <v>9</v>
      </c>
      <c r="B18" s="17">
        <f>[14]Julho!$F$5</f>
        <v>97</v>
      </c>
      <c r="C18" s="17">
        <f>[14]Julho!$F$6</f>
        <v>97</v>
      </c>
      <c r="D18" s="17">
        <f>[14]Julho!$F$7</f>
        <v>96</v>
      </c>
      <c r="E18" s="17">
        <f>[14]Julho!$F$8</f>
        <v>97</v>
      </c>
      <c r="F18" s="17">
        <f>[14]Julho!$F$9</f>
        <v>92</v>
      </c>
      <c r="G18" s="17">
        <f>[14]Julho!$F$10</f>
        <v>94</v>
      </c>
      <c r="H18" s="17">
        <f>[14]Julho!$F$11</f>
        <v>96</v>
      </c>
      <c r="I18" s="17">
        <f>[14]Julho!$F$12</f>
        <v>97</v>
      </c>
      <c r="J18" s="17">
        <f>[14]Julho!$F$13</f>
        <v>97</v>
      </c>
      <c r="K18" s="17">
        <f>[14]Julho!$F$14</f>
        <v>92</v>
      </c>
      <c r="L18" s="17">
        <f>[14]Julho!$F$15</f>
        <v>97</v>
      </c>
      <c r="M18" s="17">
        <f>[14]Julho!$F$16</f>
        <v>89</v>
      </c>
      <c r="N18" s="17">
        <f>[14]Julho!$F$17</f>
        <v>81</v>
      </c>
      <c r="O18" s="17">
        <f>[14]Julho!$F$18</f>
        <v>93</v>
      </c>
      <c r="P18" s="17">
        <f>[14]Julho!$F$19</f>
        <v>97</v>
      </c>
      <c r="Q18" s="17">
        <f>[14]Julho!$F$20</f>
        <v>95</v>
      </c>
      <c r="R18" s="17">
        <f>[14]Julho!$F$21</f>
        <v>93</v>
      </c>
      <c r="S18" s="17">
        <f>[14]Julho!$F$22</f>
        <v>94</v>
      </c>
      <c r="T18" s="17">
        <f>[14]Julho!$F$23</f>
        <v>80</v>
      </c>
      <c r="U18" s="17">
        <f>[14]Julho!$F$24</f>
        <v>81</v>
      </c>
      <c r="V18" s="17">
        <f>[14]Julho!$F$25</f>
        <v>95</v>
      </c>
      <c r="W18" s="17">
        <f>[14]Julho!$F$26</f>
        <v>90</v>
      </c>
      <c r="X18" s="17">
        <f>[14]Julho!$F$27</f>
        <v>92</v>
      </c>
      <c r="Y18" s="17">
        <f>[14]Julho!$F$28</f>
        <v>93</v>
      </c>
      <c r="Z18" s="17">
        <f>[14]Julho!$F$29</f>
        <v>96</v>
      </c>
      <c r="AA18" s="17">
        <f>[14]Julho!$F$30</f>
        <v>91</v>
      </c>
      <c r="AB18" s="17">
        <f>[14]Julho!$F$31</f>
        <v>86</v>
      </c>
      <c r="AC18" s="17">
        <f>[14]Julho!$F$32</f>
        <v>71</v>
      </c>
      <c r="AD18" s="17">
        <f>[14]Julho!$F$33</f>
        <v>70</v>
      </c>
      <c r="AE18" s="17">
        <f>[14]Julho!$F$34</f>
        <v>71</v>
      </c>
      <c r="AF18" s="17">
        <f>[14]Julho!$F$35</f>
        <v>71</v>
      </c>
      <c r="AG18" s="26">
        <f t="shared" ref="AG18:AG29" si="7">MAX(B18:AF18)</f>
        <v>97</v>
      </c>
      <c r="AH18" s="29">
        <f t="shared" ref="AH18:AH30" si="8">AVERAGE(B18:AF18)</f>
        <v>89.709677419354833</v>
      </c>
    </row>
    <row r="19" spans="1:36" ht="17.100000000000001" customHeight="1" x14ac:dyDescent="0.2">
      <c r="A19" s="15" t="s">
        <v>46</v>
      </c>
      <c r="B19" s="17">
        <f>[15]Julho!$F$5</f>
        <v>96</v>
      </c>
      <c r="C19" s="17">
        <f>[15]Julho!$F$6</f>
        <v>96</v>
      </c>
      <c r="D19" s="17">
        <f>[15]Julho!$F$7</f>
        <v>96</v>
      </c>
      <c r="E19" s="17">
        <f>[15]Julho!$F$8</f>
        <v>93</v>
      </c>
      <c r="F19" s="17">
        <f>[15]Julho!$F$9</f>
        <v>94</v>
      </c>
      <c r="G19" s="17">
        <f>[15]Julho!$F$10</f>
        <v>93</v>
      </c>
      <c r="H19" s="17">
        <f>[15]Julho!$F$11</f>
        <v>96</v>
      </c>
      <c r="I19" s="17">
        <f>[15]Julho!$F$12</f>
        <v>96</v>
      </c>
      <c r="J19" s="17">
        <f>[15]Julho!$F$13</f>
        <v>97</v>
      </c>
      <c r="K19" s="17">
        <f>[15]Julho!$F$14</f>
        <v>93</v>
      </c>
      <c r="L19" s="17">
        <f>[15]Julho!$F$15</f>
        <v>94</v>
      </c>
      <c r="M19" s="17">
        <f>[15]Julho!$F$16</f>
        <v>91</v>
      </c>
      <c r="N19" s="17">
        <f>[15]Julho!$F$17</f>
        <v>77</v>
      </c>
      <c r="O19" s="17">
        <f>[15]Julho!$F$18</f>
        <v>86</v>
      </c>
      <c r="P19" s="17">
        <f>[15]Julho!$F$19</f>
        <v>97</v>
      </c>
      <c r="Q19" s="17">
        <f>[15]Julho!$F$20</f>
        <v>97</v>
      </c>
      <c r="R19" s="17">
        <f>[15]Julho!$F$21</f>
        <v>96</v>
      </c>
      <c r="S19" s="17">
        <f>[15]Julho!$F$22</f>
        <v>97</v>
      </c>
      <c r="T19" s="17">
        <f>[15]Julho!$F$23</f>
        <v>95</v>
      </c>
      <c r="U19" s="17">
        <f>[15]Julho!$F$24</f>
        <v>95</v>
      </c>
      <c r="V19" s="17">
        <f>[15]Julho!$F$25</f>
        <v>93</v>
      </c>
      <c r="W19" s="17">
        <f>[15]Julho!$F$26</f>
        <v>97</v>
      </c>
      <c r="X19" s="17">
        <f>[15]Julho!$F$27</f>
        <v>96</v>
      </c>
      <c r="Y19" s="17">
        <f>[15]Julho!$F$28</f>
        <v>93</v>
      </c>
      <c r="Z19" s="17">
        <f>[15]Julho!$F$29</f>
        <v>96</v>
      </c>
      <c r="AA19" s="17">
        <f>[15]Julho!$F$30</f>
        <v>96</v>
      </c>
      <c r="AB19" s="17">
        <f>[15]Julho!$F$31</f>
        <v>95</v>
      </c>
      <c r="AC19" s="17">
        <f>[15]Julho!$F$32</f>
        <v>96</v>
      </c>
      <c r="AD19" s="17">
        <f>[15]Julho!$F$33</f>
        <v>93</v>
      </c>
      <c r="AE19" s="17">
        <f>[15]Julho!$F$34</f>
        <v>93</v>
      </c>
      <c r="AF19" s="17">
        <f>[15]Julho!$F$35</f>
        <v>93</v>
      </c>
      <c r="AG19" s="26">
        <f t="shared" ref="AG19" si="9">MAX(B19:AF19)</f>
        <v>97</v>
      </c>
      <c r="AH19" s="29">
        <f t="shared" ref="AH19" si="10">AVERAGE(B19:AF19)</f>
        <v>94.064516129032256</v>
      </c>
    </row>
    <row r="20" spans="1:36" ht="17.100000000000001" customHeight="1" x14ac:dyDescent="0.2">
      <c r="A20" s="15" t="s">
        <v>10</v>
      </c>
      <c r="B20" s="17">
        <f>[16]Julho!$F$5</f>
        <v>97</v>
      </c>
      <c r="C20" s="17">
        <f>[16]Julho!$F$6</f>
        <v>96</v>
      </c>
      <c r="D20" s="17">
        <f>[16]Julho!$F$7</f>
        <v>97</v>
      </c>
      <c r="E20" s="17">
        <f>[16]Julho!$F$8</f>
        <v>97</v>
      </c>
      <c r="F20" s="17">
        <f>[16]Julho!$F$9</f>
        <v>96</v>
      </c>
      <c r="G20" s="17">
        <f>[16]Julho!$F$10</f>
        <v>93</v>
      </c>
      <c r="H20" s="17">
        <f>[16]Julho!$F$11</f>
        <v>96</v>
      </c>
      <c r="I20" s="17">
        <f>[16]Julho!$F$12</f>
        <v>97</v>
      </c>
      <c r="J20" s="17">
        <f>[16]Julho!$F$13</f>
        <v>97</v>
      </c>
      <c r="K20" s="17">
        <f>[16]Julho!$F$14</f>
        <v>91</v>
      </c>
      <c r="L20" s="17">
        <f>[16]Julho!$F$15</f>
        <v>97</v>
      </c>
      <c r="M20" s="17">
        <f>[16]Julho!$F$16</f>
        <v>90</v>
      </c>
      <c r="N20" s="17">
        <f>[16]Julho!$F$17</f>
        <v>77</v>
      </c>
      <c r="O20" s="17">
        <f>[16]Julho!$F$18</f>
        <v>96</v>
      </c>
      <c r="P20" s="17">
        <f>[16]Julho!$F$19</f>
        <v>97</v>
      </c>
      <c r="Q20" s="17">
        <f>[16]Julho!$F$20</f>
        <v>98</v>
      </c>
      <c r="R20" s="17">
        <f>[16]Julho!$F$21</f>
        <v>98</v>
      </c>
      <c r="S20" s="17">
        <f>[16]Julho!$F$22</f>
        <v>97</v>
      </c>
      <c r="T20" s="17">
        <f>[16]Julho!$F$23</f>
        <v>91</v>
      </c>
      <c r="U20" s="17">
        <f>[16]Julho!$F$24</f>
        <v>87</v>
      </c>
      <c r="V20" s="17">
        <f>[16]Julho!$F$25</f>
        <v>96</v>
      </c>
      <c r="W20" s="17">
        <f>[16]Julho!$F$26</f>
        <v>97</v>
      </c>
      <c r="X20" s="17">
        <f>[16]Julho!$F$27</f>
        <v>96</v>
      </c>
      <c r="Y20" s="17">
        <f>[16]Julho!$F$28</f>
        <v>96</v>
      </c>
      <c r="Z20" s="17">
        <f>[16]Julho!$F$29</f>
        <v>94</v>
      </c>
      <c r="AA20" s="17">
        <f>[16]Julho!$F$30</f>
        <v>98</v>
      </c>
      <c r="AB20" s="17">
        <f>[16]Julho!$F$31</f>
        <v>92</v>
      </c>
      <c r="AC20" s="17">
        <f>[16]Julho!$F$32</f>
        <v>91</v>
      </c>
      <c r="AD20" s="17">
        <f>[16]Julho!$F$33</f>
        <v>89</v>
      </c>
      <c r="AE20" s="17">
        <f>[16]Julho!$F$34</f>
        <v>89</v>
      </c>
      <c r="AF20" s="17">
        <f>[16]Julho!$F$35</f>
        <v>86</v>
      </c>
      <c r="AG20" s="26">
        <f t="shared" si="7"/>
        <v>98</v>
      </c>
      <c r="AH20" s="29">
        <f t="shared" si="8"/>
        <v>93.838709677419359</v>
      </c>
    </row>
    <row r="21" spans="1:36" ht="17.100000000000001" customHeight="1" x14ac:dyDescent="0.2">
      <c r="A21" s="15" t="s">
        <v>11</v>
      </c>
      <c r="B21" s="17">
        <f>[17]Julho!$F$5</f>
        <v>98</v>
      </c>
      <c r="C21" s="17">
        <f>[17]Julho!$F$6</f>
        <v>98</v>
      </c>
      <c r="D21" s="17">
        <f>[17]Julho!$F$7</f>
        <v>98</v>
      </c>
      <c r="E21" s="17">
        <f>[17]Julho!$F$8</f>
        <v>97</v>
      </c>
      <c r="F21" s="17">
        <f>[17]Julho!$F$9</f>
        <v>92</v>
      </c>
      <c r="G21" s="17">
        <f>[17]Julho!$F$10</f>
        <v>98</v>
      </c>
      <c r="H21" s="17">
        <f>[17]Julho!$F$11</f>
        <v>98</v>
      </c>
      <c r="I21" s="17">
        <f>[17]Julho!$F$12</f>
        <v>99</v>
      </c>
      <c r="J21" s="17">
        <f>[17]Julho!$F$13</f>
        <v>99</v>
      </c>
      <c r="K21" s="17">
        <f>[17]Julho!$F$14</f>
        <v>99</v>
      </c>
      <c r="L21" s="17">
        <f>[17]Julho!$F$15</f>
        <v>98</v>
      </c>
      <c r="M21" s="17">
        <f>[17]Julho!$F$16</f>
        <v>98</v>
      </c>
      <c r="N21" s="17">
        <f>[17]Julho!$F$17</f>
        <v>92</v>
      </c>
      <c r="O21" s="17">
        <f>[17]Julho!$F$18</f>
        <v>95</v>
      </c>
      <c r="P21" s="17">
        <f>[17]Julho!$F$19</f>
        <v>98</v>
      </c>
      <c r="Q21" s="17">
        <f>[17]Julho!$F$20</f>
        <v>99</v>
      </c>
      <c r="R21" s="17">
        <f>[17]Julho!$F$21</f>
        <v>98</v>
      </c>
      <c r="S21" s="17">
        <f>[17]Julho!$F$22</f>
        <v>99</v>
      </c>
      <c r="T21" s="17">
        <f>[17]Julho!$F$23</f>
        <v>98</v>
      </c>
      <c r="U21" s="17">
        <f>[17]Julho!$F$24</f>
        <v>98</v>
      </c>
      <c r="V21" s="17">
        <f>[17]Julho!$F$25</f>
        <v>96</v>
      </c>
      <c r="W21" s="17">
        <f>[17]Julho!$F$26</f>
        <v>97</v>
      </c>
      <c r="X21" s="17">
        <f>[17]Julho!$F$27</f>
        <v>98</v>
      </c>
      <c r="Y21" s="17">
        <f>[17]Julho!$F$28</f>
        <v>97</v>
      </c>
      <c r="Z21" s="17">
        <f>[17]Julho!$F$29</f>
        <v>97</v>
      </c>
      <c r="AA21" s="17">
        <f>[17]Julho!$F$30</f>
        <v>98</v>
      </c>
      <c r="AB21" s="17">
        <f>[17]Julho!$F$31</f>
        <v>98</v>
      </c>
      <c r="AC21" s="17">
        <f>[17]Julho!$F$32</f>
        <v>97</v>
      </c>
      <c r="AD21" s="17">
        <f>[17]Julho!$F$33</f>
        <v>97</v>
      </c>
      <c r="AE21" s="17">
        <f>[17]Julho!$F$34</f>
        <v>91</v>
      </c>
      <c r="AF21" s="17">
        <f>[17]Julho!$F$35</f>
        <v>97</v>
      </c>
      <c r="AG21" s="26">
        <f t="shared" si="7"/>
        <v>99</v>
      </c>
      <c r="AH21" s="29">
        <f t="shared" si="8"/>
        <v>97.161290322580641</v>
      </c>
    </row>
    <row r="22" spans="1:36" ht="17.100000000000001" customHeight="1" x14ac:dyDescent="0.2">
      <c r="A22" s="15" t="s">
        <v>12</v>
      </c>
      <c r="B22" s="17" t="str">
        <f>[18]Julho!$F$5</f>
        <v>*</v>
      </c>
      <c r="C22" s="17" t="str">
        <f>[18]Julho!$F$6</f>
        <v>*</v>
      </c>
      <c r="D22" s="17" t="str">
        <f>[18]Julho!$F$7</f>
        <v>*</v>
      </c>
      <c r="E22" s="17" t="str">
        <f>[18]Julho!$F$8</f>
        <v>*</v>
      </c>
      <c r="F22" s="17" t="str">
        <f>[18]Julho!$F$9</f>
        <v>*</v>
      </c>
      <c r="G22" s="17" t="str">
        <f>[18]Julho!$F$10</f>
        <v>*</v>
      </c>
      <c r="H22" s="17" t="str">
        <f>[18]Julho!$F$11</f>
        <v>*</v>
      </c>
      <c r="I22" s="17" t="str">
        <f>[18]Julho!$F$12</f>
        <v>*</v>
      </c>
      <c r="J22" s="17" t="str">
        <f>[18]Julho!$F$13</f>
        <v>*</v>
      </c>
      <c r="K22" s="17" t="str">
        <f>[18]Julho!$F$14</f>
        <v>*</v>
      </c>
      <c r="L22" s="17" t="str">
        <f>[18]Julho!$F$15</f>
        <v>*</v>
      </c>
      <c r="M22" s="17" t="str">
        <f>[18]Julho!$F$16</f>
        <v>*</v>
      </c>
      <c r="N22" s="17" t="str">
        <f>[18]Julho!$F$17</f>
        <v>*</v>
      </c>
      <c r="O22" s="17" t="str">
        <f>[18]Julho!$F$18</f>
        <v>*</v>
      </c>
      <c r="P22" s="17" t="str">
        <f>[18]Julho!$F$19</f>
        <v>*</v>
      </c>
      <c r="Q22" s="17" t="str">
        <f>[18]Julho!$F$20</f>
        <v>*</v>
      </c>
      <c r="R22" s="17" t="str">
        <f>[18]Julho!$F$21</f>
        <v>*</v>
      </c>
      <c r="S22" s="17" t="str">
        <f>[18]Julho!$F$22</f>
        <v>*</v>
      </c>
      <c r="T22" s="17" t="str">
        <f>[18]Julho!$F$23</f>
        <v>*</v>
      </c>
      <c r="U22" s="17" t="str">
        <f>[18]Julho!$F$24</f>
        <v>*</v>
      </c>
      <c r="V22" s="17" t="str">
        <f>[18]Julho!$F$25</f>
        <v>*</v>
      </c>
      <c r="W22" s="17" t="str">
        <f>[18]Julho!$F$26</f>
        <v>*</v>
      </c>
      <c r="X22" s="17" t="str">
        <f>[18]Julho!$F$27</f>
        <v>*</v>
      </c>
      <c r="Y22" s="17" t="str">
        <f>[18]Julho!$F$28</f>
        <v>*</v>
      </c>
      <c r="Z22" s="17">
        <f>[18]Julho!$F$29</f>
        <v>82</v>
      </c>
      <c r="AA22" s="17">
        <f>[18]Julho!$F$30</f>
        <v>90</v>
      </c>
      <c r="AB22" s="17">
        <f>[18]Julho!$F$31</f>
        <v>94</v>
      </c>
      <c r="AC22" s="17">
        <f>[18]Julho!$F$32</f>
        <v>94</v>
      </c>
      <c r="AD22" s="17">
        <f>[18]Julho!$F$33</f>
        <v>90</v>
      </c>
      <c r="AE22" s="17">
        <f>[18]Julho!$F$34</f>
        <v>81</v>
      </c>
      <c r="AF22" s="17">
        <f>[18]Julho!$F$35</f>
        <v>93</v>
      </c>
      <c r="AG22" s="26">
        <f t="shared" ref="AG22" si="11">MAX(B22:AF22)</f>
        <v>94</v>
      </c>
      <c r="AH22" s="29">
        <f t="shared" ref="AH22" si="12">AVERAGE(B22:AF22)</f>
        <v>89.142857142857139</v>
      </c>
    </row>
    <row r="23" spans="1:36" ht="17.100000000000001" customHeight="1" x14ac:dyDescent="0.2">
      <c r="A23" s="15" t="s">
        <v>13</v>
      </c>
      <c r="B23" s="17">
        <f>[19]Julho!$F$5</f>
        <v>91</v>
      </c>
      <c r="C23" s="17">
        <f>[19]Julho!$F$6</f>
        <v>93</v>
      </c>
      <c r="D23" s="17">
        <f>[19]Julho!$F$7</f>
        <v>83</v>
      </c>
      <c r="E23" s="17">
        <f>[19]Julho!$F$8</f>
        <v>88</v>
      </c>
      <c r="F23" s="17">
        <f>[19]Julho!$F$9</f>
        <v>92</v>
      </c>
      <c r="G23" s="17">
        <f>[19]Julho!$F$10</f>
        <v>90</v>
      </c>
      <c r="H23" s="17">
        <f>[19]Julho!$F$11</f>
        <v>92</v>
      </c>
      <c r="I23" s="17">
        <f>[19]Julho!$F$12</f>
        <v>93</v>
      </c>
      <c r="J23" s="17">
        <f>[19]Julho!$F$13</f>
        <v>92</v>
      </c>
      <c r="K23" s="17">
        <f>[19]Julho!$F$14</f>
        <v>92</v>
      </c>
      <c r="L23" s="17">
        <f>[19]Julho!$F$15</f>
        <v>90</v>
      </c>
      <c r="M23" s="17">
        <f>[19]Julho!$F$16</f>
        <v>87</v>
      </c>
      <c r="N23" s="17">
        <f>[19]Julho!$F$17</f>
        <v>79</v>
      </c>
      <c r="O23" s="17">
        <f>[19]Julho!$F$18</f>
        <v>81</v>
      </c>
      <c r="P23" s="17">
        <f>[19]Julho!$F$19</f>
        <v>91</v>
      </c>
      <c r="Q23" s="17">
        <f>[19]Julho!$F$20</f>
        <v>93</v>
      </c>
      <c r="R23" s="17">
        <f>[19]Julho!$F$21</f>
        <v>94</v>
      </c>
      <c r="S23" s="17">
        <f>[19]Julho!$F$22</f>
        <v>93</v>
      </c>
      <c r="T23" s="17">
        <f>[19]Julho!$F$23</f>
        <v>92</v>
      </c>
      <c r="U23" s="17">
        <f>[19]Julho!$F$24</f>
        <v>87</v>
      </c>
      <c r="V23" s="17">
        <f>[19]Julho!$F$25</f>
        <v>87</v>
      </c>
      <c r="W23" s="17">
        <f>[19]Julho!$F$26</f>
        <v>92</v>
      </c>
      <c r="X23" s="17">
        <f>[19]Julho!$F$27</f>
        <v>91</v>
      </c>
      <c r="Y23" s="17">
        <f>[19]Julho!$F$28</f>
        <v>83</v>
      </c>
      <c r="Z23" s="17">
        <f>[19]Julho!$F$29</f>
        <v>88</v>
      </c>
      <c r="AA23" s="17">
        <f>[19]Julho!$F$30</f>
        <v>89</v>
      </c>
      <c r="AB23" s="17">
        <f>[19]Julho!$F$31</f>
        <v>91</v>
      </c>
      <c r="AC23" s="17">
        <f>[19]Julho!$F$32</f>
        <v>90</v>
      </c>
      <c r="AD23" s="17">
        <f>[19]Julho!$F$33</f>
        <v>84</v>
      </c>
      <c r="AE23" s="17">
        <f>[19]Julho!$F$34</f>
        <v>79</v>
      </c>
      <c r="AF23" s="17">
        <f>[19]Julho!$F$35</f>
        <v>83</v>
      </c>
      <c r="AG23" s="26">
        <f t="shared" si="7"/>
        <v>94</v>
      </c>
      <c r="AH23" s="29">
        <f t="shared" si="8"/>
        <v>88.709677419354833</v>
      </c>
    </row>
    <row r="24" spans="1:36" ht="17.100000000000001" customHeight="1" x14ac:dyDescent="0.2">
      <c r="A24" s="15" t="s">
        <v>14</v>
      </c>
      <c r="B24" s="17">
        <f>[20]Julho!$F$5</f>
        <v>92</v>
      </c>
      <c r="C24" s="17">
        <f>[20]Julho!$F$6</f>
        <v>93</v>
      </c>
      <c r="D24" s="17">
        <f>[20]Julho!$F$7</f>
        <v>96</v>
      </c>
      <c r="E24" s="17">
        <f>[20]Julho!$F$8</f>
        <v>95</v>
      </c>
      <c r="F24" s="17">
        <f>[20]Julho!$F$9</f>
        <v>96</v>
      </c>
      <c r="G24" s="17">
        <f>[20]Julho!$F$10</f>
        <v>95</v>
      </c>
      <c r="H24" s="17">
        <f>[20]Julho!$F$11</f>
        <v>95</v>
      </c>
      <c r="I24" s="17">
        <f>[20]Julho!$F$12</f>
        <v>94</v>
      </c>
      <c r="J24" s="17">
        <f>[20]Julho!$F$13</f>
        <v>96</v>
      </c>
      <c r="K24" s="17">
        <f>[20]Julho!$F$14</f>
        <v>95</v>
      </c>
      <c r="L24" s="17">
        <f>[20]Julho!$F$15</f>
        <v>94</v>
      </c>
      <c r="M24" s="17">
        <f>[20]Julho!$F$16</f>
        <v>96</v>
      </c>
      <c r="N24" s="17">
        <f>[20]Julho!$F$17</f>
        <v>82</v>
      </c>
      <c r="O24" s="17">
        <f>[20]Julho!$F$18</f>
        <v>81</v>
      </c>
      <c r="P24" s="17">
        <f>[20]Julho!$F$19</f>
        <v>91</v>
      </c>
      <c r="Q24" s="17">
        <f>[20]Julho!$F$20</f>
        <v>96</v>
      </c>
      <c r="R24" s="17">
        <f>[20]Julho!$F$21</f>
        <v>95</v>
      </c>
      <c r="S24" s="17">
        <f>[20]Julho!$F$22</f>
        <v>94</v>
      </c>
      <c r="T24" s="17">
        <f>[20]Julho!$F$23</f>
        <v>92</v>
      </c>
      <c r="U24" s="17">
        <f>[20]Julho!$F$24</f>
        <v>84</v>
      </c>
      <c r="V24" s="17">
        <f>[20]Julho!$F$25</f>
        <v>91</v>
      </c>
      <c r="W24" s="17">
        <f>[20]Julho!$F$26</f>
        <v>96</v>
      </c>
      <c r="X24" s="17">
        <f>[20]Julho!$F$27</f>
        <v>96</v>
      </c>
      <c r="Y24" s="17">
        <f>[20]Julho!$F$28</f>
        <v>94</v>
      </c>
      <c r="Z24" s="17">
        <f>[20]Julho!$F$29</f>
        <v>94</v>
      </c>
      <c r="AA24" s="17">
        <f>[20]Julho!$F$30</f>
        <v>95</v>
      </c>
      <c r="AB24" s="17">
        <f>[20]Julho!$F$31</f>
        <v>93</v>
      </c>
      <c r="AC24" s="17">
        <f>[20]Julho!$F$32</f>
        <v>90</v>
      </c>
      <c r="AD24" s="17">
        <f>[20]Julho!$F$33</f>
        <v>82</v>
      </c>
      <c r="AE24" s="17">
        <f>[20]Julho!$F$34</f>
        <v>68</v>
      </c>
      <c r="AF24" s="17">
        <f>[20]Julho!$F$35</f>
        <v>92</v>
      </c>
      <c r="AG24" s="26">
        <f t="shared" si="7"/>
        <v>96</v>
      </c>
      <c r="AH24" s="29">
        <f t="shared" si="8"/>
        <v>91.709677419354833</v>
      </c>
    </row>
    <row r="25" spans="1:36" ht="17.100000000000001" customHeight="1" x14ac:dyDescent="0.2">
      <c r="A25" s="15" t="s">
        <v>15</v>
      </c>
      <c r="B25" s="17">
        <f>[21]Julho!$F$5</f>
        <v>97</v>
      </c>
      <c r="C25" s="17">
        <f>[21]Julho!$F$6</f>
        <v>97</v>
      </c>
      <c r="D25" s="17">
        <f>[21]Julho!$F$7</f>
        <v>97</v>
      </c>
      <c r="E25" s="17">
        <f>[21]Julho!$F$8</f>
        <v>97</v>
      </c>
      <c r="F25" s="17">
        <f>[21]Julho!$F$9</f>
        <v>96</v>
      </c>
      <c r="G25" s="17">
        <f>[21]Julho!$F$10</f>
        <v>97</v>
      </c>
      <c r="H25" s="17">
        <f>[21]Julho!$F$11</f>
        <v>97</v>
      </c>
      <c r="I25" s="17">
        <f>[21]Julho!$F$12</f>
        <v>98</v>
      </c>
      <c r="J25" s="17">
        <f>[21]Julho!$F$13</f>
        <v>97</v>
      </c>
      <c r="K25" s="17">
        <f>[21]Julho!$F$14</f>
        <v>97</v>
      </c>
      <c r="L25" s="17">
        <f>[21]Julho!$F$15</f>
        <v>97</v>
      </c>
      <c r="M25" s="17">
        <f>[21]Julho!$F$16</f>
        <v>96</v>
      </c>
      <c r="N25" s="17">
        <f>[21]Julho!$F$17</f>
        <v>83</v>
      </c>
      <c r="O25" s="17">
        <f>[21]Julho!$F$18</f>
        <v>96</v>
      </c>
      <c r="P25" s="17">
        <f>[21]Julho!$F$19</f>
        <v>97</v>
      </c>
      <c r="Q25" s="17">
        <f>[21]Julho!$F$20</f>
        <v>97</v>
      </c>
      <c r="R25" s="17">
        <f>[21]Julho!$F$21</f>
        <v>97</v>
      </c>
      <c r="S25" s="17">
        <f>[21]Julho!$F$22</f>
        <v>97</v>
      </c>
      <c r="T25" s="17">
        <f>[21]Julho!$F$23</f>
        <v>93</v>
      </c>
      <c r="U25" s="17">
        <f>[21]Julho!$F$24</f>
        <v>94</v>
      </c>
      <c r="V25" s="17">
        <f>[21]Julho!$F$25</f>
        <v>97</v>
      </c>
      <c r="W25" s="17">
        <f>[21]Julho!$F$26</f>
        <v>90</v>
      </c>
      <c r="X25" s="17">
        <f>[21]Julho!$F$27</f>
        <v>94</v>
      </c>
      <c r="Y25" s="17">
        <f>[21]Julho!$F$28</f>
        <v>97</v>
      </c>
      <c r="Z25" s="17">
        <f>[21]Julho!$F$29</f>
        <v>97</v>
      </c>
      <c r="AA25" s="17">
        <f>[21]Julho!$F$30</f>
        <v>97</v>
      </c>
      <c r="AB25" s="17">
        <f>[21]Julho!$F$31</f>
        <v>90</v>
      </c>
      <c r="AC25" s="17">
        <f>[21]Julho!$F$32</f>
        <v>86</v>
      </c>
      <c r="AD25" s="17">
        <f>[21]Julho!$F$33</f>
        <v>79</v>
      </c>
      <c r="AE25" s="17">
        <f>[21]Julho!$F$34</f>
        <v>80</v>
      </c>
      <c r="AF25" s="17">
        <f>[21]Julho!$F$35</f>
        <v>86</v>
      </c>
      <c r="AG25" s="26">
        <f t="shared" si="7"/>
        <v>98</v>
      </c>
      <c r="AH25" s="29">
        <f t="shared" si="8"/>
        <v>93.870967741935488</v>
      </c>
    </row>
    <row r="26" spans="1:36" ht="17.100000000000001" customHeight="1" x14ac:dyDescent="0.2">
      <c r="A26" s="15" t="s">
        <v>16</v>
      </c>
      <c r="B26" s="17" t="str">
        <f>[22]Julho!$F$5</f>
        <v>*</v>
      </c>
      <c r="C26" s="17" t="str">
        <f>[22]Julho!$F$6</f>
        <v>*</v>
      </c>
      <c r="D26" s="17" t="str">
        <f>[22]Julho!$F$7</f>
        <v>*</v>
      </c>
      <c r="E26" s="17" t="str">
        <f>[22]Julho!$F$8</f>
        <v>*</v>
      </c>
      <c r="F26" s="17" t="str">
        <f>[22]Julho!$F$9</f>
        <v>*</v>
      </c>
      <c r="G26" s="17" t="str">
        <f>[22]Julho!$F$10</f>
        <v>*</v>
      </c>
      <c r="H26" s="17" t="str">
        <f>[22]Julho!$F$11</f>
        <v>*</v>
      </c>
      <c r="I26" s="17" t="str">
        <f>[22]Julho!$F$12</f>
        <v>*</v>
      </c>
      <c r="J26" s="17" t="str">
        <f>[22]Julho!$F$13</f>
        <v>*</v>
      </c>
      <c r="K26" s="17" t="str">
        <f>[22]Julho!$F$14</f>
        <v>*</v>
      </c>
      <c r="L26" s="17" t="str">
        <f>[22]Julho!$F$15</f>
        <v>*</v>
      </c>
      <c r="M26" s="17" t="str">
        <f>[22]Julho!$F$16</f>
        <v>*</v>
      </c>
      <c r="N26" s="17" t="str">
        <f>[22]Julho!$F$17</f>
        <v>*</v>
      </c>
      <c r="O26" s="17" t="str">
        <f>[22]Julho!$F$18</f>
        <v>*</v>
      </c>
      <c r="P26" s="17" t="str">
        <f>[22]Julho!$F$19</f>
        <v>*</v>
      </c>
      <c r="Q26" s="17" t="str">
        <f>[22]Julho!$F$20</f>
        <v>*</v>
      </c>
      <c r="R26" s="17" t="str">
        <f>[22]Julho!$F$21</f>
        <v>*</v>
      </c>
      <c r="S26" s="17" t="str">
        <f>[22]Julho!$F$22</f>
        <v>*</v>
      </c>
      <c r="T26" s="17" t="str">
        <f>[22]Julho!$F$23</f>
        <v>*</v>
      </c>
      <c r="U26" s="17" t="str">
        <f>[22]Julho!$F$24</f>
        <v>*</v>
      </c>
      <c r="V26" s="17" t="str">
        <f>[22]Julho!$F$25</f>
        <v>*</v>
      </c>
      <c r="W26" s="17" t="str">
        <f>[22]Julho!$F$26</f>
        <v>*</v>
      </c>
      <c r="X26" s="17" t="str">
        <f>[22]Julho!$F$27</f>
        <v>*</v>
      </c>
      <c r="Y26" s="17">
        <f>[22]Julho!$F$28</f>
        <v>82</v>
      </c>
      <c r="Z26" s="17">
        <f>[22]Julho!$F$29</f>
        <v>95</v>
      </c>
      <c r="AA26" s="17">
        <f>[22]Julho!$F$30</f>
        <v>94</v>
      </c>
      <c r="AB26" s="17">
        <f>[22]Julho!$F$31</f>
        <v>94</v>
      </c>
      <c r="AC26" s="17">
        <f>[22]Julho!$F$32</f>
        <v>88</v>
      </c>
      <c r="AD26" s="17">
        <f>[22]Julho!$F$33</f>
        <v>90</v>
      </c>
      <c r="AE26" s="17">
        <f>[22]Julho!$F$34</f>
        <v>89</v>
      </c>
      <c r="AF26" s="17">
        <f>[22]Julho!$F$35</f>
        <v>77</v>
      </c>
      <c r="AG26" s="26">
        <f t="shared" ref="AG26" si="13">MAX(B26:AF26)</f>
        <v>95</v>
      </c>
      <c r="AH26" s="29">
        <f t="shared" ref="AH26" si="14">AVERAGE(B26:AF26)</f>
        <v>88.625</v>
      </c>
    </row>
    <row r="27" spans="1:36" ht="17.100000000000001" customHeight="1" x14ac:dyDescent="0.2">
      <c r="A27" s="15" t="s">
        <v>17</v>
      </c>
      <c r="B27" s="17">
        <f>[23]Julho!$F$5</f>
        <v>97</v>
      </c>
      <c r="C27" s="17">
        <f>[23]Julho!$F$6</f>
        <v>96</v>
      </c>
      <c r="D27" s="17">
        <f>[23]Julho!$F$7</f>
        <v>97</v>
      </c>
      <c r="E27" s="17">
        <f>[23]Julho!$F$8</f>
        <v>94</v>
      </c>
      <c r="F27" s="17">
        <f>[23]Julho!$F$9</f>
        <v>95</v>
      </c>
      <c r="G27" s="17">
        <f>[23]Julho!$F$10</f>
        <v>95</v>
      </c>
      <c r="H27" s="17">
        <f>[23]Julho!$F$11</f>
        <v>96</v>
      </c>
      <c r="I27" s="17">
        <f>[23]Julho!$F$12</f>
        <v>97</v>
      </c>
      <c r="J27" s="17">
        <f>[23]Julho!$F$13</f>
        <v>97</v>
      </c>
      <c r="K27" s="17">
        <f>[23]Julho!$F$14</f>
        <v>96</v>
      </c>
      <c r="L27" s="17">
        <f>[23]Julho!$F$15</f>
        <v>97</v>
      </c>
      <c r="M27" s="17">
        <f>[23]Julho!$F$16</f>
        <v>92</v>
      </c>
      <c r="N27" s="17">
        <f>[23]Julho!$F$17</f>
        <v>85</v>
      </c>
      <c r="O27" s="17">
        <f>[23]Julho!$F$18</f>
        <v>94</v>
      </c>
      <c r="P27" s="17">
        <f>[23]Julho!$F$19</f>
        <v>96</v>
      </c>
      <c r="Q27" s="17">
        <f>[23]Julho!$F$20</f>
        <v>97</v>
      </c>
      <c r="R27" s="17">
        <f>[23]Julho!$F$21</f>
        <v>97</v>
      </c>
      <c r="S27" s="17">
        <f>[23]Julho!$F$22</f>
        <v>97</v>
      </c>
      <c r="T27" s="17">
        <f>[23]Julho!$F$23</f>
        <v>91</v>
      </c>
      <c r="U27" s="17">
        <f>[23]Julho!$F$24</f>
        <v>96</v>
      </c>
      <c r="V27" s="17">
        <f>[23]Julho!$F$25</f>
        <v>96</v>
      </c>
      <c r="W27" s="17">
        <f>[23]Julho!$F$26</f>
        <v>97</v>
      </c>
      <c r="X27" s="17">
        <f>[23]Julho!$F$27</f>
        <v>97</v>
      </c>
      <c r="Y27" s="17">
        <f>[23]Julho!$F$28</f>
        <v>96</v>
      </c>
      <c r="Z27" s="17">
        <f>[23]Julho!$F$29</f>
        <v>96</v>
      </c>
      <c r="AA27" s="17">
        <f>[23]Julho!$F$30</f>
        <v>97</v>
      </c>
      <c r="AB27" s="17">
        <f>[23]Julho!$F$31</f>
        <v>97</v>
      </c>
      <c r="AC27" s="17">
        <f>[23]Julho!$F$32</f>
        <v>94</v>
      </c>
      <c r="AD27" s="17">
        <f>[23]Julho!$F$33</f>
        <v>95</v>
      </c>
      <c r="AE27" s="17">
        <f>[23]Julho!$F$34</f>
        <v>95</v>
      </c>
      <c r="AF27" s="17">
        <f>[23]Julho!$F$35</f>
        <v>83</v>
      </c>
      <c r="AG27" s="26">
        <f t="shared" si="7"/>
        <v>97</v>
      </c>
      <c r="AH27" s="29">
        <f t="shared" si="8"/>
        <v>95</v>
      </c>
      <c r="AJ27" s="21" t="s">
        <v>51</v>
      </c>
    </row>
    <row r="28" spans="1:36" ht="17.100000000000001" customHeight="1" x14ac:dyDescent="0.2">
      <c r="A28" s="15" t="s">
        <v>18</v>
      </c>
      <c r="B28" s="17">
        <f>[24]Julho!$F$5</f>
        <v>96</v>
      </c>
      <c r="C28" s="17">
        <f>[24]Julho!$F$6</f>
        <v>97</v>
      </c>
      <c r="D28" s="17">
        <f>[24]Julho!$F$7</f>
        <v>87</v>
      </c>
      <c r="E28" s="17">
        <f>[24]Julho!$F$8</f>
        <v>99</v>
      </c>
      <c r="F28" s="17">
        <f>[24]Julho!$F$9</f>
        <v>97</v>
      </c>
      <c r="G28" s="17">
        <f>[24]Julho!$F$10</f>
        <v>96</v>
      </c>
      <c r="H28" s="17">
        <f>[24]Julho!$F$11</f>
        <v>100</v>
      </c>
      <c r="I28" s="17">
        <f>[24]Julho!$F$12</f>
        <v>97</v>
      </c>
      <c r="J28" s="17">
        <f>[24]Julho!$F$13</f>
        <v>97</v>
      </c>
      <c r="K28" s="17">
        <f>[24]Julho!$F$14</f>
        <v>95</v>
      </c>
      <c r="L28" s="17">
        <f>[24]Julho!$F$15</f>
        <v>90</v>
      </c>
      <c r="M28" s="17">
        <f>[24]Julho!$F$16</f>
        <v>95</v>
      </c>
      <c r="N28" s="17">
        <f>[24]Julho!$F$17</f>
        <v>82</v>
      </c>
      <c r="O28" s="17">
        <f>[24]Julho!$F$18</f>
        <v>86</v>
      </c>
      <c r="P28" s="17">
        <f>[24]Julho!$F$19</f>
        <v>92</v>
      </c>
      <c r="Q28" s="17">
        <f>[24]Julho!$F$20</f>
        <v>93</v>
      </c>
      <c r="R28" s="17">
        <f>[24]Julho!$F$21</f>
        <v>95</v>
      </c>
      <c r="S28" s="17">
        <f>[24]Julho!$F$22</f>
        <v>90</v>
      </c>
      <c r="T28" s="17">
        <f>[24]Julho!$F$23</f>
        <v>84</v>
      </c>
      <c r="U28" s="17">
        <f>[24]Julho!$F$24</f>
        <v>75</v>
      </c>
      <c r="V28" s="17">
        <f>[24]Julho!$F$25</f>
        <v>96</v>
      </c>
      <c r="W28" s="17">
        <f>[24]Julho!$F$26</f>
        <v>95</v>
      </c>
      <c r="X28" s="17">
        <f>[24]Julho!$F$27</f>
        <v>92</v>
      </c>
      <c r="Y28" s="17">
        <f>[24]Julho!$F$28</f>
        <v>91</v>
      </c>
      <c r="Z28" s="17">
        <f>[24]Julho!$F$29</f>
        <v>93</v>
      </c>
      <c r="AA28" s="17">
        <f>[24]Julho!$F$30</f>
        <v>92</v>
      </c>
      <c r="AB28" s="17">
        <f>[24]Julho!$F$31</f>
        <v>85</v>
      </c>
      <c r="AC28" s="17">
        <f>[24]Julho!$F$32</f>
        <v>77</v>
      </c>
      <c r="AD28" s="17">
        <f>[24]Julho!$F$33</f>
        <v>70</v>
      </c>
      <c r="AE28" s="17">
        <f>[24]Julho!$F$34</f>
        <v>59</v>
      </c>
      <c r="AF28" s="17">
        <f>[24]Julho!$F$35</f>
        <v>69</v>
      </c>
      <c r="AG28" s="26">
        <f t="shared" si="7"/>
        <v>100</v>
      </c>
      <c r="AH28" s="29">
        <f t="shared" si="8"/>
        <v>89.096774193548384</v>
      </c>
    </row>
    <row r="29" spans="1:36" ht="17.100000000000001" customHeight="1" x14ac:dyDescent="0.2">
      <c r="A29" s="15" t="s">
        <v>19</v>
      </c>
      <c r="B29" s="17">
        <f>[25]Julho!$F$5</f>
        <v>97</v>
      </c>
      <c r="C29" s="17" t="str">
        <f>[25]Julho!$F$6</f>
        <v>*</v>
      </c>
      <c r="D29" s="17">
        <f>[25]Julho!$F$7</f>
        <v>96</v>
      </c>
      <c r="E29" s="17">
        <f>[25]Julho!$F$8</f>
        <v>89</v>
      </c>
      <c r="F29" s="17">
        <f>[25]Julho!$F$9</f>
        <v>87</v>
      </c>
      <c r="G29" s="17">
        <f>[25]Julho!$F$10</f>
        <v>91</v>
      </c>
      <c r="H29" s="17" t="str">
        <f>[25]Julho!$F$11</f>
        <v>*</v>
      </c>
      <c r="I29" s="17">
        <f>[25]Julho!$F$12</f>
        <v>96</v>
      </c>
      <c r="J29" s="17">
        <f>[25]Julho!$F$13</f>
        <v>86</v>
      </c>
      <c r="K29" s="17">
        <f>[25]Julho!$F$14</f>
        <v>92</v>
      </c>
      <c r="L29" s="17">
        <f>[25]Julho!$F$15</f>
        <v>93</v>
      </c>
      <c r="M29" s="17">
        <f>[25]Julho!$F$16</f>
        <v>92</v>
      </c>
      <c r="N29" s="17">
        <f>[25]Julho!$F$17</f>
        <v>86</v>
      </c>
      <c r="O29" s="17" t="str">
        <f>[25]Julho!$F$18</f>
        <v>*</v>
      </c>
      <c r="P29" s="17">
        <f>[25]Julho!$F$19</f>
        <v>94</v>
      </c>
      <c r="Q29" s="17">
        <f>[25]Julho!$F$20</f>
        <v>97</v>
      </c>
      <c r="R29" s="17">
        <f>[25]Julho!$F$21</f>
        <v>90</v>
      </c>
      <c r="S29" s="17">
        <f>[25]Julho!$F$22</f>
        <v>97</v>
      </c>
      <c r="T29" s="17">
        <f>[25]Julho!$F$23</f>
        <v>81</v>
      </c>
      <c r="U29" s="17">
        <f>[25]Julho!$F$24</f>
        <v>81</v>
      </c>
      <c r="V29" s="17">
        <f>[25]Julho!$F$25</f>
        <v>87</v>
      </c>
      <c r="W29" s="17">
        <f>[25]Julho!$F$26</f>
        <v>92</v>
      </c>
      <c r="X29" s="17">
        <f>[25]Julho!$F$27</f>
        <v>86</v>
      </c>
      <c r="Y29" s="17">
        <f>[25]Julho!$F$28</f>
        <v>96</v>
      </c>
      <c r="Z29" s="17">
        <f>[25]Julho!$F$29</f>
        <v>97</v>
      </c>
      <c r="AA29" s="17">
        <f>[25]Julho!$F$30</f>
        <v>96</v>
      </c>
      <c r="AB29" s="17">
        <f>[25]Julho!$F$31</f>
        <v>83</v>
      </c>
      <c r="AC29" s="17">
        <f>[25]Julho!$F$32</f>
        <v>91</v>
      </c>
      <c r="AD29" s="17">
        <f>[25]Julho!$F$33</f>
        <v>81</v>
      </c>
      <c r="AE29" s="17">
        <f>[25]Julho!$F$34</f>
        <v>85</v>
      </c>
      <c r="AF29" s="17">
        <f>[25]Julho!$F$35</f>
        <v>77</v>
      </c>
      <c r="AG29" s="26">
        <f t="shared" si="7"/>
        <v>97</v>
      </c>
      <c r="AH29" s="29">
        <f>AVERAGE(B29:AF29)</f>
        <v>89.857142857142861</v>
      </c>
    </row>
    <row r="30" spans="1:36" ht="17.100000000000001" customHeight="1" x14ac:dyDescent="0.2">
      <c r="A30" s="15" t="s">
        <v>31</v>
      </c>
      <c r="B30" s="17">
        <f>[26]Julho!$F$5</f>
        <v>96</v>
      </c>
      <c r="C30" s="17">
        <f>[26]Julho!$F$6</f>
        <v>94</v>
      </c>
      <c r="D30" s="17">
        <f>[26]Julho!$F$7</f>
        <v>92</v>
      </c>
      <c r="E30" s="17">
        <f>[26]Julho!$F$8</f>
        <v>94</v>
      </c>
      <c r="F30" s="17">
        <f>[26]Julho!$F$9</f>
        <v>94</v>
      </c>
      <c r="G30" s="17">
        <f>[26]Julho!$F$10</f>
        <v>95</v>
      </c>
      <c r="H30" s="17">
        <f>[26]Julho!$F$11</f>
        <v>95</v>
      </c>
      <c r="I30" s="17">
        <f>[26]Julho!$F$12</f>
        <v>96</v>
      </c>
      <c r="J30" s="17">
        <f>[26]Julho!$F$13</f>
        <v>95</v>
      </c>
      <c r="K30" s="17">
        <f>[26]Julho!$F$14</f>
        <v>93</v>
      </c>
      <c r="L30" s="17">
        <f>[26]Julho!$F$15</f>
        <v>94</v>
      </c>
      <c r="M30" s="17">
        <f>[26]Julho!$F$16</f>
        <v>88</v>
      </c>
      <c r="N30" s="17">
        <f>[26]Julho!$F$17</f>
        <v>74</v>
      </c>
      <c r="O30" s="17">
        <f>[26]Julho!$F$18</f>
        <v>90</v>
      </c>
      <c r="P30" s="17">
        <f>[26]Julho!$F$19</f>
        <v>95</v>
      </c>
      <c r="Q30" s="17">
        <f>[26]Julho!$F$20</f>
        <v>95</v>
      </c>
      <c r="R30" s="17">
        <f>[26]Julho!$F$21</f>
        <v>96</v>
      </c>
      <c r="S30" s="17">
        <f>[26]Julho!$F$22</f>
        <v>97</v>
      </c>
      <c r="T30" s="17">
        <f>[26]Julho!$F$23</f>
        <v>71</v>
      </c>
      <c r="U30" s="17">
        <f>[26]Julho!$F$24</f>
        <v>83</v>
      </c>
      <c r="V30" s="17">
        <f>[26]Julho!$F$25</f>
        <v>94</v>
      </c>
      <c r="W30" s="17">
        <f>[26]Julho!$F$26</f>
        <v>95</v>
      </c>
      <c r="X30" s="17">
        <f>[26]Julho!$F$27</f>
        <v>93</v>
      </c>
      <c r="Y30" s="17">
        <f>[26]Julho!$F$28</f>
        <v>93</v>
      </c>
      <c r="Z30" s="17">
        <f>[26]Julho!$F$29</f>
        <v>95</v>
      </c>
      <c r="AA30" s="17">
        <f>[26]Julho!$F$30</f>
        <v>96</v>
      </c>
      <c r="AB30" s="17">
        <f>[26]Julho!$F$31</f>
        <v>91</v>
      </c>
      <c r="AC30" s="17">
        <f>[26]Julho!$F$32</f>
        <v>70</v>
      </c>
      <c r="AD30" s="17">
        <f>[26]Julho!$F$33</f>
        <v>63</v>
      </c>
      <c r="AE30" s="17">
        <f>[26]Julho!$F$34</f>
        <v>61</v>
      </c>
      <c r="AF30" s="17">
        <f>[26]Julho!$F$35</f>
        <v>59</v>
      </c>
      <c r="AG30" s="26">
        <f>MAX(B30:AF30)</f>
        <v>97</v>
      </c>
      <c r="AH30" s="29">
        <f t="shared" si="8"/>
        <v>88.290322580645167</v>
      </c>
    </row>
    <row r="31" spans="1:36" ht="17.100000000000001" customHeight="1" x14ac:dyDescent="0.2">
      <c r="A31" s="15" t="s">
        <v>48</v>
      </c>
      <c r="B31" s="17">
        <f>[27]Julho!$F$5</f>
        <v>92</v>
      </c>
      <c r="C31" s="17">
        <f>[27]Julho!$F$6</f>
        <v>87</v>
      </c>
      <c r="D31" s="17">
        <f>[27]Julho!$F$7</f>
        <v>75</v>
      </c>
      <c r="E31" s="17">
        <f>[27]Julho!$F$8</f>
        <v>98</v>
      </c>
      <c r="F31" s="17">
        <f>[27]Julho!$F$9</f>
        <v>98</v>
      </c>
      <c r="G31" s="17">
        <f>[27]Julho!$F$10</f>
        <v>94</v>
      </c>
      <c r="H31" s="17">
        <f>[27]Julho!$F$11</f>
        <v>96</v>
      </c>
      <c r="I31" s="17">
        <f>[27]Julho!$F$12</f>
        <v>95</v>
      </c>
      <c r="J31" s="17">
        <f>[27]Julho!$F$13</f>
        <v>93</v>
      </c>
      <c r="K31" s="17">
        <f>[27]Julho!$F$14</f>
        <v>88</v>
      </c>
      <c r="L31" s="17">
        <f>[27]Julho!$F$15</f>
        <v>77</v>
      </c>
      <c r="M31" s="17">
        <f>[27]Julho!$F$16</f>
        <v>84</v>
      </c>
      <c r="N31" s="17">
        <f>[27]Julho!$F$17</f>
        <v>83</v>
      </c>
      <c r="O31" s="17">
        <f>[27]Julho!$F$18</f>
        <v>74</v>
      </c>
      <c r="P31" s="17">
        <f>[27]Julho!$F$19</f>
        <v>86</v>
      </c>
      <c r="Q31" s="17">
        <f>[27]Julho!$F$20</f>
        <v>91</v>
      </c>
      <c r="R31" s="17">
        <f>[27]Julho!$F$21</f>
        <v>92</v>
      </c>
      <c r="S31" s="17">
        <f>[27]Julho!$F$22</f>
        <v>96</v>
      </c>
      <c r="T31" s="17">
        <f>[27]Julho!$F$23</f>
        <v>73</v>
      </c>
      <c r="U31" s="17">
        <f>[27]Julho!$F$24</f>
        <v>72</v>
      </c>
      <c r="V31" s="17">
        <f>[27]Julho!$F$25</f>
        <v>97</v>
      </c>
      <c r="W31" s="17">
        <f>[27]Julho!$F$26</f>
        <v>93</v>
      </c>
      <c r="X31" s="17">
        <f>[27]Julho!$F$27</f>
        <v>88</v>
      </c>
      <c r="Y31" s="17">
        <f>[27]Julho!$F$28</f>
        <v>86</v>
      </c>
      <c r="Z31" s="17">
        <f>[27]Julho!$F$29</f>
        <v>96</v>
      </c>
      <c r="AA31" s="17">
        <f>[27]Julho!$F$30</f>
        <v>88</v>
      </c>
      <c r="AB31" s="17">
        <f>[27]Julho!$F$31</f>
        <v>76</v>
      </c>
      <c r="AC31" s="17">
        <f>[27]Julho!$F$32</f>
        <v>65</v>
      </c>
      <c r="AD31" s="17">
        <f>[27]Julho!$F$33</f>
        <v>69</v>
      </c>
      <c r="AE31" s="17">
        <f>[27]Julho!$F$34</f>
        <v>59</v>
      </c>
      <c r="AF31" s="17">
        <f>[27]Julho!$F$35</f>
        <v>60</v>
      </c>
      <c r="AG31" s="26">
        <f>MAX(B31:AF31)</f>
        <v>98</v>
      </c>
      <c r="AH31" s="29">
        <f>AVERAGE(B31:AF31)</f>
        <v>84.548387096774192</v>
      </c>
    </row>
    <row r="32" spans="1:36" ht="17.100000000000001" customHeight="1" x14ac:dyDescent="0.2">
      <c r="A32" s="15" t="s">
        <v>20</v>
      </c>
      <c r="B32" s="17">
        <f>[28]Julho!$F$5</f>
        <v>95</v>
      </c>
      <c r="C32" s="17">
        <f>[28]Julho!$F$6</f>
        <v>96</v>
      </c>
      <c r="D32" s="17">
        <f>[28]Julho!$F$7</f>
        <v>92</v>
      </c>
      <c r="E32" s="17">
        <f>[28]Julho!$F$8</f>
        <v>94</v>
      </c>
      <c r="F32" s="17">
        <f>[28]Julho!$F$9</f>
        <v>94</v>
      </c>
      <c r="G32" s="17">
        <f>[28]Julho!$F$10</f>
        <v>93</v>
      </c>
      <c r="H32" s="17">
        <f>[28]Julho!$F$11</f>
        <v>96</v>
      </c>
      <c r="I32" s="17">
        <f>[28]Julho!$F$12</f>
        <v>95</v>
      </c>
      <c r="J32" s="17">
        <f>[28]Julho!$F$13</f>
        <v>94</v>
      </c>
      <c r="K32" s="17">
        <f>[28]Julho!$F$14</f>
        <v>95</v>
      </c>
      <c r="L32" s="17">
        <f>[28]Julho!$F$15</f>
        <v>90</v>
      </c>
      <c r="M32" s="17">
        <f>[28]Julho!$F$16</f>
        <v>95</v>
      </c>
      <c r="N32" s="17">
        <f>[28]Julho!$F$17</f>
        <v>85</v>
      </c>
      <c r="O32" s="17">
        <f>[28]Julho!$F$18</f>
        <v>82</v>
      </c>
      <c r="P32" s="17">
        <f>[28]Julho!$F$19</f>
        <v>85</v>
      </c>
      <c r="Q32" s="17">
        <f>[28]Julho!$F$20</f>
        <v>92</v>
      </c>
      <c r="R32" s="17">
        <f>[28]Julho!$F$21</f>
        <v>92</v>
      </c>
      <c r="S32" s="17">
        <f>[28]Julho!$F$22</f>
        <v>89</v>
      </c>
      <c r="T32" s="17">
        <f>[28]Julho!$F$23</f>
        <v>90</v>
      </c>
      <c r="U32" s="17">
        <f>[28]Julho!$F$24</f>
        <v>84</v>
      </c>
      <c r="V32" s="17">
        <f>[28]Julho!$F$25</f>
        <v>82</v>
      </c>
      <c r="W32" s="17">
        <f>[28]Julho!$F$26</f>
        <v>93</v>
      </c>
      <c r="X32" s="17">
        <f>[28]Julho!$F$27</f>
        <v>96</v>
      </c>
      <c r="Y32" s="17">
        <f>[28]Julho!$F$28</f>
        <v>94</v>
      </c>
      <c r="Z32" s="17">
        <f>[28]Julho!$F$29</f>
        <v>91</v>
      </c>
      <c r="AA32" s="17">
        <f>[28]Julho!$F$30</f>
        <v>85</v>
      </c>
      <c r="AB32" s="17">
        <f>[28]Julho!$F$31</f>
        <v>91</v>
      </c>
      <c r="AC32" s="17">
        <f>[28]Julho!$F$32</f>
        <v>82</v>
      </c>
      <c r="AD32" s="17">
        <f>[28]Julho!$F$33</f>
        <v>73</v>
      </c>
      <c r="AE32" s="17">
        <f>[28]Julho!$F$34</f>
        <v>73</v>
      </c>
      <c r="AF32" s="17">
        <f>[28]Julho!$F$35</f>
        <v>84</v>
      </c>
      <c r="AG32" s="26">
        <f>MAX(B32:AF32)</f>
        <v>96</v>
      </c>
      <c r="AH32" s="29">
        <f>AVERAGE(B32:AF32)</f>
        <v>89.41935483870968</v>
      </c>
    </row>
    <row r="33" spans="1:35" s="5" customFormat="1" ht="17.100000000000001" customHeight="1" thickBot="1" x14ac:dyDescent="0.25">
      <c r="A33" s="75" t="s">
        <v>33</v>
      </c>
      <c r="B33" s="76">
        <f t="shared" ref="B33:AG33" si="15">MAX(B5:B32)</f>
        <v>100</v>
      </c>
      <c r="C33" s="76">
        <f t="shared" si="15"/>
        <v>100</v>
      </c>
      <c r="D33" s="76">
        <f t="shared" si="15"/>
        <v>100</v>
      </c>
      <c r="E33" s="76">
        <f t="shared" si="15"/>
        <v>100</v>
      </c>
      <c r="F33" s="76">
        <f t="shared" si="15"/>
        <v>100</v>
      </c>
      <c r="G33" s="76">
        <f t="shared" si="15"/>
        <v>100</v>
      </c>
      <c r="H33" s="76">
        <f t="shared" si="15"/>
        <v>100</v>
      </c>
      <c r="I33" s="76">
        <f t="shared" si="15"/>
        <v>100</v>
      </c>
      <c r="J33" s="76">
        <f t="shared" si="15"/>
        <v>100</v>
      </c>
      <c r="K33" s="76">
        <f t="shared" si="15"/>
        <v>100</v>
      </c>
      <c r="L33" s="76">
        <f t="shared" si="15"/>
        <v>100</v>
      </c>
      <c r="M33" s="76">
        <f t="shared" si="15"/>
        <v>100</v>
      </c>
      <c r="N33" s="76">
        <f t="shared" si="15"/>
        <v>97</v>
      </c>
      <c r="O33" s="76">
        <f t="shared" si="15"/>
        <v>100</v>
      </c>
      <c r="P33" s="76">
        <f t="shared" si="15"/>
        <v>100</v>
      </c>
      <c r="Q33" s="76">
        <f t="shared" si="15"/>
        <v>100</v>
      </c>
      <c r="R33" s="76">
        <f t="shared" si="15"/>
        <v>100</v>
      </c>
      <c r="S33" s="76">
        <f t="shared" si="15"/>
        <v>100</v>
      </c>
      <c r="T33" s="76">
        <f t="shared" si="15"/>
        <v>100</v>
      </c>
      <c r="U33" s="76">
        <f t="shared" si="15"/>
        <v>100</v>
      </c>
      <c r="V33" s="76">
        <f t="shared" si="15"/>
        <v>100</v>
      </c>
      <c r="W33" s="76">
        <f t="shared" si="15"/>
        <v>100</v>
      </c>
      <c r="X33" s="76">
        <f t="shared" si="15"/>
        <v>100</v>
      </c>
      <c r="Y33" s="76">
        <f t="shared" si="15"/>
        <v>100</v>
      </c>
      <c r="Z33" s="76">
        <f t="shared" si="15"/>
        <v>100</v>
      </c>
      <c r="AA33" s="76">
        <f t="shared" si="15"/>
        <v>100</v>
      </c>
      <c r="AB33" s="76">
        <f t="shared" si="15"/>
        <v>100</v>
      </c>
      <c r="AC33" s="76">
        <f t="shared" si="15"/>
        <v>100</v>
      </c>
      <c r="AD33" s="76">
        <f t="shared" si="15"/>
        <v>98</v>
      </c>
      <c r="AE33" s="76">
        <f t="shared" si="15"/>
        <v>100</v>
      </c>
      <c r="AF33" s="76">
        <f t="shared" si="15"/>
        <v>98</v>
      </c>
      <c r="AG33" s="81">
        <f t="shared" si="15"/>
        <v>100</v>
      </c>
      <c r="AH33" s="82">
        <f>AVERAGE(AH5:AH32)</f>
        <v>90.724762118108885</v>
      </c>
      <c r="AI33" s="8"/>
    </row>
    <row r="34" spans="1:35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1"/>
      <c r="AH34" s="92"/>
      <c r="AI34"/>
    </row>
    <row r="35" spans="1:35" x14ac:dyDescent="0.2">
      <c r="A35" s="83"/>
      <c r="B35" s="78"/>
      <c r="C35" s="78" t="s">
        <v>137</v>
      </c>
      <c r="D35" s="78"/>
      <c r="E35" s="78"/>
      <c r="F35" s="78"/>
      <c r="G35" s="78"/>
      <c r="H35" s="79"/>
      <c r="I35" s="79"/>
      <c r="J35" s="79"/>
      <c r="K35" s="79"/>
      <c r="L35" s="79"/>
      <c r="M35" s="79" t="s">
        <v>49</v>
      </c>
      <c r="N35" s="79"/>
      <c r="O35" s="79"/>
      <c r="P35" s="79"/>
      <c r="Q35" s="79"/>
      <c r="R35" s="79"/>
      <c r="S35" s="79"/>
      <c r="T35" s="79"/>
      <c r="U35" s="79"/>
      <c r="V35" s="79" t="s">
        <v>54</v>
      </c>
      <c r="W35" s="79"/>
      <c r="X35" s="79"/>
      <c r="Y35" s="79"/>
      <c r="Z35" s="79"/>
      <c r="AA35" s="79"/>
      <c r="AB35" s="79"/>
      <c r="AC35" s="79"/>
      <c r="AD35" s="94"/>
      <c r="AE35" s="79"/>
      <c r="AF35" s="79"/>
      <c r="AG35" s="94"/>
      <c r="AH35" s="99"/>
      <c r="AI35"/>
    </row>
    <row r="36" spans="1:35" x14ac:dyDescent="0.2">
      <c r="A36" s="83"/>
      <c r="B36" s="79"/>
      <c r="C36" s="79"/>
      <c r="D36" s="79"/>
      <c r="E36" s="79"/>
      <c r="F36" s="79"/>
      <c r="G36" s="79"/>
      <c r="H36" s="79"/>
      <c r="I36" s="79"/>
      <c r="J36" s="96"/>
      <c r="K36" s="96"/>
      <c r="L36" s="96"/>
      <c r="M36" s="96" t="s">
        <v>50</v>
      </c>
      <c r="N36" s="96"/>
      <c r="O36" s="96"/>
      <c r="P36" s="96"/>
      <c r="Q36" s="79"/>
      <c r="R36" s="79"/>
      <c r="S36" s="79"/>
      <c r="T36" s="79"/>
      <c r="U36" s="79"/>
      <c r="V36" s="96" t="s">
        <v>55</v>
      </c>
      <c r="W36" s="96"/>
      <c r="X36" s="79"/>
      <c r="Y36" s="79"/>
      <c r="Z36" s="79"/>
      <c r="AA36" s="79"/>
      <c r="AB36" s="79"/>
      <c r="AC36" s="79"/>
      <c r="AD36" s="94"/>
      <c r="AE36" s="97"/>
      <c r="AF36" s="98"/>
      <c r="AG36" s="79"/>
      <c r="AH36" s="99"/>
      <c r="AI36" s="2"/>
    </row>
    <row r="37" spans="1:35" ht="13.5" thickBot="1" x14ac:dyDescent="0.25">
      <c r="A37" s="103"/>
      <c r="B37" s="108"/>
      <c r="C37" s="108"/>
      <c r="D37" s="108" t="s">
        <v>138</v>
      </c>
      <c r="E37" s="108"/>
      <c r="F37" s="108"/>
      <c r="G37" s="108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5"/>
      <c r="AE37" s="109"/>
      <c r="AF37" s="110"/>
      <c r="AG37" s="111"/>
      <c r="AH37" s="112"/>
      <c r="AI37" s="2"/>
    </row>
    <row r="39" spans="1:35" x14ac:dyDescent="0.2">
      <c r="AF39" s="2" t="s">
        <v>51</v>
      </c>
    </row>
    <row r="47" spans="1:35" x14ac:dyDescent="0.2">
      <c r="AG47" s="9" t="s">
        <v>51</v>
      </c>
    </row>
    <row r="48" spans="1:35" x14ac:dyDescent="0.2">
      <c r="H48" s="2" t="s">
        <v>51</v>
      </c>
    </row>
  </sheetData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zoomScale="90" zoomScaleNormal="90" workbookViewId="0">
      <selection activeCell="AE42" sqref="AE4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38" t="s">
        <v>27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4" customFormat="1" ht="20.100000000000001" customHeight="1" x14ac:dyDescent="0.2">
      <c r="A2" s="131" t="s">
        <v>21</v>
      </c>
      <c r="B2" s="133" t="s">
        <v>136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4" s="5" customFormat="1" ht="20.100000000000001" customHeight="1" x14ac:dyDescent="0.2">
      <c r="A3" s="131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4" t="s">
        <v>40</v>
      </c>
      <c r="AH3" s="32" t="s">
        <v>38</v>
      </c>
    </row>
    <row r="4" spans="1:34" s="5" customFormat="1" ht="20.100000000000001" customHeight="1" x14ac:dyDescent="0.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4" t="s">
        <v>37</v>
      </c>
      <c r="AH4" s="32" t="s">
        <v>37</v>
      </c>
    </row>
    <row r="5" spans="1:34" s="5" customFormat="1" ht="20.100000000000001" customHeight="1" x14ac:dyDescent="0.2">
      <c r="A5" s="15" t="s">
        <v>44</v>
      </c>
      <c r="B5" s="17">
        <f>[1]Julho!$G$5</f>
        <v>63</v>
      </c>
      <c r="C5" s="17">
        <f>[1]Julho!$G$6</f>
        <v>57</v>
      </c>
      <c r="D5" s="17">
        <f>[1]Julho!$G$7</f>
        <v>27</v>
      </c>
      <c r="E5" s="17">
        <f>[1]Julho!$G$8</f>
        <v>61</v>
      </c>
      <c r="F5" s="17">
        <f>[1]Julho!$G$9</f>
        <v>63</v>
      </c>
      <c r="G5" s="17">
        <f>[1]Julho!$G$10</f>
        <v>69</v>
      </c>
      <c r="H5" s="17">
        <f>[1]Julho!$G$11</f>
        <v>76</v>
      </c>
      <c r="I5" s="17">
        <f>[1]Julho!$G$12</f>
        <v>53</v>
      </c>
      <c r="J5" s="17">
        <f>[1]Julho!$G$13</f>
        <v>52</v>
      </c>
      <c r="K5" s="17">
        <f>[1]Julho!$G$14</f>
        <v>38</v>
      </c>
      <c r="L5" s="17">
        <f>[1]Julho!$G$15</f>
        <v>66</v>
      </c>
      <c r="M5" s="17">
        <f>[1]Julho!$G$16</f>
        <v>25</v>
      </c>
      <c r="N5" s="17">
        <f>[1]Julho!$G$17</f>
        <v>29</v>
      </c>
      <c r="O5" s="17">
        <f>[1]Julho!$G$18</f>
        <v>31</v>
      </c>
      <c r="P5" s="17">
        <f>[1]Julho!$G$19</f>
        <v>54</v>
      </c>
      <c r="Q5" s="17">
        <f>[1]Julho!$G$20</f>
        <v>47</v>
      </c>
      <c r="R5" s="17">
        <f>[1]Julho!$G$21</f>
        <v>31</v>
      </c>
      <c r="S5" s="17">
        <f>[1]Julho!$G$22</f>
        <v>30</v>
      </c>
      <c r="T5" s="17">
        <f>[1]Julho!$G$23</f>
        <v>26</v>
      </c>
      <c r="U5" s="17">
        <f>[1]Julho!$G$24</f>
        <v>23</v>
      </c>
      <c r="V5" s="17">
        <f>[1]Julho!$G$25</f>
        <v>63</v>
      </c>
      <c r="W5" s="17">
        <f>[1]Julho!$G$26</f>
        <v>47</v>
      </c>
      <c r="X5" s="17">
        <f>[1]Julho!$G$27</f>
        <v>45</v>
      </c>
      <c r="Y5" s="17">
        <f>[1]Julho!$G$28</f>
        <v>30</v>
      </c>
      <c r="Z5" s="17">
        <f>[1]Julho!$G$29</f>
        <v>48</v>
      </c>
      <c r="AA5" s="17">
        <f>[1]Julho!$G$30</f>
        <v>39</v>
      </c>
      <c r="AB5" s="17">
        <f>[1]Julho!$G$31</f>
        <v>32</v>
      </c>
      <c r="AC5" s="17">
        <f>[1]Julho!$G$32</f>
        <v>27</v>
      </c>
      <c r="AD5" s="17">
        <f>[1]Julho!$G$33</f>
        <v>24</v>
      </c>
      <c r="AE5" s="17">
        <f>[1]Julho!$G$34</f>
        <v>23</v>
      </c>
      <c r="AF5" s="17">
        <f>[1]Julho!$G$35</f>
        <v>21</v>
      </c>
      <c r="AG5" s="25">
        <f>MIN(B5:AF5)</f>
        <v>21</v>
      </c>
      <c r="AH5" s="28">
        <f>AVERAGE(B5:AF5)</f>
        <v>42.58064516129032</v>
      </c>
    </row>
    <row r="6" spans="1:34" ht="17.100000000000001" customHeight="1" x14ac:dyDescent="0.2">
      <c r="A6" s="15" t="s">
        <v>0</v>
      </c>
      <c r="B6" s="17">
        <f>[2]Julho!$G$5</f>
        <v>68</v>
      </c>
      <c r="C6" s="17">
        <f>[2]Julho!$G$6</f>
        <v>87</v>
      </c>
      <c r="D6" s="17">
        <f>[2]Julho!$G$7</f>
        <v>95</v>
      </c>
      <c r="E6" s="17">
        <f>[2]Julho!$G$8</f>
        <v>61</v>
      </c>
      <c r="F6" s="17">
        <f>[2]Julho!$G$9</f>
        <v>44</v>
      </c>
      <c r="G6" s="17">
        <f>[2]Julho!$G$10</f>
        <v>82</v>
      </c>
      <c r="H6" s="17">
        <f>[2]Julho!$G$11</f>
        <v>92</v>
      </c>
      <c r="I6" s="17">
        <f>[2]Julho!$G$12</f>
        <v>76</v>
      </c>
      <c r="J6" s="17">
        <f>[2]Julho!$G$13</f>
        <v>53</v>
      </c>
      <c r="K6" s="17">
        <f>[2]Julho!$G$14</f>
        <v>53</v>
      </c>
      <c r="L6" s="17">
        <f>[2]Julho!$G$15</f>
        <v>77</v>
      </c>
      <c r="M6" s="17">
        <f>[2]Julho!$G$16</f>
        <v>53</v>
      </c>
      <c r="N6" s="17">
        <f>[2]Julho!$G$17</f>
        <v>38</v>
      </c>
      <c r="O6" s="17">
        <f>[2]Julho!$G$18</f>
        <v>59</v>
      </c>
      <c r="P6" s="17">
        <f>[2]Julho!$G$19</f>
        <v>92</v>
      </c>
      <c r="Q6" s="17">
        <f>[2]Julho!$G$20</f>
        <v>89</v>
      </c>
      <c r="R6" s="17">
        <f>[2]Julho!$G$21</f>
        <v>78</v>
      </c>
      <c r="S6" s="17">
        <f>[2]Julho!$G$22</f>
        <v>43</v>
      </c>
      <c r="T6" s="17">
        <f>[2]Julho!$G$23</f>
        <v>34</v>
      </c>
      <c r="U6" s="17">
        <f>[2]Julho!$G$24</f>
        <v>36</v>
      </c>
      <c r="V6" s="17">
        <f>[2]Julho!$G$25</f>
        <v>38</v>
      </c>
      <c r="W6" s="17">
        <f>[2]Julho!$G$26</f>
        <v>38</v>
      </c>
      <c r="X6" s="17">
        <f>[2]Julho!$G$27</f>
        <v>64</v>
      </c>
      <c r="Y6" s="17">
        <f>[2]Julho!$G$28</f>
        <v>82</v>
      </c>
      <c r="Z6" s="17">
        <f>[2]Julho!$G$29</f>
        <v>44</v>
      </c>
      <c r="AA6" s="17">
        <f>[2]Julho!$G$30</f>
        <v>28</v>
      </c>
      <c r="AB6" s="17">
        <f>[2]Julho!$G$31</f>
        <v>41</v>
      </c>
      <c r="AC6" s="17">
        <f>[2]Julho!$G$32</f>
        <v>37</v>
      </c>
      <c r="AD6" s="17">
        <f>[2]Julho!$G$33</f>
        <v>33</v>
      </c>
      <c r="AE6" s="17">
        <f>[2]Julho!$G$34</f>
        <v>32</v>
      </c>
      <c r="AF6" s="17">
        <f>[2]Julho!$G$35</f>
        <v>27</v>
      </c>
      <c r="AG6" s="26">
        <f>MIN(B6:AF6)</f>
        <v>27</v>
      </c>
      <c r="AH6" s="29">
        <f t="shared" ref="AH6:AH16" si="1">AVERAGE(B6:AF6)</f>
        <v>57.225806451612904</v>
      </c>
    </row>
    <row r="7" spans="1:34" ht="17.100000000000001" customHeight="1" x14ac:dyDescent="0.2">
      <c r="A7" s="15" t="s">
        <v>1</v>
      </c>
      <c r="B7" s="17" t="str">
        <f>[3]Julho!$G$5</f>
        <v>*</v>
      </c>
      <c r="C7" s="17" t="str">
        <f>[3]Julho!$G$6</f>
        <v>*</v>
      </c>
      <c r="D7" s="17" t="str">
        <f>[3]Julho!$G$7</f>
        <v>*</v>
      </c>
      <c r="E7" s="17" t="str">
        <f>[3]Julho!$G$8</f>
        <v>*</v>
      </c>
      <c r="F7" s="17" t="str">
        <f>[3]Julho!$G$9</f>
        <v>*</v>
      </c>
      <c r="G7" s="17" t="str">
        <f>[3]Julho!$G$10</f>
        <v>*</v>
      </c>
      <c r="H7" s="17" t="str">
        <f>[3]Julho!$G$11</f>
        <v>*</v>
      </c>
      <c r="I7" s="17" t="str">
        <f>[3]Julho!$G$12</f>
        <v>*</v>
      </c>
      <c r="J7" s="17" t="str">
        <f>[3]Julho!$G$13</f>
        <v>*</v>
      </c>
      <c r="K7" s="17" t="str">
        <f>[3]Julho!$G$14</f>
        <v>*</v>
      </c>
      <c r="L7" s="17" t="str">
        <f>[3]Julho!$G$15</f>
        <v>*</v>
      </c>
      <c r="M7" s="17" t="str">
        <f>[3]Julho!$G$16</f>
        <v>*</v>
      </c>
      <c r="N7" s="17" t="str">
        <f>[3]Julho!$G$17</f>
        <v>*</v>
      </c>
      <c r="O7" s="17" t="str">
        <f>[3]Julho!$G$18</f>
        <v>*</v>
      </c>
      <c r="P7" s="17" t="str">
        <f>[3]Julho!$G$19</f>
        <v>*</v>
      </c>
      <c r="Q7" s="17" t="str">
        <f>[3]Julho!$G$20</f>
        <v>*</v>
      </c>
      <c r="R7" s="17" t="str">
        <f>[3]Julho!$G$21</f>
        <v>*</v>
      </c>
      <c r="S7" s="17" t="str">
        <f>[3]Julho!$G$22</f>
        <v>*</v>
      </c>
      <c r="T7" s="17" t="str">
        <f>[3]Julho!$G$23</f>
        <v>*</v>
      </c>
      <c r="U7" s="17" t="str">
        <f>[3]Julho!$G$24</f>
        <v>*</v>
      </c>
      <c r="V7" s="17" t="str">
        <f>[3]Julho!$G$25</f>
        <v>*</v>
      </c>
      <c r="W7" s="17" t="str">
        <f>[3]Julho!$G$26</f>
        <v>*</v>
      </c>
      <c r="X7" s="17" t="str">
        <f>[3]Julho!$G$27</f>
        <v>*</v>
      </c>
      <c r="Y7" s="17" t="str">
        <f>[3]Julho!$G$28</f>
        <v>*</v>
      </c>
      <c r="Z7" s="17" t="str">
        <f>[3]Julho!$G$29</f>
        <v>*</v>
      </c>
      <c r="AA7" s="17" t="str">
        <f>[3]Julho!$G$30</f>
        <v>*</v>
      </c>
      <c r="AB7" s="17" t="str">
        <f>[3]Julho!$G$31</f>
        <v>*</v>
      </c>
      <c r="AC7" s="17">
        <f>[3]Julho!$G$32</f>
        <v>23</v>
      </c>
      <c r="AD7" s="17">
        <f>[3]Julho!$G$33</f>
        <v>26</v>
      </c>
      <c r="AE7" s="17">
        <f>[3]Julho!$G$34</f>
        <v>27</v>
      </c>
      <c r="AF7" s="17">
        <f>[3]Julho!$G$35</f>
        <v>21</v>
      </c>
      <c r="AG7" s="26">
        <f>MIN(B7:AF7)</f>
        <v>21</v>
      </c>
      <c r="AH7" s="29">
        <f t="shared" ref="AH7" si="2">AVERAGE(B7:AF7)</f>
        <v>24.25</v>
      </c>
    </row>
    <row r="8" spans="1:34" ht="17.100000000000001" customHeight="1" x14ac:dyDescent="0.2">
      <c r="A8" s="15" t="s">
        <v>75</v>
      </c>
      <c r="B8" s="17">
        <f>[4]Julho!$G$5</f>
        <v>82</v>
      </c>
      <c r="C8" s="17">
        <f>[4]Julho!$G$6</f>
        <v>76</v>
      </c>
      <c r="D8" s="17">
        <f>[4]Julho!$G$7</f>
        <v>78</v>
      </c>
      <c r="E8" s="17">
        <f>[4]Julho!$G$8</f>
        <v>72</v>
      </c>
      <c r="F8" s="17">
        <f>[4]Julho!$G$9</f>
        <v>76</v>
      </c>
      <c r="G8" s="17">
        <f>[4]Julho!$G$10</f>
        <v>72</v>
      </c>
      <c r="H8" s="17">
        <f>[4]Julho!$G$11</f>
        <v>87</v>
      </c>
      <c r="I8" s="17">
        <f>[4]Julho!$G$12</f>
        <v>53</v>
      </c>
      <c r="J8" s="17">
        <f>[4]Julho!$G$13</f>
        <v>56</v>
      </c>
      <c r="K8" s="17">
        <f>[4]Julho!$G$14</f>
        <v>48</v>
      </c>
      <c r="L8" s="17">
        <f>[4]Julho!$G$15</f>
        <v>67</v>
      </c>
      <c r="M8" s="17">
        <f>[4]Julho!$G$16</f>
        <v>43</v>
      </c>
      <c r="N8" s="17">
        <f>[4]Julho!$G$17</f>
        <v>34</v>
      </c>
      <c r="O8" s="17">
        <f>[4]Julho!$G$18</f>
        <v>34</v>
      </c>
      <c r="P8" s="17">
        <f>[4]Julho!$G$19</f>
        <v>55</v>
      </c>
      <c r="Q8" s="17">
        <f>[4]Julho!$G$20</f>
        <v>62</v>
      </c>
      <c r="R8" s="17">
        <f>[4]Julho!$G$21</f>
        <v>47</v>
      </c>
      <c r="S8" s="17">
        <f>[4]Julho!$G$22</f>
        <v>34</v>
      </c>
      <c r="T8" s="17">
        <f>[4]Julho!$G$23</f>
        <v>32</v>
      </c>
      <c r="U8" s="17">
        <f>[4]Julho!$G$24</f>
        <v>27</v>
      </c>
      <c r="V8" s="17">
        <f>[4]Julho!$G$25</f>
        <v>44</v>
      </c>
      <c r="W8" s="17">
        <f>[4]Julho!$G$26</f>
        <v>59</v>
      </c>
      <c r="X8" s="17">
        <f>[4]Julho!$G$27</f>
        <v>50</v>
      </c>
      <c r="Y8" s="17">
        <f>[4]Julho!$G$28</f>
        <v>55</v>
      </c>
      <c r="Z8" s="17">
        <f>[4]Julho!$G$29</f>
        <v>43</v>
      </c>
      <c r="AA8" s="17">
        <f>[4]Julho!$G$30</f>
        <v>37</v>
      </c>
      <c r="AB8" s="17">
        <f>[4]Julho!$G$31</f>
        <v>34</v>
      </c>
      <c r="AC8" s="17">
        <f>[4]Julho!$G$32</f>
        <v>28</v>
      </c>
      <c r="AD8" s="17">
        <f>[4]Julho!$G$33</f>
        <v>30</v>
      </c>
      <c r="AE8" s="17">
        <f>[4]Julho!$G$34</f>
        <v>32</v>
      </c>
      <c r="AF8" s="17">
        <f>[4]Julho!$G$35</f>
        <v>26</v>
      </c>
      <c r="AG8" s="70">
        <f t="shared" ref="AG8:AG16" si="3">MIN(B8:AF8)</f>
        <v>26</v>
      </c>
      <c r="AH8" s="29">
        <f t="shared" si="1"/>
        <v>50.741935483870968</v>
      </c>
    </row>
    <row r="9" spans="1:34" ht="17.100000000000001" customHeight="1" x14ac:dyDescent="0.2">
      <c r="A9" s="15" t="s">
        <v>45</v>
      </c>
      <c r="B9" s="17">
        <f>[5]Julho!$G$5</f>
        <v>68</v>
      </c>
      <c r="C9" s="17">
        <f>[5]Julho!$G$6</f>
        <v>81</v>
      </c>
      <c r="D9" s="17">
        <f>[5]Julho!$G$7</f>
        <v>75</v>
      </c>
      <c r="E9" s="17">
        <f>[5]Julho!$G$8</f>
        <v>73</v>
      </c>
      <c r="F9" s="17">
        <f>[5]Julho!$G$9</f>
        <v>42</v>
      </c>
      <c r="G9" s="17">
        <f>[5]Julho!$G$10</f>
        <v>70</v>
      </c>
      <c r="H9" s="17">
        <f>[5]Julho!$G$11</f>
        <v>81</v>
      </c>
      <c r="I9" s="17">
        <f>[5]Julho!$G$12</f>
        <v>76</v>
      </c>
      <c r="J9" s="17">
        <f>[5]Julho!$G$13</f>
        <v>68</v>
      </c>
      <c r="K9" s="17">
        <f>[5]Julho!$G$14</f>
        <v>53</v>
      </c>
      <c r="L9" s="17">
        <f>[5]Julho!$G$15</f>
        <v>70</v>
      </c>
      <c r="M9" s="17">
        <f>[5]Julho!$G$16</f>
        <v>46</v>
      </c>
      <c r="N9" s="17">
        <f>[5]Julho!$G$17</f>
        <v>38</v>
      </c>
      <c r="O9" s="17">
        <f>[5]Julho!$G$18</f>
        <v>61</v>
      </c>
      <c r="P9" s="17">
        <f>[5]Julho!$G$19</f>
        <v>94</v>
      </c>
      <c r="Q9" s="17" t="str">
        <f>[5]Julho!$G$20</f>
        <v>*</v>
      </c>
      <c r="R9" s="17">
        <f>[5]Julho!$G$21</f>
        <v>66</v>
      </c>
      <c r="S9" s="17">
        <f>[5]Julho!$G$22</f>
        <v>47</v>
      </c>
      <c r="T9" s="17">
        <f>[5]Julho!$G$23</f>
        <v>42</v>
      </c>
      <c r="U9" s="17">
        <f>[5]Julho!$G$24</f>
        <v>44</v>
      </c>
      <c r="V9" s="17">
        <f>[5]Julho!$G$25</f>
        <v>49</v>
      </c>
      <c r="W9" s="17">
        <f>[5]Julho!$G$26</f>
        <v>55</v>
      </c>
      <c r="X9" s="17">
        <f>[5]Julho!$G$27</f>
        <v>62</v>
      </c>
      <c r="Y9" s="17">
        <f>[5]Julho!$G$28</f>
        <v>80</v>
      </c>
      <c r="Z9" s="17">
        <f>[5]Julho!$G$29</f>
        <v>52</v>
      </c>
      <c r="AA9" s="17">
        <f>[5]Julho!$G$30</f>
        <v>46</v>
      </c>
      <c r="AB9" s="17">
        <f>[5]Julho!$G$31</f>
        <v>40</v>
      </c>
      <c r="AC9" s="17">
        <f>[5]Julho!$G$32</f>
        <v>32</v>
      </c>
      <c r="AD9" s="17">
        <f>[5]Julho!$G$33</f>
        <v>30</v>
      </c>
      <c r="AE9" s="17">
        <f>[5]Julho!$G$34</f>
        <v>34</v>
      </c>
      <c r="AF9" s="17">
        <f>[5]Julho!$G$35</f>
        <v>31</v>
      </c>
      <c r="AG9" s="26">
        <f t="shared" ref="AG9" si="4">MIN(B9:AF9)</f>
        <v>30</v>
      </c>
      <c r="AH9" s="29">
        <f t="shared" ref="AH9" si="5">AVERAGE(B9:AF9)</f>
        <v>56.866666666666667</v>
      </c>
    </row>
    <row r="10" spans="1:34" ht="17.100000000000001" customHeight="1" x14ac:dyDescent="0.2">
      <c r="A10" s="15" t="s">
        <v>2</v>
      </c>
      <c r="B10" s="17">
        <f>[6]Julho!$G$5</f>
        <v>62</v>
      </c>
      <c r="C10" s="17">
        <f>[6]Julho!$G$6</f>
        <v>45</v>
      </c>
      <c r="D10" s="17">
        <f>[6]Julho!$G$7</f>
        <v>37</v>
      </c>
      <c r="E10" s="17">
        <f>[6]Julho!$G$8</f>
        <v>82</v>
      </c>
      <c r="F10" s="17">
        <f>[6]Julho!$G$9</f>
        <v>54</v>
      </c>
      <c r="G10" s="17">
        <f>[6]Julho!$G$10</f>
        <v>78</v>
      </c>
      <c r="H10" s="17">
        <f>[6]Julho!$G$11</f>
        <v>73</v>
      </c>
      <c r="I10" s="17">
        <f>[6]Julho!$G$12</f>
        <v>67</v>
      </c>
      <c r="J10" s="17">
        <f>[6]Julho!$G$13</f>
        <v>60</v>
      </c>
      <c r="K10" s="17">
        <f>[6]Julho!$G$14</f>
        <v>48</v>
      </c>
      <c r="L10" s="17">
        <f>[6]Julho!$G$15</f>
        <v>70</v>
      </c>
      <c r="M10" s="17">
        <f>[6]Julho!$G$16</f>
        <v>39</v>
      </c>
      <c r="N10" s="17">
        <f>[6]Julho!$G$17</f>
        <v>45</v>
      </c>
      <c r="O10" s="17">
        <f>[6]Julho!$G$18</f>
        <v>47</v>
      </c>
      <c r="P10" s="17">
        <f>[6]Julho!$G$19</f>
        <v>74</v>
      </c>
      <c r="Q10" s="17">
        <f>[6]Julho!$G$20</f>
        <v>59</v>
      </c>
      <c r="R10" s="17">
        <f>[6]Julho!$G$21</f>
        <v>36</v>
      </c>
      <c r="S10" s="17">
        <f>[6]Julho!$G$22</f>
        <v>34</v>
      </c>
      <c r="T10" s="17">
        <f>[6]Julho!$G$23</f>
        <v>29</v>
      </c>
      <c r="U10" s="17">
        <f>[6]Julho!$G$24</f>
        <v>32</v>
      </c>
      <c r="V10" s="17">
        <f>[6]Julho!$G$25</f>
        <v>59</v>
      </c>
      <c r="W10" s="17">
        <f>[6]Julho!$G$26</f>
        <v>47</v>
      </c>
      <c r="X10" s="17">
        <f>[6]Julho!$G$27</f>
        <v>33</v>
      </c>
      <c r="Y10" s="17">
        <f>[6]Julho!$G$28</f>
        <v>49</v>
      </c>
      <c r="Z10" s="17">
        <f>[6]Julho!$G$29</f>
        <v>51</v>
      </c>
      <c r="AA10" s="17">
        <f>[6]Julho!$G$30</f>
        <v>44</v>
      </c>
      <c r="AB10" s="17">
        <f>[6]Julho!$G$31</f>
        <v>39</v>
      </c>
      <c r="AC10" s="17">
        <f>[6]Julho!$G$32</f>
        <v>22</v>
      </c>
      <c r="AD10" s="17">
        <f>[6]Julho!$G$33</f>
        <v>21</v>
      </c>
      <c r="AE10" s="17">
        <f>[6]Julho!$G$34</f>
        <v>27</v>
      </c>
      <c r="AF10" s="17">
        <f>[6]Julho!$G$35</f>
        <v>23</v>
      </c>
      <c r="AG10" s="26">
        <f t="shared" si="3"/>
        <v>21</v>
      </c>
      <c r="AH10" s="29">
        <f t="shared" si="1"/>
        <v>47.935483870967744</v>
      </c>
    </row>
    <row r="11" spans="1:34" ht="17.100000000000001" customHeight="1" x14ac:dyDescent="0.2">
      <c r="A11" s="15" t="s">
        <v>3</v>
      </c>
      <c r="B11" s="17">
        <f>[7]Julho!$G$5</f>
        <v>43</v>
      </c>
      <c r="C11" s="17">
        <f>[7]Julho!$G$6</f>
        <v>36</v>
      </c>
      <c r="D11" s="17">
        <f>[7]Julho!$G$7</f>
        <v>26</v>
      </c>
      <c r="E11" s="17">
        <f>[7]Julho!$G$8</f>
        <v>60</v>
      </c>
      <c r="F11" s="17">
        <f>[7]Julho!$G$9</f>
        <v>64</v>
      </c>
      <c r="G11" s="17">
        <f>[7]Julho!$G$10</f>
        <v>62</v>
      </c>
      <c r="H11" s="17">
        <f>[7]Julho!$G$11</f>
        <v>79</v>
      </c>
      <c r="I11" s="17">
        <f>[7]Julho!$G$12</f>
        <v>62</v>
      </c>
      <c r="J11" s="17">
        <f>[7]Julho!$G$13</f>
        <v>56</v>
      </c>
      <c r="K11" s="17">
        <f>[7]Julho!$G$14</f>
        <v>36</v>
      </c>
      <c r="L11" s="17">
        <f>[7]Julho!$G$15</f>
        <v>30</v>
      </c>
      <c r="M11" s="17">
        <f>[7]Julho!$G$16</f>
        <v>30</v>
      </c>
      <c r="N11" s="17">
        <f>[7]Julho!$G$17</f>
        <v>30</v>
      </c>
      <c r="O11" s="17">
        <f>[7]Julho!$G$18</f>
        <v>32</v>
      </c>
      <c r="P11" s="17">
        <f>[7]Julho!$G$19</f>
        <v>30</v>
      </c>
      <c r="Q11" s="17">
        <f>[7]Julho!$G$20</f>
        <v>41</v>
      </c>
      <c r="R11" s="17">
        <f>[7]Julho!$G$21</f>
        <v>33</v>
      </c>
      <c r="S11" s="17">
        <f>[7]Julho!$G$22</f>
        <v>27</v>
      </c>
      <c r="T11" s="17">
        <f>[7]Julho!$G$23</f>
        <v>27</v>
      </c>
      <c r="U11" s="17">
        <f>[7]Julho!$G$24</f>
        <v>25</v>
      </c>
      <c r="V11" s="17">
        <f>[7]Julho!$G$25</f>
        <v>47</v>
      </c>
      <c r="W11" s="17">
        <f>[7]Julho!$G$26</f>
        <v>51</v>
      </c>
      <c r="X11" s="17">
        <f>[7]Julho!$G$27</f>
        <v>39</v>
      </c>
      <c r="Y11" s="17">
        <f>[7]Julho!$G$28</f>
        <v>26</v>
      </c>
      <c r="Z11" s="17">
        <f>[7]Julho!$G$29</f>
        <v>44</v>
      </c>
      <c r="AA11" s="17">
        <f>[7]Julho!$G$30</f>
        <v>40</v>
      </c>
      <c r="AB11" s="17">
        <f>[7]Julho!$G$31</f>
        <v>33</v>
      </c>
      <c r="AC11" s="17">
        <f>[7]Julho!$G$32</f>
        <v>27</v>
      </c>
      <c r="AD11" s="17">
        <f>[7]Julho!$G$33</f>
        <v>22</v>
      </c>
      <c r="AE11" s="17">
        <f>[7]Julho!$G$34</f>
        <v>26</v>
      </c>
      <c r="AF11" s="17">
        <f>[7]Julho!$G$35</f>
        <v>24</v>
      </c>
      <c r="AG11" s="26">
        <f t="shared" si="3"/>
        <v>22</v>
      </c>
      <c r="AH11" s="29">
        <f>AVERAGE(B11:AF11)</f>
        <v>38.967741935483872</v>
      </c>
    </row>
    <row r="12" spans="1:34" ht="17.100000000000001" customHeight="1" x14ac:dyDescent="0.2">
      <c r="A12" s="15" t="s">
        <v>4</v>
      </c>
      <c r="B12" s="17">
        <f>[8]Julho!$G$5</f>
        <v>41</v>
      </c>
      <c r="C12" s="17">
        <f>[8]Julho!$G$6</f>
        <v>35</v>
      </c>
      <c r="D12" s="17">
        <f>[8]Julho!$G$7</f>
        <v>25</v>
      </c>
      <c r="E12" s="17">
        <f>[8]Julho!$G$8</f>
        <v>49</v>
      </c>
      <c r="F12" s="17">
        <f>[8]Julho!$G$9</f>
        <v>60</v>
      </c>
      <c r="G12" s="17">
        <f>[8]Julho!$G$10</f>
        <v>53</v>
      </c>
      <c r="H12" s="17">
        <f>[8]Julho!$G$11</f>
        <v>83</v>
      </c>
      <c r="I12" s="17">
        <f>[8]Julho!$G$12</f>
        <v>56</v>
      </c>
      <c r="J12" s="17">
        <f>[8]Julho!$G$13</f>
        <v>53</v>
      </c>
      <c r="K12" s="17">
        <f>[8]Julho!$G$14</f>
        <v>34</v>
      </c>
      <c r="L12" s="17">
        <f>[8]Julho!$G$15</f>
        <v>33</v>
      </c>
      <c r="M12" s="17">
        <f>[8]Julho!$G$16</f>
        <v>31</v>
      </c>
      <c r="N12" s="17">
        <f>[8]Julho!$G$17</f>
        <v>30</v>
      </c>
      <c r="O12" s="17">
        <f>[8]Julho!$G$18</f>
        <v>30</v>
      </c>
      <c r="P12" s="17">
        <f>[8]Julho!$G$19</f>
        <v>31</v>
      </c>
      <c r="Q12" s="17">
        <f>[8]Julho!$G$20</f>
        <v>37</v>
      </c>
      <c r="R12" s="17">
        <f>[8]Julho!$G$21</f>
        <v>33</v>
      </c>
      <c r="S12" s="17">
        <f>[8]Julho!$G$22</f>
        <v>29</v>
      </c>
      <c r="T12" s="17">
        <f>[8]Julho!$G$23</f>
        <v>29</v>
      </c>
      <c r="U12" s="17">
        <f>[8]Julho!$G$24</f>
        <v>26</v>
      </c>
      <c r="V12" s="17">
        <f>[8]Julho!$G$25</f>
        <v>49</v>
      </c>
      <c r="W12" s="17">
        <f>[8]Julho!$G$26</f>
        <v>50</v>
      </c>
      <c r="X12" s="17">
        <f>[8]Julho!$G$27</f>
        <v>34</v>
      </c>
      <c r="Y12" s="17">
        <f>[8]Julho!$G$28</f>
        <v>25</v>
      </c>
      <c r="Z12" s="17">
        <f>[8]Julho!$G$29</f>
        <v>39</v>
      </c>
      <c r="AA12" s="17">
        <f>[8]Julho!$G$30</f>
        <v>39</v>
      </c>
      <c r="AB12" s="17">
        <f>[8]Julho!$G$31</f>
        <v>36</v>
      </c>
      <c r="AC12" s="17">
        <f>[8]Julho!$G$32</f>
        <v>21</v>
      </c>
      <c r="AD12" s="17">
        <f>[8]Julho!$G$33</f>
        <v>25</v>
      </c>
      <c r="AE12" s="17">
        <f>[8]Julho!$G$34</f>
        <v>25</v>
      </c>
      <c r="AF12" s="17">
        <f>[8]Julho!$G$35</f>
        <v>23</v>
      </c>
      <c r="AG12" s="26">
        <f t="shared" si="3"/>
        <v>21</v>
      </c>
      <c r="AH12" s="29">
        <f t="shared" si="1"/>
        <v>37.548387096774192</v>
      </c>
    </row>
    <row r="13" spans="1:34" ht="17.100000000000001" customHeight="1" x14ac:dyDescent="0.2">
      <c r="A13" s="15" t="s">
        <v>5</v>
      </c>
      <c r="B13" s="17" t="str">
        <f>[9]Julho!$G$5</f>
        <v>*</v>
      </c>
      <c r="C13" s="17">
        <f>[9]Julho!$G$6</f>
        <v>61</v>
      </c>
      <c r="D13" s="17">
        <f>[9]Julho!$G$7</f>
        <v>63</v>
      </c>
      <c r="E13" s="17" t="str">
        <f>[9]Julho!$G$8</f>
        <v>*</v>
      </c>
      <c r="F13" s="17">
        <f>[9]Julho!$G$9</f>
        <v>63</v>
      </c>
      <c r="G13" s="17">
        <f>[9]Julho!$G$10</f>
        <v>66</v>
      </c>
      <c r="H13" s="17" t="str">
        <f>[9]Julho!$G$11</f>
        <v>*</v>
      </c>
      <c r="I13" s="17">
        <f>[9]Julho!$G$12</f>
        <v>71</v>
      </c>
      <c r="J13" s="17">
        <f>[9]Julho!$G$13</f>
        <v>64</v>
      </c>
      <c r="K13" s="17">
        <f>[9]Julho!$G$14</f>
        <v>56</v>
      </c>
      <c r="L13" s="17">
        <f>[9]Julho!$G$15</f>
        <v>58</v>
      </c>
      <c r="M13" s="17">
        <f>[9]Julho!$G$16</f>
        <v>43</v>
      </c>
      <c r="N13" s="17">
        <f>[9]Julho!$G$17</f>
        <v>42</v>
      </c>
      <c r="O13" s="17">
        <f>[9]Julho!$G$18</f>
        <v>59</v>
      </c>
      <c r="P13" s="17" t="str">
        <f>[9]Julho!$G$19</f>
        <v>*</v>
      </c>
      <c r="Q13" s="17">
        <f>[9]Julho!$G$20</f>
        <v>79</v>
      </c>
      <c r="R13" s="17">
        <f>[9]Julho!$G$21</f>
        <v>71</v>
      </c>
      <c r="S13" s="17">
        <f>[9]Julho!$G$22</f>
        <v>69</v>
      </c>
      <c r="T13" s="17">
        <f>[9]Julho!$G$23</f>
        <v>48</v>
      </c>
      <c r="U13" s="17">
        <f>[9]Julho!$G$24</f>
        <v>47</v>
      </c>
      <c r="V13" s="17">
        <f>[9]Julho!$G$25</f>
        <v>67</v>
      </c>
      <c r="W13" s="17">
        <f>[9]Julho!$G$26</f>
        <v>58</v>
      </c>
      <c r="X13" s="17">
        <f>[9]Julho!$G$27</f>
        <v>57</v>
      </c>
      <c r="Y13" s="17">
        <f>[9]Julho!$G$28</f>
        <v>53</v>
      </c>
      <c r="Z13" s="17">
        <f>[9]Julho!$G$29</f>
        <v>61</v>
      </c>
      <c r="AA13" s="17">
        <f>[9]Julho!$G$30</f>
        <v>57</v>
      </c>
      <c r="AB13" s="17">
        <f>[9]Julho!$G$31</f>
        <v>49</v>
      </c>
      <c r="AC13" s="17">
        <f>[9]Julho!$G$32</f>
        <v>39</v>
      </c>
      <c r="AD13" s="17">
        <f>[9]Julho!$G$33</f>
        <v>40</v>
      </c>
      <c r="AE13" s="17">
        <f>[9]Julho!$G$34</f>
        <v>41</v>
      </c>
      <c r="AF13" s="17">
        <f>[9]Julho!$G$35</f>
        <v>37</v>
      </c>
      <c r="AG13" s="26">
        <f t="shared" si="3"/>
        <v>37</v>
      </c>
      <c r="AH13" s="29">
        <f t="shared" si="1"/>
        <v>56.25925925925926</v>
      </c>
    </row>
    <row r="14" spans="1:34" ht="17.100000000000001" customHeight="1" x14ac:dyDescent="0.2">
      <c r="A14" s="15" t="s">
        <v>47</v>
      </c>
      <c r="B14" s="17">
        <f>[10]Julho!$G$5</f>
        <v>40</v>
      </c>
      <c r="C14" s="17">
        <f>[10]Julho!$G$6</f>
        <v>29</v>
      </c>
      <c r="D14" s="17">
        <f>[10]Julho!$G$7</f>
        <v>27</v>
      </c>
      <c r="E14" s="17">
        <f>[10]Julho!$G$8</f>
        <v>27</v>
      </c>
      <c r="F14" s="17">
        <f>[10]Julho!$G$9</f>
        <v>51</v>
      </c>
      <c r="G14" s="17">
        <f>[10]Julho!$G$10</f>
        <v>52</v>
      </c>
      <c r="H14" s="17">
        <f>[10]Julho!$G$11</f>
        <v>70</v>
      </c>
      <c r="I14" s="17">
        <f>[10]Julho!$G$12</f>
        <v>60</v>
      </c>
      <c r="J14" s="17">
        <f>[10]Julho!$G$13</f>
        <v>47</v>
      </c>
      <c r="K14" s="17">
        <f>[10]Julho!$G$14</f>
        <v>24</v>
      </c>
      <c r="L14" s="17">
        <f>[10]Julho!$G$15</f>
        <v>30</v>
      </c>
      <c r="M14" s="17">
        <f>[10]Julho!$G$16</f>
        <v>26</v>
      </c>
      <c r="N14" s="17">
        <f>[10]Julho!$G$17</f>
        <v>29</v>
      </c>
      <c r="O14" s="17">
        <f>[10]Julho!$G$18</f>
        <v>30</v>
      </c>
      <c r="P14" s="17">
        <f>[10]Julho!$G$19</f>
        <v>28</v>
      </c>
      <c r="Q14" s="17">
        <f>[10]Julho!$G$20</f>
        <v>26</v>
      </c>
      <c r="R14" s="17">
        <f>[10]Julho!$G$21</f>
        <v>29</v>
      </c>
      <c r="S14" s="17">
        <f>[10]Julho!$G$22</f>
        <v>24</v>
      </c>
      <c r="T14" s="17">
        <f>[10]Julho!$G$23</f>
        <v>26</v>
      </c>
      <c r="U14" s="17">
        <f>[10]Julho!$G$24</f>
        <v>28</v>
      </c>
      <c r="V14" s="17">
        <f>[10]Julho!$G$25</f>
        <v>47</v>
      </c>
      <c r="W14" s="17">
        <f>[10]Julho!$G$26</f>
        <v>41</v>
      </c>
      <c r="X14" s="17">
        <f>[10]Julho!$G$27</f>
        <v>27</v>
      </c>
      <c r="Y14" s="17">
        <f>[10]Julho!$G$28</f>
        <v>24</v>
      </c>
      <c r="Z14" s="17">
        <f>[10]Julho!$G$29</f>
        <v>30</v>
      </c>
      <c r="AA14" s="17">
        <f>[10]Julho!$G$30</f>
        <v>32</v>
      </c>
      <c r="AB14" s="17">
        <f>[10]Julho!$G$31</f>
        <v>28</v>
      </c>
      <c r="AC14" s="17">
        <f>[10]Julho!$G$32</f>
        <v>20</v>
      </c>
      <c r="AD14" s="17">
        <f>[10]Julho!$G$33</f>
        <v>23</v>
      </c>
      <c r="AE14" s="17">
        <f>[10]Julho!$G$34</f>
        <v>21</v>
      </c>
      <c r="AF14" s="17">
        <f>[10]Julho!$G$35</f>
        <v>21</v>
      </c>
      <c r="AG14" s="26">
        <f>MIN(B14:AF14)</f>
        <v>20</v>
      </c>
      <c r="AH14" s="29">
        <f>AVERAGE(B14:AF14)</f>
        <v>32.806451612903224</v>
      </c>
    </row>
    <row r="15" spans="1:34" ht="17.100000000000001" customHeight="1" x14ac:dyDescent="0.2">
      <c r="A15" s="15" t="s">
        <v>6</v>
      </c>
      <c r="B15" s="17">
        <f>[11]Julho!$G$5</f>
        <v>47</v>
      </c>
      <c r="C15" s="17">
        <f>[11]Julho!$G$6</f>
        <v>33</v>
      </c>
      <c r="D15" s="17">
        <f>[11]Julho!$G$7</f>
        <v>31</v>
      </c>
      <c r="E15" s="17">
        <f>[11]Julho!$G$8</f>
        <v>59</v>
      </c>
      <c r="F15" s="17">
        <f>[11]Julho!$G$9</f>
        <v>52</v>
      </c>
      <c r="G15" s="17">
        <f>[11]Julho!$G$10</f>
        <v>76</v>
      </c>
      <c r="H15" s="17">
        <f>[11]Julho!$G$11</f>
        <v>71</v>
      </c>
      <c r="I15" s="17">
        <f>[11]Julho!$G$12</f>
        <v>66</v>
      </c>
      <c r="J15" s="17">
        <f>[11]Julho!$G$13</f>
        <v>47</v>
      </c>
      <c r="K15" s="17">
        <f>[11]Julho!$G$14</f>
        <v>31</v>
      </c>
      <c r="L15" s="17">
        <f>[11]Julho!$G$15</f>
        <v>33</v>
      </c>
      <c r="M15" s="17">
        <f>[11]Julho!$G$16</f>
        <v>26</v>
      </c>
      <c r="N15" s="17">
        <f>[11]Julho!$G$17</f>
        <v>34</v>
      </c>
      <c r="O15" s="17">
        <f>[11]Julho!$G$18</f>
        <v>37</v>
      </c>
      <c r="P15" s="17">
        <f>[11]Julho!$G$19</f>
        <v>51</v>
      </c>
      <c r="Q15" s="17">
        <f>[11]Julho!$G$20</f>
        <v>48</v>
      </c>
      <c r="R15" s="17">
        <f>[11]Julho!$G$21</f>
        <v>30</v>
      </c>
      <c r="S15" s="17">
        <f>[11]Julho!$G$22</f>
        <v>29</v>
      </c>
      <c r="T15" s="17">
        <f>[11]Julho!$G$23</f>
        <v>23</v>
      </c>
      <c r="U15" s="17">
        <f>[11]Julho!$G$24</f>
        <v>23</v>
      </c>
      <c r="V15" s="17">
        <f>[11]Julho!$G$25</f>
        <v>63</v>
      </c>
      <c r="W15" s="17">
        <f>[11]Julho!$G$26</f>
        <v>43</v>
      </c>
      <c r="X15" s="17">
        <f>[11]Julho!$G$27</f>
        <v>29</v>
      </c>
      <c r="Y15" s="17">
        <f>[11]Julho!$G$28</f>
        <v>32</v>
      </c>
      <c r="Z15" s="17">
        <f>[11]Julho!$G$29</f>
        <v>38</v>
      </c>
      <c r="AA15" s="17">
        <f>[11]Julho!$G$30</f>
        <v>28</v>
      </c>
      <c r="AB15" s="17">
        <f>[11]Julho!$G$31</f>
        <v>29</v>
      </c>
      <c r="AC15" s="17">
        <f>[11]Julho!$G$32</f>
        <v>22</v>
      </c>
      <c r="AD15" s="17">
        <f>[11]Julho!$G$33</f>
        <v>15</v>
      </c>
      <c r="AE15" s="17">
        <f>[11]Julho!$G$34</f>
        <v>18</v>
      </c>
      <c r="AF15" s="17">
        <f>[11]Julho!$G$35</f>
        <v>17</v>
      </c>
      <c r="AG15" s="26">
        <f t="shared" si="3"/>
        <v>15</v>
      </c>
      <c r="AH15" s="29">
        <f t="shared" si="1"/>
        <v>38.096774193548384</v>
      </c>
    </row>
    <row r="16" spans="1:34" ht="17.100000000000001" customHeight="1" x14ac:dyDescent="0.2">
      <c r="A16" s="15" t="s">
        <v>7</v>
      </c>
      <c r="B16" s="17">
        <f>[12]Julho!$G$5</f>
        <v>81</v>
      </c>
      <c r="C16" s="17">
        <f>[12]Julho!$G$6</f>
        <v>87</v>
      </c>
      <c r="D16" s="17">
        <f>[12]Julho!$G$7</f>
        <v>80</v>
      </c>
      <c r="E16" s="17">
        <f>[12]Julho!$G$8</f>
        <v>66</v>
      </c>
      <c r="F16" s="17">
        <f>[12]Julho!$G$9</f>
        <v>45</v>
      </c>
      <c r="G16" s="17">
        <f>[12]Julho!$G$10</f>
        <v>82</v>
      </c>
      <c r="H16" s="17">
        <f>[12]Julho!$G$11</f>
        <v>91</v>
      </c>
      <c r="I16" s="17">
        <f>[12]Julho!$G$12</f>
        <v>63</v>
      </c>
      <c r="J16" s="17">
        <f>[12]Julho!$G$13</f>
        <v>60</v>
      </c>
      <c r="K16" s="17">
        <f>[12]Julho!$G$14</f>
        <v>57</v>
      </c>
      <c r="L16" s="17">
        <f>[12]Julho!$G$15</f>
        <v>85</v>
      </c>
      <c r="M16" s="17" t="str">
        <f>[12]Julho!$G$16</f>
        <v>*</v>
      </c>
      <c r="N16" s="17" t="str">
        <f>[12]Julho!$G$17</f>
        <v>*</v>
      </c>
      <c r="O16" s="17" t="str">
        <f>[12]Julho!$G$18</f>
        <v>*</v>
      </c>
      <c r="P16" s="17" t="str">
        <f>[12]Julho!$G$19</f>
        <v>*</v>
      </c>
      <c r="Q16" s="17" t="str">
        <f>[12]Julho!$G$20</f>
        <v>*</v>
      </c>
      <c r="R16" s="17" t="str">
        <f>[12]Julho!$G$21</f>
        <v>*</v>
      </c>
      <c r="S16" s="17" t="str">
        <f>[12]Julho!$G$22</f>
        <v>*</v>
      </c>
      <c r="T16" s="17" t="str">
        <f>[12]Julho!$G$23</f>
        <v>*</v>
      </c>
      <c r="U16" s="17" t="str">
        <f>[12]Julho!$G$24</f>
        <v>*</v>
      </c>
      <c r="V16" s="17" t="str">
        <f>[12]Julho!$G$25</f>
        <v>*</v>
      </c>
      <c r="W16" s="17" t="str">
        <f>[12]Julho!$G$26</f>
        <v>*</v>
      </c>
      <c r="X16" s="17" t="str">
        <f>[12]Julho!$G$27</f>
        <v>*</v>
      </c>
      <c r="Y16" s="17" t="str">
        <f>[12]Julho!$G$28</f>
        <v>*</v>
      </c>
      <c r="Z16" s="17" t="str">
        <f>[12]Julho!$G$29</f>
        <v>*</v>
      </c>
      <c r="AA16" s="17" t="str">
        <f>[12]Julho!$G$30</f>
        <v>*</v>
      </c>
      <c r="AB16" s="17" t="str">
        <f>[12]Julho!$G$31</f>
        <v>*</v>
      </c>
      <c r="AC16" s="17">
        <f>[12]Julho!$G$32</f>
        <v>36</v>
      </c>
      <c r="AD16" s="17">
        <f>[12]Julho!$G$33</f>
        <v>36</v>
      </c>
      <c r="AE16" s="17">
        <f>[12]Julho!$G$34</f>
        <v>35</v>
      </c>
      <c r="AF16" s="17">
        <f>[12]Julho!$G$35</f>
        <v>26</v>
      </c>
      <c r="AG16" s="26">
        <f t="shared" si="3"/>
        <v>26</v>
      </c>
      <c r="AH16" s="29">
        <f t="shared" si="1"/>
        <v>62</v>
      </c>
    </row>
    <row r="17" spans="1:34" ht="17.100000000000001" customHeight="1" x14ac:dyDescent="0.2">
      <c r="A17" s="15" t="s">
        <v>8</v>
      </c>
      <c r="B17" s="17">
        <f>[13]Julho!$G$5</f>
        <v>67</v>
      </c>
      <c r="C17" s="17">
        <f>[13]Julho!$G$6</f>
        <v>83</v>
      </c>
      <c r="D17" s="17">
        <f>[13]Julho!$G$7</f>
        <v>96</v>
      </c>
      <c r="E17" s="17">
        <f>[13]Julho!$G$8</f>
        <v>68</v>
      </c>
      <c r="F17" s="17">
        <f>[13]Julho!$G$9</f>
        <v>68</v>
      </c>
      <c r="G17" s="17">
        <f>[13]Julho!$G$10</f>
        <v>78</v>
      </c>
      <c r="H17" s="17">
        <f>[13]Julho!$G$11</f>
        <v>93</v>
      </c>
      <c r="I17" s="17">
        <f>[13]Julho!$G$12</f>
        <v>73</v>
      </c>
      <c r="J17" s="17">
        <f>[13]Julho!$G$13</f>
        <v>52</v>
      </c>
      <c r="K17" s="17">
        <f>[13]Julho!$G$14</f>
        <v>55</v>
      </c>
      <c r="L17" s="17">
        <f>[13]Julho!$G$15</f>
        <v>82</v>
      </c>
      <c r="M17" s="17">
        <f>[13]Julho!$G$16</f>
        <v>70</v>
      </c>
      <c r="N17" s="17">
        <f>[13]Julho!$G$17</f>
        <v>46</v>
      </c>
      <c r="O17" s="17">
        <f>[13]Julho!$G$18</f>
        <v>64</v>
      </c>
      <c r="P17" s="17">
        <f>[13]Julho!$G$19</f>
        <v>92</v>
      </c>
      <c r="Q17" s="17">
        <f>[13]Julho!$G$20</f>
        <v>85</v>
      </c>
      <c r="R17" s="17">
        <f>[13]Julho!$G$21</f>
        <v>73</v>
      </c>
      <c r="S17" s="17">
        <f>[13]Julho!$G$22</f>
        <v>49</v>
      </c>
      <c r="T17" s="17">
        <f>[13]Julho!$G$23</f>
        <v>36</v>
      </c>
      <c r="U17" s="17">
        <f>[13]Julho!$G$24</f>
        <v>36</v>
      </c>
      <c r="V17" s="17">
        <f>[13]Julho!$G$25</f>
        <v>58</v>
      </c>
      <c r="W17" s="17">
        <f>[13]Julho!$G$26</f>
        <v>47</v>
      </c>
      <c r="X17" s="17">
        <f>[13]Julho!$G$27</f>
        <v>65</v>
      </c>
      <c r="Y17" s="17">
        <f>[13]Julho!$G$28</f>
        <v>75</v>
      </c>
      <c r="Z17" s="17">
        <f>[13]Julho!$G$29</f>
        <v>46</v>
      </c>
      <c r="AA17" s="17">
        <f>[13]Julho!$G$30</f>
        <v>35</v>
      </c>
      <c r="AB17" s="17">
        <f>[13]Julho!$G$31</f>
        <v>39</v>
      </c>
      <c r="AC17" s="17">
        <f>[13]Julho!$G$32</f>
        <v>45</v>
      </c>
      <c r="AD17" s="17">
        <f>[13]Julho!$G$33</f>
        <v>35</v>
      </c>
      <c r="AE17" s="17">
        <f>[13]Julho!$G$34</f>
        <v>42</v>
      </c>
      <c r="AF17" s="17">
        <f>[13]Julho!$G$35</f>
        <v>29</v>
      </c>
      <c r="AG17" s="26">
        <f>MIN(B17:AF17)</f>
        <v>29</v>
      </c>
      <c r="AH17" s="29">
        <f>AVERAGE(B17:AF17)</f>
        <v>60.70967741935484</v>
      </c>
    </row>
    <row r="18" spans="1:34" ht="17.100000000000001" customHeight="1" x14ac:dyDescent="0.2">
      <c r="A18" s="15" t="s">
        <v>9</v>
      </c>
      <c r="B18" s="17">
        <f>[14]Julho!$G$5</f>
        <v>71</v>
      </c>
      <c r="C18" s="17">
        <f>[14]Julho!$G$6</f>
        <v>88</v>
      </c>
      <c r="D18" s="17">
        <f>[14]Julho!$G$7</f>
        <v>88</v>
      </c>
      <c r="E18" s="17">
        <f>[14]Julho!$G$8</f>
        <v>71</v>
      </c>
      <c r="F18" s="17">
        <f>[14]Julho!$G$9</f>
        <v>65</v>
      </c>
      <c r="G18" s="17">
        <f>[14]Julho!$G$10</f>
        <v>80</v>
      </c>
      <c r="H18" s="17">
        <f>[14]Julho!$G$11</f>
        <v>82</v>
      </c>
      <c r="I18" s="17">
        <f>[14]Julho!$G$12</f>
        <v>68</v>
      </c>
      <c r="J18" s="17">
        <f>[14]Julho!$G$13</f>
        <v>54</v>
      </c>
      <c r="K18" s="17">
        <f>[14]Julho!$G$14</f>
        <v>49</v>
      </c>
      <c r="L18" s="17">
        <f>[14]Julho!$G$15</f>
        <v>79</v>
      </c>
      <c r="M18" s="17">
        <f>[14]Julho!$G$16</f>
        <v>50</v>
      </c>
      <c r="N18" s="17">
        <f>[14]Julho!$G$17</f>
        <v>38</v>
      </c>
      <c r="O18" s="17">
        <f>[14]Julho!$G$18</f>
        <v>48</v>
      </c>
      <c r="P18" s="17">
        <f>[14]Julho!$G$19</f>
        <v>84</v>
      </c>
      <c r="Q18" s="17">
        <f>[14]Julho!$G$20</f>
        <v>68</v>
      </c>
      <c r="R18" s="17">
        <f>[14]Julho!$G$21</f>
        <v>66</v>
      </c>
      <c r="S18" s="17">
        <f>[14]Julho!$G$22</f>
        <v>38</v>
      </c>
      <c r="T18" s="17">
        <f>[14]Julho!$G$23</f>
        <v>31</v>
      </c>
      <c r="U18" s="17">
        <f>[14]Julho!$G$24</f>
        <v>32</v>
      </c>
      <c r="V18" s="17">
        <f>[14]Julho!$G$25</f>
        <v>54</v>
      </c>
      <c r="W18" s="17">
        <f>[14]Julho!$G$26</f>
        <v>60</v>
      </c>
      <c r="X18" s="17">
        <f>[14]Julho!$G$27</f>
        <v>53</v>
      </c>
      <c r="Y18" s="17">
        <f>[14]Julho!$G$28</f>
        <v>61</v>
      </c>
      <c r="Z18" s="17">
        <f>[14]Julho!$G$29</f>
        <v>41</v>
      </c>
      <c r="AA18" s="17">
        <f>[14]Julho!$G$30</f>
        <v>46</v>
      </c>
      <c r="AB18" s="17">
        <f>[14]Julho!$G$31</f>
        <v>38</v>
      </c>
      <c r="AC18" s="17">
        <f>[14]Julho!$G$32</f>
        <v>31</v>
      </c>
      <c r="AD18" s="17">
        <f>[14]Julho!$G$33</f>
        <v>31</v>
      </c>
      <c r="AE18" s="17">
        <f>[14]Julho!$G$34</f>
        <v>34</v>
      </c>
      <c r="AF18" s="17">
        <f>[14]Julho!$G$35</f>
        <v>24</v>
      </c>
      <c r="AG18" s="26">
        <f t="shared" ref="AG18:AG30" si="6">MIN(B18:AF18)</f>
        <v>24</v>
      </c>
      <c r="AH18" s="29">
        <f t="shared" ref="AH18:AH29" si="7">AVERAGE(B18:AF18)</f>
        <v>55.58064516129032</v>
      </c>
    </row>
    <row r="19" spans="1:34" ht="17.100000000000001" customHeight="1" x14ac:dyDescent="0.2">
      <c r="A19" s="15" t="s">
        <v>46</v>
      </c>
      <c r="B19" s="17">
        <f>[15]Julho!$G$5</f>
        <v>68</v>
      </c>
      <c r="C19" s="17">
        <f>[15]Julho!$G$6</f>
        <v>65</v>
      </c>
      <c r="D19" s="17">
        <f>[15]Julho!$G$7</f>
        <v>66</v>
      </c>
      <c r="E19" s="17">
        <f>[15]Julho!$G$8</f>
        <v>65</v>
      </c>
      <c r="F19" s="17">
        <f>[15]Julho!$G$9</f>
        <v>40</v>
      </c>
      <c r="G19" s="17">
        <f>[15]Julho!$G$10</f>
        <v>69</v>
      </c>
      <c r="H19" s="17">
        <f>[15]Julho!$G$11</f>
        <v>83</v>
      </c>
      <c r="I19" s="17">
        <f>[15]Julho!$G$12</f>
        <v>66</v>
      </c>
      <c r="J19" s="17">
        <f>[15]Julho!$G$13</f>
        <v>62</v>
      </c>
      <c r="K19" s="17">
        <f>[15]Julho!$G$14</f>
        <v>53</v>
      </c>
      <c r="L19" s="17">
        <f>[15]Julho!$G$15</f>
        <v>59</v>
      </c>
      <c r="M19" s="17">
        <f>[15]Julho!$G$16</f>
        <v>49</v>
      </c>
      <c r="N19" s="17">
        <f>[15]Julho!$G$17</f>
        <v>41</v>
      </c>
      <c r="O19" s="17">
        <f>[15]Julho!$G$18</f>
        <v>56</v>
      </c>
      <c r="P19" s="17">
        <f>[15]Julho!$G$19</f>
        <v>82</v>
      </c>
      <c r="Q19" s="17">
        <f>[15]Julho!$G$20</f>
        <v>71</v>
      </c>
      <c r="R19" s="17">
        <f>[15]Julho!$G$21</f>
        <v>60</v>
      </c>
      <c r="S19" s="17">
        <f>[15]Julho!$G$22</f>
        <v>46</v>
      </c>
      <c r="T19" s="17">
        <f>[15]Julho!$G$23</f>
        <v>36</v>
      </c>
      <c r="U19" s="17">
        <f>[15]Julho!$G$24</f>
        <v>39</v>
      </c>
      <c r="V19" s="17">
        <f>[15]Julho!$G$25</f>
        <v>43</v>
      </c>
      <c r="W19" s="17">
        <f>[15]Julho!$G$26</f>
        <v>45</v>
      </c>
      <c r="X19" s="17">
        <f>[15]Julho!$G$27</f>
        <v>60</v>
      </c>
      <c r="Y19" s="17">
        <f>[15]Julho!$G$28</f>
        <v>74</v>
      </c>
      <c r="Z19" s="17">
        <f>[15]Julho!$G$29</f>
        <v>54</v>
      </c>
      <c r="AA19" s="17">
        <f>[15]Julho!$G$30</f>
        <v>41</v>
      </c>
      <c r="AB19" s="17">
        <f>[15]Julho!$G$31</f>
        <v>36</v>
      </c>
      <c r="AC19" s="17">
        <f>[15]Julho!$G$32</f>
        <v>31</v>
      </c>
      <c r="AD19" s="17">
        <f>[15]Julho!$G$33</f>
        <v>25</v>
      </c>
      <c r="AE19" s="17">
        <f>[15]Julho!$G$34</f>
        <v>29</v>
      </c>
      <c r="AF19" s="17">
        <f>[15]Julho!$G$35</f>
        <v>27</v>
      </c>
      <c r="AG19" s="26">
        <f t="shared" ref="AG19" si="8">MIN(B19:AF19)</f>
        <v>25</v>
      </c>
      <c r="AH19" s="29">
        <f t="shared" ref="AH19" si="9">AVERAGE(B19:AF19)</f>
        <v>52.935483870967744</v>
      </c>
    </row>
    <row r="20" spans="1:34" ht="17.100000000000001" customHeight="1" x14ac:dyDescent="0.2">
      <c r="A20" s="15" t="s">
        <v>10</v>
      </c>
      <c r="B20" s="17">
        <f>[16]Julho!$G$5</f>
        <v>66</v>
      </c>
      <c r="C20" s="17">
        <f>[16]Julho!$G$6</f>
        <v>82</v>
      </c>
      <c r="D20" s="17">
        <f>[16]Julho!$G$7</f>
        <v>90</v>
      </c>
      <c r="E20" s="17">
        <f>[16]Julho!$G$8</f>
        <v>67</v>
      </c>
      <c r="F20" s="17">
        <f>[16]Julho!$G$9</f>
        <v>54</v>
      </c>
      <c r="G20" s="17">
        <f>[16]Julho!$G$10</f>
        <v>79</v>
      </c>
      <c r="H20" s="17">
        <f>[16]Julho!$G$11</f>
        <v>89</v>
      </c>
      <c r="I20" s="17">
        <f>[16]Julho!$G$12</f>
        <v>70</v>
      </c>
      <c r="J20" s="17">
        <f>[16]Julho!$G$13</f>
        <v>55</v>
      </c>
      <c r="K20" s="17">
        <f>[16]Julho!$G$14</f>
        <v>56</v>
      </c>
      <c r="L20" s="17">
        <f>[16]Julho!$G$15</f>
        <v>74</v>
      </c>
      <c r="M20" s="17">
        <f>[16]Julho!$G$16</f>
        <v>54</v>
      </c>
      <c r="N20" s="17">
        <f>[16]Julho!$G$17</f>
        <v>40</v>
      </c>
      <c r="O20" s="17">
        <f>[16]Julho!$G$18</f>
        <v>64</v>
      </c>
      <c r="P20" s="17">
        <f>[16]Julho!$G$19</f>
        <v>86</v>
      </c>
      <c r="Q20" s="17">
        <f>[16]Julho!$G$20</f>
        <v>78</v>
      </c>
      <c r="R20" s="17">
        <f>[16]Julho!$G$21</f>
        <v>74</v>
      </c>
      <c r="S20" s="17">
        <f>[16]Julho!$G$22</f>
        <v>44</v>
      </c>
      <c r="T20" s="17">
        <f>[16]Julho!$G$23</f>
        <v>34</v>
      </c>
      <c r="U20" s="17">
        <f>[16]Julho!$G$24</f>
        <v>35</v>
      </c>
      <c r="V20" s="17">
        <f>[16]Julho!$G$25</f>
        <v>47</v>
      </c>
      <c r="W20" s="17">
        <f>[16]Julho!$G$26</f>
        <v>37</v>
      </c>
      <c r="X20" s="17">
        <f>[16]Julho!$G$27</f>
        <v>56</v>
      </c>
      <c r="Y20" s="17">
        <f>[16]Julho!$G$28</f>
        <v>69</v>
      </c>
      <c r="Z20" s="17">
        <f>[16]Julho!$G$29</f>
        <v>49</v>
      </c>
      <c r="AA20" s="17">
        <f>[16]Julho!$G$30</f>
        <v>39</v>
      </c>
      <c r="AB20" s="17">
        <f>[16]Julho!$G$31</f>
        <v>38</v>
      </c>
      <c r="AC20" s="17">
        <f>[16]Julho!$G$32</f>
        <v>34</v>
      </c>
      <c r="AD20" s="17">
        <f>[16]Julho!$G$33</f>
        <v>33</v>
      </c>
      <c r="AE20" s="17">
        <f>[16]Julho!$G$34</f>
        <v>37</v>
      </c>
      <c r="AF20" s="17">
        <f>[16]Julho!$G$35</f>
        <v>27</v>
      </c>
      <c r="AG20" s="26">
        <f t="shared" si="6"/>
        <v>27</v>
      </c>
      <c r="AH20" s="29">
        <f t="shared" si="7"/>
        <v>56.677419354838712</v>
      </c>
    </row>
    <row r="21" spans="1:34" ht="17.100000000000001" customHeight="1" x14ac:dyDescent="0.2">
      <c r="A21" s="15" t="s">
        <v>11</v>
      </c>
      <c r="B21" s="17">
        <f>[17]Julho!$G$5</f>
        <v>83</v>
      </c>
      <c r="C21" s="17">
        <f>[17]Julho!$G$6</f>
        <v>92</v>
      </c>
      <c r="D21" s="17">
        <f>[17]Julho!$G$7</f>
        <v>55</v>
      </c>
      <c r="E21" s="17">
        <f>[17]Julho!$G$8</f>
        <v>60</v>
      </c>
      <c r="F21" s="17">
        <f>[17]Julho!$G$9</f>
        <v>48</v>
      </c>
      <c r="G21" s="17">
        <f>[17]Julho!$G$10</f>
        <v>76</v>
      </c>
      <c r="H21" s="17">
        <f>[17]Julho!$G$11</f>
        <v>92</v>
      </c>
      <c r="I21" s="17">
        <f>[17]Julho!$G$12</f>
        <v>62</v>
      </c>
      <c r="J21" s="17">
        <f>[17]Julho!$G$13</f>
        <v>63</v>
      </c>
      <c r="K21" s="17">
        <f>[17]Julho!$G$14</f>
        <v>54</v>
      </c>
      <c r="L21" s="17">
        <f>[17]Julho!$G$15</f>
        <v>70</v>
      </c>
      <c r="M21" s="17">
        <f>[17]Julho!$G$16</f>
        <v>46</v>
      </c>
      <c r="N21" s="17">
        <f>[17]Julho!$G$17</f>
        <v>41</v>
      </c>
      <c r="O21" s="17">
        <f>[17]Julho!$G$18</f>
        <v>56</v>
      </c>
      <c r="P21" s="17">
        <f>[17]Julho!$G$19</f>
        <v>94</v>
      </c>
      <c r="Q21" s="17">
        <f>[17]Julho!$G$20</f>
        <v>71</v>
      </c>
      <c r="R21" s="17">
        <f>[17]Julho!$G$21</f>
        <v>72</v>
      </c>
      <c r="S21" s="17">
        <f>[17]Julho!$G$22</f>
        <v>39</v>
      </c>
      <c r="T21" s="17">
        <f>[17]Julho!$G$23</f>
        <v>31</v>
      </c>
      <c r="U21" s="17">
        <f>[17]Julho!$G$24</f>
        <v>33</v>
      </c>
      <c r="V21" s="17">
        <f>[17]Julho!$G$25</f>
        <v>43</v>
      </c>
      <c r="W21" s="17">
        <f>[17]Julho!$G$26</f>
        <v>40</v>
      </c>
      <c r="X21" s="17">
        <f>[17]Julho!$G$27</f>
        <v>38</v>
      </c>
      <c r="Y21" s="17">
        <f>[17]Julho!$G$28</f>
        <v>65</v>
      </c>
      <c r="Z21" s="17">
        <f>[17]Julho!$G$29</f>
        <v>62</v>
      </c>
      <c r="AA21" s="17">
        <f>[17]Julho!$G$30</f>
        <v>46</v>
      </c>
      <c r="AB21" s="17">
        <f>[17]Julho!$G$31</f>
        <v>39</v>
      </c>
      <c r="AC21" s="17">
        <f>[17]Julho!$G$32</f>
        <v>26</v>
      </c>
      <c r="AD21" s="17">
        <f>[17]Julho!$G$33</f>
        <v>28</v>
      </c>
      <c r="AE21" s="17">
        <f>[17]Julho!$G$34</f>
        <v>30</v>
      </c>
      <c r="AF21" s="17">
        <f>[17]Julho!$G$35</f>
        <v>22</v>
      </c>
      <c r="AG21" s="26">
        <f t="shared" si="6"/>
        <v>22</v>
      </c>
      <c r="AH21" s="29">
        <f t="shared" si="7"/>
        <v>54.096774193548384</v>
      </c>
    </row>
    <row r="22" spans="1:34" ht="17.100000000000001" customHeight="1" x14ac:dyDescent="0.2">
      <c r="A22" s="15" t="s">
        <v>12</v>
      </c>
      <c r="B22" s="17" t="str">
        <f>[18]Julho!$G$5</f>
        <v>*</v>
      </c>
      <c r="C22" s="17" t="str">
        <f>[18]Julho!$G$6</f>
        <v>*</v>
      </c>
      <c r="D22" s="17" t="str">
        <f>[18]Julho!$G$7</f>
        <v>*</v>
      </c>
      <c r="E22" s="17" t="str">
        <f>[18]Julho!$G$8</f>
        <v>*</v>
      </c>
      <c r="F22" s="17" t="str">
        <f>[18]Julho!$G$9</f>
        <v>*</v>
      </c>
      <c r="G22" s="17" t="str">
        <f>[18]Julho!$G$10</f>
        <v>*</v>
      </c>
      <c r="H22" s="17" t="str">
        <f>[18]Julho!$G$11</f>
        <v>*</v>
      </c>
      <c r="I22" s="17" t="str">
        <f>[18]Julho!$G$12</f>
        <v>*</v>
      </c>
      <c r="J22" s="17" t="str">
        <f>[18]Julho!$G$13</f>
        <v>*</v>
      </c>
      <c r="K22" s="17" t="str">
        <f>[18]Julho!$G$14</f>
        <v>*</v>
      </c>
      <c r="L22" s="17" t="str">
        <f>[18]Julho!$G$15</f>
        <v>*</v>
      </c>
      <c r="M22" s="17" t="str">
        <f>[18]Julho!$G$16</f>
        <v>*</v>
      </c>
      <c r="N22" s="17" t="str">
        <f>[18]Julho!$G$17</f>
        <v>*</v>
      </c>
      <c r="O22" s="17" t="str">
        <f>[18]Julho!$G$18</f>
        <v>*</v>
      </c>
      <c r="P22" s="17" t="str">
        <f>[18]Julho!$G$19</f>
        <v>*</v>
      </c>
      <c r="Q22" s="17" t="str">
        <f>[18]Julho!$G$20</f>
        <v>*</v>
      </c>
      <c r="R22" s="17" t="str">
        <f>[18]Julho!$G$21</f>
        <v>*</v>
      </c>
      <c r="S22" s="17" t="str">
        <f>[18]Julho!$G$22</f>
        <v>*</v>
      </c>
      <c r="T22" s="17" t="str">
        <f>[18]Julho!$G$23</f>
        <v>*</v>
      </c>
      <c r="U22" s="17" t="str">
        <f>[18]Julho!$G$24</f>
        <v>*</v>
      </c>
      <c r="V22" s="17" t="str">
        <f>[18]Julho!$G$25</f>
        <v>*</v>
      </c>
      <c r="W22" s="17" t="str">
        <f>[18]Julho!$G$26</f>
        <v>*</v>
      </c>
      <c r="X22" s="17" t="str">
        <f>[18]Julho!$G$27</f>
        <v>*</v>
      </c>
      <c r="Y22" s="17" t="str">
        <f>[18]Julho!$G$28</f>
        <v>*</v>
      </c>
      <c r="Z22" s="17">
        <f>[18]Julho!$G$29</f>
        <v>29</v>
      </c>
      <c r="AA22" s="17">
        <f>[18]Julho!$G$30</f>
        <v>47</v>
      </c>
      <c r="AB22" s="17">
        <f>[18]Julho!$G$31</f>
        <v>35</v>
      </c>
      <c r="AC22" s="17">
        <f>[18]Julho!$G$32</f>
        <v>28</v>
      </c>
      <c r="AD22" s="17">
        <f>[18]Julho!$G$33</f>
        <v>27</v>
      </c>
      <c r="AE22" s="17">
        <f>[18]Julho!$G$34</f>
        <v>29</v>
      </c>
      <c r="AF22" s="17">
        <f>[18]Julho!$G$35</f>
        <v>27</v>
      </c>
      <c r="AG22" s="26">
        <f t="shared" ref="AG22" si="10">MIN(B22:AF22)</f>
        <v>27</v>
      </c>
      <c r="AH22" s="29">
        <f t="shared" ref="AH22" si="11">AVERAGE(B22:AF22)</f>
        <v>31.714285714285715</v>
      </c>
    </row>
    <row r="23" spans="1:34" ht="17.100000000000001" customHeight="1" x14ac:dyDescent="0.2">
      <c r="A23" s="15" t="s">
        <v>13</v>
      </c>
      <c r="B23" s="17">
        <f>[19]Julho!$G$5</f>
        <v>77</v>
      </c>
      <c r="C23" s="17">
        <f>[19]Julho!$G$6</f>
        <v>46</v>
      </c>
      <c r="D23" s="17">
        <f>[19]Julho!$G$7</f>
        <v>46</v>
      </c>
      <c r="E23" s="17">
        <f>[19]Julho!$G$8</f>
        <v>77</v>
      </c>
      <c r="F23" s="17">
        <f>[19]Julho!$G$9</f>
        <v>58</v>
      </c>
      <c r="G23" s="17">
        <f>[19]Julho!$G$10</f>
        <v>73</v>
      </c>
      <c r="H23" s="17">
        <f>[19]Julho!$G$11</f>
        <v>80</v>
      </c>
      <c r="I23" s="17">
        <f>[19]Julho!$G$12</f>
        <v>66</v>
      </c>
      <c r="J23" s="17">
        <f>[19]Julho!$G$13</f>
        <v>57</v>
      </c>
      <c r="K23" s="17">
        <f>[19]Julho!$G$14</f>
        <v>48</v>
      </c>
      <c r="L23" s="17">
        <f>[19]Julho!$G$15</f>
        <v>44</v>
      </c>
      <c r="M23" s="17">
        <f>[19]Julho!$G$16</f>
        <v>47</v>
      </c>
      <c r="N23" s="17">
        <f>[19]Julho!$G$17</f>
        <v>44</v>
      </c>
      <c r="O23" s="17">
        <f>[19]Julho!$G$18</f>
        <v>55</v>
      </c>
      <c r="P23" s="17">
        <f>[19]Julho!$G$19</f>
        <v>75</v>
      </c>
      <c r="Q23" s="17">
        <f>[19]Julho!$G$20</f>
        <v>82</v>
      </c>
      <c r="R23" s="17">
        <f>[19]Julho!$G$21</f>
        <v>70</v>
      </c>
      <c r="S23" s="17">
        <f>[19]Julho!$G$22</f>
        <v>59</v>
      </c>
      <c r="T23" s="17">
        <f>[19]Julho!$G$23</f>
        <v>32</v>
      </c>
      <c r="U23" s="17">
        <f>[19]Julho!$G$24</f>
        <v>39</v>
      </c>
      <c r="V23" s="17">
        <f>[19]Julho!$G$25</f>
        <v>56</v>
      </c>
      <c r="W23" s="17">
        <f>[19]Julho!$G$26</f>
        <v>50</v>
      </c>
      <c r="X23" s="17">
        <f>[19]Julho!$G$27</f>
        <v>52</v>
      </c>
      <c r="Y23" s="17">
        <f>[19]Julho!$G$28</f>
        <v>62</v>
      </c>
      <c r="Z23" s="17">
        <f>[19]Julho!$G$29</f>
        <v>59</v>
      </c>
      <c r="AA23" s="17">
        <f>[19]Julho!$G$30</f>
        <v>46</v>
      </c>
      <c r="AB23" s="17">
        <f>[19]Julho!$G$31</f>
        <v>31</v>
      </c>
      <c r="AC23" s="17">
        <f>[19]Julho!$G$32</f>
        <v>27</v>
      </c>
      <c r="AD23" s="17">
        <f>[19]Julho!$G$33</f>
        <v>20</v>
      </c>
      <c r="AE23" s="17">
        <f>[19]Julho!$G$34</f>
        <v>25</v>
      </c>
      <c r="AF23" s="17">
        <f>[19]Julho!$G$35</f>
        <v>26</v>
      </c>
      <c r="AG23" s="26">
        <f t="shared" si="6"/>
        <v>20</v>
      </c>
      <c r="AH23" s="29">
        <f t="shared" si="7"/>
        <v>52.548387096774192</v>
      </c>
    </row>
    <row r="24" spans="1:34" ht="17.100000000000001" customHeight="1" x14ac:dyDescent="0.2">
      <c r="A24" s="15" t="s">
        <v>14</v>
      </c>
      <c r="B24" s="17">
        <f>[20]Julho!$G$5</f>
        <v>45</v>
      </c>
      <c r="C24" s="17">
        <f>[20]Julho!$G$6</f>
        <v>41</v>
      </c>
      <c r="D24" s="17">
        <f>[20]Julho!$G$7</f>
        <v>24</v>
      </c>
      <c r="E24" s="17">
        <f>[20]Julho!$G$8</f>
        <v>52</v>
      </c>
      <c r="F24" s="17">
        <f>[20]Julho!$G$9</f>
        <v>69</v>
      </c>
      <c r="G24" s="17">
        <f>[20]Julho!$G$10</f>
        <v>62</v>
      </c>
      <c r="H24" s="17">
        <f>[20]Julho!$G$11</f>
        <v>77</v>
      </c>
      <c r="I24" s="17">
        <f>[20]Julho!$G$12</f>
        <v>72</v>
      </c>
      <c r="J24" s="17">
        <f>[20]Julho!$G$13</f>
        <v>57</v>
      </c>
      <c r="K24" s="17">
        <f>[20]Julho!$G$14</f>
        <v>36</v>
      </c>
      <c r="L24" s="17">
        <f>[20]Julho!$G$15</f>
        <v>46</v>
      </c>
      <c r="M24" s="17">
        <f>[20]Julho!$G$16</f>
        <v>32</v>
      </c>
      <c r="N24" s="17">
        <f>[20]Julho!$G$17</f>
        <v>30</v>
      </c>
      <c r="O24" s="17">
        <f>[20]Julho!$G$18</f>
        <v>33</v>
      </c>
      <c r="P24" s="17">
        <f>[20]Julho!$G$19</f>
        <v>38</v>
      </c>
      <c r="Q24" s="17">
        <f>[20]Julho!$G$20</f>
        <v>41</v>
      </c>
      <c r="R24" s="17">
        <f>[20]Julho!$G$21</f>
        <v>41</v>
      </c>
      <c r="S24" s="17">
        <f>[20]Julho!$G$22</f>
        <v>28</v>
      </c>
      <c r="T24" s="17">
        <f>[20]Julho!$G$23</f>
        <v>28</v>
      </c>
      <c r="U24" s="17">
        <f>[20]Julho!$G$24</f>
        <v>27</v>
      </c>
      <c r="V24" s="17">
        <f>[20]Julho!$G$25</f>
        <v>51</v>
      </c>
      <c r="W24" s="17">
        <f>[20]Julho!$G$26</f>
        <v>52</v>
      </c>
      <c r="X24" s="17">
        <f>[20]Julho!$G$27</f>
        <v>39</v>
      </c>
      <c r="Y24" s="17">
        <f>[20]Julho!$G$28</f>
        <v>28</v>
      </c>
      <c r="Z24" s="17">
        <f>[20]Julho!$G$29</f>
        <v>52</v>
      </c>
      <c r="AA24" s="17">
        <f>[20]Julho!$G$30</f>
        <v>41</v>
      </c>
      <c r="AB24" s="17">
        <f>[20]Julho!$G$31</f>
        <v>29</v>
      </c>
      <c r="AC24" s="17">
        <f>[20]Julho!$G$32</f>
        <v>29</v>
      </c>
      <c r="AD24" s="17">
        <f>[20]Julho!$G$33</f>
        <v>26</v>
      </c>
      <c r="AE24" s="17">
        <f>[20]Julho!$G$34</f>
        <v>25</v>
      </c>
      <c r="AF24" s="17">
        <f>[20]Julho!$G$35</f>
        <v>24</v>
      </c>
      <c r="AG24" s="26">
        <f t="shared" si="6"/>
        <v>24</v>
      </c>
      <c r="AH24" s="29">
        <f t="shared" si="7"/>
        <v>41.12903225806452</v>
      </c>
    </row>
    <row r="25" spans="1:34" ht="17.100000000000001" customHeight="1" x14ac:dyDescent="0.2">
      <c r="A25" s="15" t="s">
        <v>15</v>
      </c>
      <c r="B25" s="17">
        <f>[21]Julho!$G$5</f>
        <v>75</v>
      </c>
      <c r="C25" s="17">
        <f>[21]Julho!$G$6</f>
        <v>90</v>
      </c>
      <c r="D25" s="17">
        <f>[21]Julho!$G$7</f>
        <v>81</v>
      </c>
      <c r="E25" s="17">
        <f>[21]Julho!$G$8</f>
        <v>72</v>
      </c>
      <c r="F25" s="17">
        <f>[21]Julho!$G$9</f>
        <v>49</v>
      </c>
      <c r="G25" s="17">
        <f>[21]Julho!$G$10</f>
        <v>77</v>
      </c>
      <c r="H25" s="17">
        <f>[21]Julho!$G$11</f>
        <v>87</v>
      </c>
      <c r="I25" s="17">
        <f>[21]Julho!$G$12</f>
        <v>87</v>
      </c>
      <c r="J25" s="17">
        <f>[21]Julho!$G$13</f>
        <v>63</v>
      </c>
      <c r="K25" s="17">
        <f>[21]Julho!$G$14</f>
        <v>55</v>
      </c>
      <c r="L25" s="17">
        <f>[21]Julho!$G$15</f>
        <v>73</v>
      </c>
      <c r="M25" s="17">
        <f>[21]Julho!$G$16</f>
        <v>54</v>
      </c>
      <c r="N25" s="17">
        <f>[21]Julho!$G$17</f>
        <v>48</v>
      </c>
      <c r="O25" s="17">
        <f>[21]Julho!$G$18</f>
        <v>61</v>
      </c>
      <c r="P25" s="17">
        <f>[21]Julho!$G$19</f>
        <v>86</v>
      </c>
      <c r="Q25" s="17">
        <f>[21]Julho!$G$20</f>
        <v>93</v>
      </c>
      <c r="R25" s="17">
        <f>[21]Julho!$G$21</f>
        <v>89</v>
      </c>
      <c r="S25" s="17">
        <f>[21]Julho!$G$22</f>
        <v>52</v>
      </c>
      <c r="T25" s="17">
        <f>[21]Julho!$G$23</f>
        <v>38</v>
      </c>
      <c r="U25" s="17">
        <f>[21]Julho!$G$24</f>
        <v>40</v>
      </c>
      <c r="V25" s="17">
        <f>[21]Julho!$G$25</f>
        <v>54</v>
      </c>
      <c r="W25" s="17">
        <f>[21]Julho!$G$26</f>
        <v>42</v>
      </c>
      <c r="X25" s="17">
        <f>[21]Julho!$G$27</f>
        <v>60</v>
      </c>
      <c r="Y25" s="17">
        <f>[21]Julho!$G$28</f>
        <v>85</v>
      </c>
      <c r="Z25" s="17">
        <f>[21]Julho!$G$29</f>
        <v>41</v>
      </c>
      <c r="AA25" s="17">
        <f>[21]Julho!$G$30</f>
        <v>46</v>
      </c>
      <c r="AB25" s="17">
        <f>[21]Julho!$G$31</f>
        <v>45</v>
      </c>
      <c r="AC25" s="17">
        <f>[21]Julho!$G$32</f>
        <v>44</v>
      </c>
      <c r="AD25" s="17">
        <f>[21]Julho!$G$33</f>
        <v>34</v>
      </c>
      <c r="AE25" s="17">
        <f>[21]Julho!$G$34</f>
        <v>37</v>
      </c>
      <c r="AF25" s="17">
        <f>[21]Julho!$G$35</f>
        <v>26</v>
      </c>
      <c r="AG25" s="26">
        <f t="shared" si="6"/>
        <v>26</v>
      </c>
      <c r="AH25" s="29">
        <f t="shared" si="7"/>
        <v>60.774193548387096</v>
      </c>
    </row>
    <row r="26" spans="1:34" ht="17.100000000000001" customHeight="1" x14ac:dyDescent="0.2">
      <c r="A26" s="15" t="s">
        <v>16</v>
      </c>
      <c r="B26" s="17" t="str">
        <f>[22]Julho!$G$5</f>
        <v>*</v>
      </c>
      <c r="C26" s="17" t="str">
        <f>[22]Julho!$G$6</f>
        <v>*</v>
      </c>
      <c r="D26" s="17" t="str">
        <f>[22]Julho!$G$7</f>
        <v>*</v>
      </c>
      <c r="E26" s="17" t="str">
        <f>[22]Julho!$G$8</f>
        <v>*</v>
      </c>
      <c r="F26" s="17" t="str">
        <f>[22]Julho!$G$9</f>
        <v>*</v>
      </c>
      <c r="G26" s="17" t="str">
        <f>[22]Julho!$G$10</f>
        <v>*</v>
      </c>
      <c r="H26" s="17" t="str">
        <f>[22]Julho!$G$11</f>
        <v>*</v>
      </c>
      <c r="I26" s="17" t="str">
        <f>[22]Julho!$G$12</f>
        <v>*</v>
      </c>
      <c r="J26" s="17" t="str">
        <f>[22]Julho!$G$13</f>
        <v>*</v>
      </c>
      <c r="K26" s="17" t="str">
        <f>[22]Julho!$G$14</f>
        <v>*</v>
      </c>
      <c r="L26" s="17" t="str">
        <f>[22]Julho!$G$15</f>
        <v>*</v>
      </c>
      <c r="M26" s="17" t="str">
        <f>[22]Julho!$G$16</f>
        <v>*</v>
      </c>
      <c r="N26" s="17" t="str">
        <f>[22]Julho!$G$17</f>
        <v>*</v>
      </c>
      <c r="O26" s="17" t="str">
        <f>[22]Julho!$G$18</f>
        <v>*</v>
      </c>
      <c r="P26" s="17" t="str">
        <f>[22]Julho!$G$19</f>
        <v>*</v>
      </c>
      <c r="Q26" s="17" t="str">
        <f>[22]Julho!$G$20</f>
        <v>*</v>
      </c>
      <c r="R26" s="17" t="str">
        <f>[22]Julho!$G$21</f>
        <v>*</v>
      </c>
      <c r="S26" s="17" t="str">
        <f>[22]Julho!$G$22</f>
        <v>*</v>
      </c>
      <c r="T26" s="17" t="str">
        <f>[22]Julho!$G$23</f>
        <v>*</v>
      </c>
      <c r="U26" s="17" t="str">
        <f>[22]Julho!$G$24</f>
        <v>*</v>
      </c>
      <c r="V26" s="17" t="str">
        <f>[22]Julho!$G$25</f>
        <v>*</v>
      </c>
      <c r="W26" s="17" t="str">
        <f>[22]Julho!$G$26</f>
        <v>*</v>
      </c>
      <c r="X26" s="17" t="str">
        <f>[22]Julho!$G$27</f>
        <v>*</v>
      </c>
      <c r="Y26" s="17">
        <f>[22]Julho!$G$28</f>
        <v>64</v>
      </c>
      <c r="Z26" s="17">
        <f>[22]Julho!$G$29</f>
        <v>57</v>
      </c>
      <c r="AA26" s="17">
        <f>[22]Julho!$G$30</f>
        <v>43</v>
      </c>
      <c r="AB26" s="17">
        <f>[22]Julho!$G$31</f>
        <v>31</v>
      </c>
      <c r="AC26" s="17">
        <f>[22]Julho!$G$32</f>
        <v>27</v>
      </c>
      <c r="AD26" s="17">
        <f>[22]Julho!$G$33</f>
        <v>22</v>
      </c>
      <c r="AE26" s="17">
        <f>[22]Julho!$G$34</f>
        <v>26</v>
      </c>
      <c r="AF26" s="17">
        <f>[22]Julho!$G$35</f>
        <v>26</v>
      </c>
      <c r="AG26" s="26">
        <f t="shared" ref="AG26" si="12">MIN(B26:AF26)</f>
        <v>22</v>
      </c>
      <c r="AH26" s="29">
        <f t="shared" ref="AH26" si="13">AVERAGE(B26:AF26)</f>
        <v>37</v>
      </c>
    </row>
    <row r="27" spans="1:34" ht="17.100000000000001" customHeight="1" x14ac:dyDescent="0.2">
      <c r="A27" s="15" t="s">
        <v>17</v>
      </c>
      <c r="B27" s="17">
        <f>[23]Julho!$G$5</f>
        <v>77</v>
      </c>
      <c r="C27" s="17">
        <f>[23]Julho!$G$6</f>
        <v>91</v>
      </c>
      <c r="D27" s="17">
        <f>[23]Julho!$G$7</f>
        <v>61</v>
      </c>
      <c r="E27" s="17">
        <f>[23]Julho!$G$8</f>
        <v>65</v>
      </c>
      <c r="F27" s="17">
        <f>[23]Julho!$G$9</f>
        <v>51</v>
      </c>
      <c r="G27" s="17">
        <f>[23]Julho!$G$10</f>
        <v>82</v>
      </c>
      <c r="H27" s="17">
        <f>[23]Julho!$G$11</f>
        <v>86</v>
      </c>
      <c r="I27" s="17">
        <f>[23]Julho!$G$12</f>
        <v>55</v>
      </c>
      <c r="J27" s="17">
        <f>[23]Julho!$G$13</f>
        <v>59</v>
      </c>
      <c r="K27" s="17">
        <f>[23]Julho!$G$14</f>
        <v>53</v>
      </c>
      <c r="L27" s="17">
        <f>[23]Julho!$G$15</f>
        <v>74</v>
      </c>
      <c r="M27" s="17">
        <f>[23]Julho!$G$16</f>
        <v>43</v>
      </c>
      <c r="N27" s="17">
        <f>[23]Julho!$G$17</f>
        <v>40</v>
      </c>
      <c r="O27" s="17">
        <f>[23]Julho!$G$18</f>
        <v>52</v>
      </c>
      <c r="P27" s="17">
        <f>[23]Julho!$G$19</f>
        <v>91</v>
      </c>
      <c r="Q27" s="17">
        <f>[23]Julho!$G$20</f>
        <v>75</v>
      </c>
      <c r="R27" s="17">
        <f>[23]Julho!$G$21</f>
        <v>68</v>
      </c>
      <c r="S27" s="17">
        <f>[23]Julho!$G$22</f>
        <v>38</v>
      </c>
      <c r="T27" s="17">
        <f>[23]Julho!$G$23</f>
        <v>31</v>
      </c>
      <c r="U27" s="17">
        <f>[23]Julho!$G$24</f>
        <v>30</v>
      </c>
      <c r="V27" s="17">
        <f>[23]Julho!$G$25</f>
        <v>46</v>
      </c>
      <c r="W27" s="17">
        <f>[23]Julho!$G$26</f>
        <v>43</v>
      </c>
      <c r="X27" s="17">
        <f>[23]Julho!$G$27</f>
        <v>40</v>
      </c>
      <c r="Y27" s="17">
        <f>[23]Julho!$G$28</f>
        <v>65</v>
      </c>
      <c r="Z27" s="17">
        <f>[23]Julho!$G$29</f>
        <v>53</v>
      </c>
      <c r="AA27" s="17">
        <f>[23]Julho!$G$30</f>
        <v>46</v>
      </c>
      <c r="AB27" s="17">
        <f>[23]Julho!$G$31</f>
        <v>37</v>
      </c>
      <c r="AC27" s="17">
        <f>[23]Julho!$G$32</f>
        <v>32</v>
      </c>
      <c r="AD27" s="17">
        <f>[23]Julho!$G$33</f>
        <v>31</v>
      </c>
      <c r="AE27" s="17">
        <f>[23]Julho!$G$34</f>
        <v>31</v>
      </c>
      <c r="AF27" s="17">
        <f>[23]Julho!$G$35</f>
        <v>24</v>
      </c>
      <c r="AG27" s="26">
        <f t="shared" si="6"/>
        <v>24</v>
      </c>
      <c r="AH27" s="29">
        <f t="shared" si="7"/>
        <v>53.87096774193548</v>
      </c>
    </row>
    <row r="28" spans="1:34" ht="17.100000000000001" customHeight="1" x14ac:dyDescent="0.2">
      <c r="A28" s="15" t="s">
        <v>18</v>
      </c>
      <c r="B28" s="17">
        <f>[24]Julho!$G$5</f>
        <v>55</v>
      </c>
      <c r="C28" s="17">
        <f>[24]Julho!$G$6</f>
        <v>44</v>
      </c>
      <c r="D28" s="17">
        <f>[24]Julho!$G$7</f>
        <v>35</v>
      </c>
      <c r="E28" s="17">
        <f>[24]Julho!$G$8</f>
        <v>61</v>
      </c>
      <c r="F28" s="17">
        <f>[24]Julho!$G$9</f>
        <v>58</v>
      </c>
      <c r="G28" s="17">
        <f>[24]Julho!$G$10</f>
        <v>67</v>
      </c>
      <c r="H28" s="17">
        <f>[24]Julho!$G$11</f>
        <v>62</v>
      </c>
      <c r="I28" s="17">
        <f>[24]Julho!$G$12</f>
        <v>65</v>
      </c>
      <c r="J28" s="17">
        <f>[24]Julho!$G$13</f>
        <v>55</v>
      </c>
      <c r="K28" s="17">
        <f>[24]Julho!$G$14</f>
        <v>45</v>
      </c>
      <c r="L28" s="17">
        <f>[24]Julho!$G$15</f>
        <v>42</v>
      </c>
      <c r="M28" s="17">
        <f>[24]Julho!$G$16</f>
        <v>33</v>
      </c>
      <c r="N28" s="17">
        <f>[24]Julho!$G$17</f>
        <v>42</v>
      </c>
      <c r="O28" s="17">
        <f>[24]Julho!$G$18</f>
        <v>37</v>
      </c>
      <c r="P28" s="17">
        <f>[24]Julho!$G$19</f>
        <v>47</v>
      </c>
      <c r="Q28" s="17">
        <f>[24]Julho!$G$20</f>
        <v>32</v>
      </c>
      <c r="R28" s="17">
        <f>[24]Julho!$G$21</f>
        <v>34</v>
      </c>
      <c r="S28" s="17">
        <f>[24]Julho!$G$22</f>
        <v>33</v>
      </c>
      <c r="T28" s="17">
        <f>[24]Julho!$G$23</f>
        <v>27</v>
      </c>
      <c r="U28" s="17">
        <f>[24]Julho!$G$24</f>
        <v>25</v>
      </c>
      <c r="V28" s="17">
        <f>[24]Julho!$G$25</f>
        <v>65</v>
      </c>
      <c r="W28" s="17">
        <f>[24]Julho!$G$26</f>
        <v>41</v>
      </c>
      <c r="X28" s="17">
        <f>[24]Julho!$G$27</f>
        <v>45</v>
      </c>
      <c r="Y28" s="17">
        <f>[24]Julho!$G$28</f>
        <v>28</v>
      </c>
      <c r="Z28" s="17">
        <f>[24]Julho!$G$29</f>
        <v>43</v>
      </c>
      <c r="AA28" s="17">
        <f>[24]Julho!$G$30</f>
        <v>40</v>
      </c>
      <c r="AB28" s="17">
        <f>[24]Julho!$G$31</f>
        <v>33</v>
      </c>
      <c r="AC28" s="17">
        <f>[24]Julho!$G$32</f>
        <v>19</v>
      </c>
      <c r="AD28" s="17">
        <f>[24]Julho!$G$33</f>
        <v>20</v>
      </c>
      <c r="AE28" s="17">
        <f>[24]Julho!$G$34</f>
        <v>21</v>
      </c>
      <c r="AF28" s="17">
        <f>[24]Julho!$G$35</f>
        <v>21</v>
      </c>
      <c r="AG28" s="26">
        <f>MIN(B28:AF28)</f>
        <v>19</v>
      </c>
      <c r="AH28" s="29">
        <f t="shared" si="7"/>
        <v>41.12903225806452</v>
      </c>
    </row>
    <row r="29" spans="1:34" ht="17.100000000000001" customHeight="1" x14ac:dyDescent="0.2">
      <c r="A29" s="15" t="s">
        <v>19</v>
      </c>
      <c r="B29" s="17">
        <f>[25]Julho!$G$5</f>
        <v>57</v>
      </c>
      <c r="C29" s="17" t="str">
        <f>[25]Julho!$G$6</f>
        <v>*</v>
      </c>
      <c r="D29" s="17">
        <f>[25]Julho!$G$7</f>
        <v>95</v>
      </c>
      <c r="E29" s="17">
        <f>[25]Julho!$G$8</f>
        <v>63</v>
      </c>
      <c r="F29" s="17">
        <f>[25]Julho!$G$9</f>
        <v>62</v>
      </c>
      <c r="G29" s="17">
        <f>[25]Julho!$G$10</f>
        <v>78</v>
      </c>
      <c r="H29" s="17" t="str">
        <f>[25]Julho!$G$11</f>
        <v>*</v>
      </c>
      <c r="I29" s="17">
        <f>[25]Julho!$G$12</f>
        <v>81</v>
      </c>
      <c r="J29" s="17">
        <f>[25]Julho!$G$13</f>
        <v>54</v>
      </c>
      <c r="K29" s="17">
        <f>[25]Julho!$G$14</f>
        <v>86</v>
      </c>
      <c r="L29" s="17">
        <f>[25]Julho!$G$15</f>
        <v>83</v>
      </c>
      <c r="M29" s="17">
        <f>[25]Julho!$G$16</f>
        <v>69</v>
      </c>
      <c r="N29" s="17">
        <f>[25]Julho!$G$17</f>
        <v>42</v>
      </c>
      <c r="O29" s="17" t="str">
        <f>[25]Julho!$G$18</f>
        <v>*</v>
      </c>
      <c r="P29" s="17">
        <f>[25]Julho!$G$19</f>
        <v>94</v>
      </c>
      <c r="Q29" s="17">
        <f>[25]Julho!$G$20</f>
        <v>96</v>
      </c>
      <c r="R29" s="17">
        <f>[25]Julho!$G$21</f>
        <v>67</v>
      </c>
      <c r="S29" s="17">
        <f>[25]Julho!$G$22</f>
        <v>51</v>
      </c>
      <c r="T29" s="17">
        <f>[25]Julho!$G$23</f>
        <v>38</v>
      </c>
      <c r="U29" s="17">
        <f>[25]Julho!$G$24</f>
        <v>45</v>
      </c>
      <c r="V29" s="17" t="str">
        <f>[25]Julho!$G$25</f>
        <v>*</v>
      </c>
      <c r="W29" s="17">
        <f>[25]Julho!$G$26</f>
        <v>37</v>
      </c>
      <c r="X29" s="17">
        <f>[25]Julho!$G$27</f>
        <v>63</v>
      </c>
      <c r="Y29" s="17">
        <f>[25]Julho!$G$28</f>
        <v>65</v>
      </c>
      <c r="Z29" s="17">
        <f>[25]Julho!$G$29</f>
        <v>52</v>
      </c>
      <c r="AA29" s="17">
        <f>[25]Julho!$G$30</f>
        <v>32</v>
      </c>
      <c r="AB29" s="17">
        <f>[25]Julho!$G$31</f>
        <v>44</v>
      </c>
      <c r="AC29" s="17">
        <f>[25]Julho!$G$32</f>
        <v>42</v>
      </c>
      <c r="AD29" s="17">
        <f>[25]Julho!$G$33</f>
        <v>36</v>
      </c>
      <c r="AE29" s="17">
        <f>[25]Julho!$G$34</f>
        <v>38</v>
      </c>
      <c r="AF29" s="17">
        <f>[25]Julho!$G$35</f>
        <v>30</v>
      </c>
      <c r="AG29" s="26">
        <f t="shared" si="6"/>
        <v>30</v>
      </c>
      <c r="AH29" s="29">
        <f t="shared" si="7"/>
        <v>59.25925925925926</v>
      </c>
    </row>
    <row r="30" spans="1:34" ht="17.100000000000001" customHeight="1" x14ac:dyDescent="0.2">
      <c r="A30" s="15" t="s">
        <v>31</v>
      </c>
      <c r="B30" s="17">
        <f>[26]Julho!$G$5</f>
        <v>74</v>
      </c>
      <c r="C30" s="17">
        <f>[26]Julho!$G$6</f>
        <v>51</v>
      </c>
      <c r="D30" s="17">
        <f>[26]Julho!$G$7</f>
        <v>50</v>
      </c>
      <c r="E30" s="17">
        <f>[26]Julho!$G$8</f>
        <v>74</v>
      </c>
      <c r="F30" s="17">
        <f>[26]Julho!$G$9</f>
        <v>52</v>
      </c>
      <c r="G30" s="17">
        <f>[26]Julho!$G$10</f>
        <v>72</v>
      </c>
      <c r="H30" s="17">
        <f>[26]Julho!$G$11</f>
        <v>80</v>
      </c>
      <c r="I30" s="17">
        <f>[26]Julho!$G$12</f>
        <v>75</v>
      </c>
      <c r="J30" s="17">
        <f>[26]Julho!$G$13</f>
        <v>65</v>
      </c>
      <c r="K30" s="17">
        <f>[26]Julho!$G$14</f>
        <v>58</v>
      </c>
      <c r="L30" s="17">
        <f>[26]Julho!$G$15</f>
        <v>73</v>
      </c>
      <c r="M30" s="17">
        <f>[26]Julho!$G$16</f>
        <v>44</v>
      </c>
      <c r="N30" s="17">
        <f>[26]Julho!$G$17</f>
        <v>42</v>
      </c>
      <c r="O30" s="17">
        <f>[26]Julho!$G$18</f>
        <v>51</v>
      </c>
      <c r="P30" s="17">
        <f>[26]Julho!$G$19</f>
        <v>88</v>
      </c>
      <c r="Q30" s="17">
        <f>[26]Julho!$G$20</f>
        <v>62</v>
      </c>
      <c r="R30" s="17">
        <f>[26]Julho!$G$21</f>
        <v>70</v>
      </c>
      <c r="S30" s="17">
        <f>[26]Julho!$G$22</f>
        <v>37</v>
      </c>
      <c r="T30" s="17">
        <f>[26]Julho!$G$23</f>
        <v>31</v>
      </c>
      <c r="U30" s="17">
        <f>[26]Julho!$G$24</f>
        <v>38</v>
      </c>
      <c r="V30" s="17">
        <f>[26]Julho!$G$25</f>
        <v>53</v>
      </c>
      <c r="W30" s="17">
        <f>[26]Julho!$G$26</f>
        <v>39</v>
      </c>
      <c r="X30" s="17">
        <f>[26]Julho!$G$27</f>
        <v>35</v>
      </c>
      <c r="Y30" s="17">
        <f>[26]Julho!$G$28</f>
        <v>64</v>
      </c>
      <c r="Z30" s="17">
        <f>[26]Julho!$G$29</f>
        <v>60</v>
      </c>
      <c r="AA30" s="17">
        <f>[26]Julho!$G$30</f>
        <v>45</v>
      </c>
      <c r="AB30" s="17">
        <f>[26]Julho!$G$31</f>
        <v>36</v>
      </c>
      <c r="AC30" s="17">
        <f>[26]Julho!$G$32</f>
        <v>24</v>
      </c>
      <c r="AD30" s="17">
        <f>[26]Julho!$G$33</f>
        <v>23</v>
      </c>
      <c r="AE30" s="17">
        <f>[26]Julho!$G$34</f>
        <v>28</v>
      </c>
      <c r="AF30" s="17">
        <f>[26]Julho!$G$35</f>
        <v>23</v>
      </c>
      <c r="AG30" s="26">
        <f t="shared" si="6"/>
        <v>23</v>
      </c>
      <c r="AH30" s="29">
        <f>AVERAGE(B30:AF30)</f>
        <v>52.161290322580648</v>
      </c>
    </row>
    <row r="31" spans="1:34" ht="17.100000000000001" customHeight="1" x14ac:dyDescent="0.2">
      <c r="A31" s="15" t="s">
        <v>48</v>
      </c>
      <c r="B31" s="17">
        <f>[27]Julho!$G$5</f>
        <v>36</v>
      </c>
      <c r="C31" s="17">
        <f>[27]Julho!$G$6</f>
        <v>31</v>
      </c>
      <c r="D31" s="17">
        <f>[27]Julho!$G$7</f>
        <v>33</v>
      </c>
      <c r="E31" s="17">
        <f>[27]Julho!$G$8</f>
        <v>58</v>
      </c>
      <c r="F31" s="17">
        <f>[27]Julho!$G$9</f>
        <v>75</v>
      </c>
      <c r="G31" s="17">
        <f>[27]Julho!$G$10</f>
        <v>63</v>
      </c>
      <c r="H31" s="17">
        <f>[27]Julho!$G$11</f>
        <v>67</v>
      </c>
      <c r="I31" s="17">
        <f>[27]Julho!$G$12</f>
        <v>65</v>
      </c>
      <c r="J31" s="17">
        <f>[27]Julho!$G$13</f>
        <v>46</v>
      </c>
      <c r="K31" s="17">
        <f>[27]Julho!$G$14</f>
        <v>26</v>
      </c>
      <c r="L31" s="17">
        <f>[27]Julho!$G$15</f>
        <v>37</v>
      </c>
      <c r="M31" s="17">
        <f>[27]Julho!$G$16</f>
        <v>27</v>
      </c>
      <c r="N31" s="17">
        <f>[27]Julho!$G$17</f>
        <v>32</v>
      </c>
      <c r="O31" s="17">
        <f>[27]Julho!$G$18</f>
        <v>33</v>
      </c>
      <c r="P31" s="17">
        <f>[27]Julho!$G$19</f>
        <v>35</v>
      </c>
      <c r="Q31" s="17">
        <f>[27]Julho!$G$20</f>
        <v>50</v>
      </c>
      <c r="R31" s="17">
        <f>[27]Julho!$G$21</f>
        <v>32</v>
      </c>
      <c r="S31" s="17">
        <f>[27]Julho!$G$22</f>
        <v>27</v>
      </c>
      <c r="T31" s="17">
        <f>[27]Julho!$G$23</f>
        <v>24</v>
      </c>
      <c r="U31" s="17">
        <f>[27]Julho!$G$24</f>
        <v>24</v>
      </c>
      <c r="V31" s="17">
        <f>[27]Julho!$G$25</f>
        <v>58</v>
      </c>
      <c r="W31" s="17">
        <f>[27]Julho!$G$26</f>
        <v>39</v>
      </c>
      <c r="X31" s="17">
        <f>[27]Julho!$G$27</f>
        <v>26</v>
      </c>
      <c r="Y31" s="17">
        <f>[27]Julho!$G$28</f>
        <v>30</v>
      </c>
      <c r="Z31" s="17">
        <f>[27]Julho!$G$29</f>
        <v>33</v>
      </c>
      <c r="AA31" s="17">
        <f>[27]Julho!$G$30</f>
        <v>26</v>
      </c>
      <c r="AB31" s="17">
        <f>[27]Julho!$G$31</f>
        <v>21</v>
      </c>
      <c r="AC31" s="17">
        <f>[27]Julho!$G$32</f>
        <v>18</v>
      </c>
      <c r="AD31" s="17">
        <f>[27]Julho!$G$33</f>
        <v>15</v>
      </c>
      <c r="AE31" s="17">
        <f>[27]Julho!$G$34</f>
        <v>17</v>
      </c>
      <c r="AF31" s="17">
        <f>[27]Julho!$G$35</f>
        <v>18</v>
      </c>
      <c r="AG31" s="26">
        <f>MIN(B31:AF31)</f>
        <v>15</v>
      </c>
      <c r="AH31" s="29">
        <f>AVERAGE(B31:AF31)</f>
        <v>36.193548387096776</v>
      </c>
    </row>
    <row r="32" spans="1:34" ht="17.100000000000001" customHeight="1" x14ac:dyDescent="0.2">
      <c r="A32" s="15" t="s">
        <v>20</v>
      </c>
      <c r="B32" s="17">
        <f>[28]Julho!$G$5</f>
        <v>64</v>
      </c>
      <c r="C32" s="17">
        <f>[28]Julho!$G$6</f>
        <v>59</v>
      </c>
      <c r="D32" s="17">
        <f>[28]Julho!$G$7</f>
        <v>33</v>
      </c>
      <c r="E32" s="17">
        <f>[28]Julho!$G$8</f>
        <v>75</v>
      </c>
      <c r="F32" s="17">
        <f>[28]Julho!$G$9</f>
        <v>79</v>
      </c>
      <c r="G32" s="17">
        <f>[28]Julho!$G$10</f>
        <v>65</v>
      </c>
      <c r="H32" s="17">
        <f>[28]Julho!$G$11</f>
        <v>78</v>
      </c>
      <c r="I32" s="17">
        <f>[28]Julho!$G$12</f>
        <v>58</v>
      </c>
      <c r="J32" s="17">
        <f>[28]Julho!$G$13</f>
        <v>55</v>
      </c>
      <c r="K32" s="17">
        <f>[28]Julho!$G$14</f>
        <v>44</v>
      </c>
      <c r="L32" s="17">
        <f>[28]Julho!$G$15</f>
        <v>58</v>
      </c>
      <c r="M32" s="17">
        <f>[28]Julho!$G$16</f>
        <v>36</v>
      </c>
      <c r="N32" s="17">
        <f>[28]Julho!$G$17</f>
        <v>33</v>
      </c>
      <c r="O32" s="17">
        <f>[28]Julho!$G$18</f>
        <v>40</v>
      </c>
      <c r="P32" s="17">
        <f>[28]Julho!$G$19</f>
        <v>50</v>
      </c>
      <c r="Q32" s="17">
        <f>[28]Julho!$G$20</f>
        <v>47</v>
      </c>
      <c r="R32" s="17">
        <f>[28]Julho!$G$21</f>
        <v>37</v>
      </c>
      <c r="S32" s="17">
        <f>[28]Julho!$G$22</f>
        <v>30</v>
      </c>
      <c r="T32" s="17">
        <f>[28]Julho!$G$23</f>
        <v>32</v>
      </c>
      <c r="U32" s="17">
        <f>[28]Julho!$G$24</f>
        <v>29</v>
      </c>
      <c r="V32" s="17">
        <f>[28]Julho!$G$25</f>
        <v>58</v>
      </c>
      <c r="W32" s="17">
        <f>[28]Julho!$G$26</f>
        <v>62</v>
      </c>
      <c r="X32" s="17">
        <f>[28]Julho!$G$27</f>
        <v>43</v>
      </c>
      <c r="Y32" s="17">
        <f>[28]Julho!$G$28</f>
        <v>36</v>
      </c>
      <c r="Z32" s="17">
        <f>[28]Julho!$G$29</f>
        <v>49</v>
      </c>
      <c r="AA32" s="17">
        <f>[28]Julho!$G$30</f>
        <v>40</v>
      </c>
      <c r="AB32" s="17">
        <f>[28]Julho!$G$31</f>
        <v>32</v>
      </c>
      <c r="AC32" s="17">
        <f>[28]Julho!$G$32</f>
        <v>26</v>
      </c>
      <c r="AD32" s="17">
        <f>[28]Julho!$G$33</f>
        <v>22</v>
      </c>
      <c r="AE32" s="17">
        <f>[28]Julho!$G$34</f>
        <v>26</v>
      </c>
      <c r="AF32" s="17">
        <f>[28]Julho!$G$35</f>
        <v>23</v>
      </c>
      <c r="AG32" s="26">
        <f>MIN(B32:AF32)</f>
        <v>22</v>
      </c>
      <c r="AH32" s="29">
        <f>AVERAGE(B32:AF32)</f>
        <v>45.774193548387096</v>
      </c>
    </row>
    <row r="33" spans="1:35" s="5" customFormat="1" ht="17.100000000000001" customHeight="1" thickBot="1" x14ac:dyDescent="0.25">
      <c r="A33" s="84" t="s">
        <v>35</v>
      </c>
      <c r="B33" s="76">
        <f t="shared" ref="B33:AG33" si="14">MIN(B5:B32)</f>
        <v>36</v>
      </c>
      <c r="C33" s="76">
        <f t="shared" si="14"/>
        <v>29</v>
      </c>
      <c r="D33" s="76">
        <f t="shared" si="14"/>
        <v>24</v>
      </c>
      <c r="E33" s="76">
        <f t="shared" si="14"/>
        <v>27</v>
      </c>
      <c r="F33" s="76">
        <f t="shared" si="14"/>
        <v>40</v>
      </c>
      <c r="G33" s="76">
        <f t="shared" si="14"/>
        <v>52</v>
      </c>
      <c r="H33" s="76">
        <f t="shared" si="14"/>
        <v>62</v>
      </c>
      <c r="I33" s="76">
        <f t="shared" si="14"/>
        <v>53</v>
      </c>
      <c r="J33" s="76">
        <f t="shared" si="14"/>
        <v>46</v>
      </c>
      <c r="K33" s="76">
        <f t="shared" si="14"/>
        <v>24</v>
      </c>
      <c r="L33" s="76">
        <f t="shared" si="14"/>
        <v>30</v>
      </c>
      <c r="M33" s="76">
        <f t="shared" si="14"/>
        <v>25</v>
      </c>
      <c r="N33" s="76">
        <f t="shared" si="14"/>
        <v>29</v>
      </c>
      <c r="O33" s="76">
        <f t="shared" si="14"/>
        <v>30</v>
      </c>
      <c r="P33" s="76">
        <f t="shared" si="14"/>
        <v>28</v>
      </c>
      <c r="Q33" s="76">
        <f t="shared" si="14"/>
        <v>26</v>
      </c>
      <c r="R33" s="76">
        <f t="shared" si="14"/>
        <v>29</v>
      </c>
      <c r="S33" s="76">
        <f t="shared" si="14"/>
        <v>24</v>
      </c>
      <c r="T33" s="76">
        <f t="shared" si="14"/>
        <v>23</v>
      </c>
      <c r="U33" s="76">
        <f t="shared" si="14"/>
        <v>23</v>
      </c>
      <c r="V33" s="76">
        <f t="shared" si="14"/>
        <v>38</v>
      </c>
      <c r="W33" s="76">
        <f t="shared" si="14"/>
        <v>37</v>
      </c>
      <c r="X33" s="76">
        <f t="shared" si="14"/>
        <v>26</v>
      </c>
      <c r="Y33" s="76">
        <f t="shared" si="14"/>
        <v>24</v>
      </c>
      <c r="Z33" s="76">
        <f t="shared" si="14"/>
        <v>29</v>
      </c>
      <c r="AA33" s="76">
        <f t="shared" si="14"/>
        <v>26</v>
      </c>
      <c r="AB33" s="76">
        <f t="shared" si="14"/>
        <v>21</v>
      </c>
      <c r="AC33" s="76">
        <f t="shared" si="14"/>
        <v>18</v>
      </c>
      <c r="AD33" s="76">
        <f t="shared" si="14"/>
        <v>15</v>
      </c>
      <c r="AE33" s="76">
        <f t="shared" si="14"/>
        <v>17</v>
      </c>
      <c r="AF33" s="76">
        <f t="shared" si="14"/>
        <v>17</v>
      </c>
      <c r="AG33" s="81">
        <f t="shared" si="14"/>
        <v>15</v>
      </c>
      <c r="AH33" s="85">
        <f>AVERAGE(AH5:AH32)</f>
        <v>47.744047923829037</v>
      </c>
    </row>
    <row r="34" spans="1:35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1"/>
      <c r="AH34" s="92"/>
    </row>
    <row r="35" spans="1:35" x14ac:dyDescent="0.2">
      <c r="A35" s="93"/>
      <c r="B35" s="78" t="s">
        <v>137</v>
      </c>
      <c r="C35" s="78"/>
      <c r="D35" s="78"/>
      <c r="E35" s="78"/>
      <c r="F35" s="78"/>
      <c r="G35" s="78"/>
      <c r="H35" s="79"/>
      <c r="I35" s="79"/>
      <c r="J35" s="79"/>
      <c r="K35" s="79"/>
      <c r="L35" s="79"/>
      <c r="M35" s="79" t="s">
        <v>49</v>
      </c>
      <c r="N35" s="79"/>
      <c r="O35" s="79"/>
      <c r="P35" s="79"/>
      <c r="Q35" s="79"/>
      <c r="R35" s="79"/>
      <c r="S35" s="79"/>
      <c r="T35" s="79"/>
      <c r="U35" s="79"/>
      <c r="V35" s="79" t="s">
        <v>54</v>
      </c>
      <c r="W35" s="79"/>
      <c r="X35" s="79"/>
      <c r="Y35" s="79"/>
      <c r="Z35" s="79"/>
      <c r="AA35" s="79"/>
      <c r="AB35" s="79"/>
      <c r="AC35" s="79"/>
      <c r="AD35" s="94"/>
      <c r="AE35" s="79"/>
      <c r="AF35" s="79"/>
      <c r="AG35" s="94"/>
      <c r="AH35" s="99"/>
    </row>
    <row r="36" spans="1:35" x14ac:dyDescent="0.2">
      <c r="A36" s="83"/>
      <c r="B36" s="79"/>
      <c r="C36" s="79"/>
      <c r="D36" s="79"/>
      <c r="E36" s="79"/>
      <c r="F36" s="79"/>
      <c r="G36" s="79"/>
      <c r="H36" s="79"/>
      <c r="I36" s="79"/>
      <c r="J36" s="96"/>
      <c r="K36" s="96"/>
      <c r="L36" s="96"/>
      <c r="M36" s="96" t="s">
        <v>50</v>
      </c>
      <c r="N36" s="96"/>
      <c r="O36" s="96"/>
      <c r="P36" s="96"/>
      <c r="Q36" s="79"/>
      <c r="R36" s="79"/>
      <c r="S36" s="79"/>
      <c r="T36" s="79"/>
      <c r="U36" s="79"/>
      <c r="V36" s="96" t="s">
        <v>55</v>
      </c>
      <c r="W36" s="96"/>
      <c r="X36" s="79"/>
      <c r="Y36" s="79"/>
      <c r="Z36" s="79"/>
      <c r="AA36" s="79"/>
      <c r="AB36" s="79"/>
      <c r="AC36" s="79"/>
      <c r="AD36" s="94"/>
      <c r="AE36" s="97"/>
      <c r="AF36" s="98"/>
      <c r="AG36" s="79"/>
      <c r="AH36" s="99"/>
      <c r="AI36" s="2"/>
    </row>
    <row r="37" spans="1:35" ht="13.5" thickBot="1" x14ac:dyDescent="0.25">
      <c r="A37" s="103"/>
      <c r="B37" s="108"/>
      <c r="C37" s="108"/>
      <c r="D37" s="108" t="s">
        <v>138</v>
      </c>
      <c r="E37" s="108"/>
      <c r="F37" s="108"/>
      <c r="G37" s="108"/>
      <c r="H37" s="104"/>
      <c r="I37" s="104" t="s">
        <v>51</v>
      </c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5"/>
      <c r="AE37" s="109"/>
      <c r="AF37" s="110"/>
      <c r="AG37" s="111"/>
      <c r="AH37" s="112"/>
      <c r="AI37" s="2"/>
    </row>
    <row r="42" spans="1:35" x14ac:dyDescent="0.2">
      <c r="T42" s="14"/>
    </row>
    <row r="43" spans="1:35" x14ac:dyDescent="0.2">
      <c r="AG43" s="6" t="s">
        <v>51</v>
      </c>
    </row>
    <row r="44" spans="1:35" x14ac:dyDescent="0.2">
      <c r="AH44" s="37" t="s">
        <v>51</v>
      </c>
    </row>
    <row r="49" spans="33:33" x14ac:dyDescent="0.2">
      <c r="AG49" s="6" t="s">
        <v>51</v>
      </c>
    </row>
  </sheetData>
  <mergeCells count="34"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Q39" sqref="Q39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5" ht="20.100000000000001" customHeight="1" x14ac:dyDescent="0.2">
      <c r="A1" s="130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5" s="4" customFormat="1" ht="20.100000000000001" customHeight="1" x14ac:dyDescent="0.2">
      <c r="A2" s="131" t="s">
        <v>21</v>
      </c>
      <c r="B2" s="129" t="s">
        <v>136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</row>
    <row r="3" spans="1:35" s="5" customFormat="1" ht="20.100000000000001" customHeight="1" x14ac:dyDescent="0.2">
      <c r="A3" s="131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4" t="s">
        <v>39</v>
      </c>
    </row>
    <row r="4" spans="1:35" s="5" customFormat="1" ht="20.100000000000001" customHeight="1" x14ac:dyDescent="0.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4" t="s">
        <v>37</v>
      </c>
    </row>
    <row r="5" spans="1:35" s="5" customFormat="1" ht="20.100000000000001" customHeight="1" x14ac:dyDescent="0.2">
      <c r="A5" s="15" t="s">
        <v>44</v>
      </c>
      <c r="B5" s="17">
        <f>[1]Julho!$H$5</f>
        <v>13.32</v>
      </c>
      <c r="C5" s="17">
        <f>[1]Julho!$H$6</f>
        <v>8.64</v>
      </c>
      <c r="D5" s="17">
        <f>[1]Julho!$H$7</f>
        <v>16.559999999999999</v>
      </c>
      <c r="E5" s="17">
        <f>[1]Julho!$H$8</f>
        <v>10.44</v>
      </c>
      <c r="F5" s="17">
        <f>[1]Julho!$H$9</f>
        <v>10.08</v>
      </c>
      <c r="G5" s="17">
        <f>[1]Julho!$H$10</f>
        <v>8.64</v>
      </c>
      <c r="H5" s="17">
        <f>[1]Julho!$H$11</f>
        <v>10.08</v>
      </c>
      <c r="I5" s="17">
        <f>[1]Julho!$H$12</f>
        <v>12.6</v>
      </c>
      <c r="J5" s="17">
        <f>[1]Julho!$H$13</f>
        <v>6.84</v>
      </c>
      <c r="K5" s="17">
        <f>[1]Julho!$H$14</f>
        <v>15.120000000000001</v>
      </c>
      <c r="L5" s="17">
        <f>[1]Julho!$H$15</f>
        <v>14.4</v>
      </c>
      <c r="M5" s="17">
        <f>[1]Julho!$H$16</f>
        <v>18</v>
      </c>
      <c r="N5" s="17">
        <f>[1]Julho!$H$17</f>
        <v>21.96</v>
      </c>
      <c r="O5" s="17">
        <f>[1]Julho!$H$18</f>
        <v>15.120000000000001</v>
      </c>
      <c r="P5" s="17">
        <f>[1]Julho!$H$19</f>
        <v>15.48</v>
      </c>
      <c r="Q5" s="17">
        <f>[1]Julho!$H$20</f>
        <v>10.08</v>
      </c>
      <c r="R5" s="17">
        <f>[1]Julho!$H$21</f>
        <v>10.8</v>
      </c>
      <c r="S5" s="17">
        <f>[1]Julho!$H$22</f>
        <v>13.68</v>
      </c>
      <c r="T5" s="17">
        <f>[1]Julho!$H$23</f>
        <v>17.28</v>
      </c>
      <c r="U5" s="17">
        <f>[1]Julho!$H$24</f>
        <v>11.16</v>
      </c>
      <c r="V5" s="17">
        <f>[1]Julho!$H$25</f>
        <v>15.120000000000001</v>
      </c>
      <c r="W5" s="17">
        <f>[1]Julho!$H$26</f>
        <v>6.84</v>
      </c>
      <c r="X5" s="17">
        <f>[1]Julho!$H$27</f>
        <v>7.9200000000000008</v>
      </c>
      <c r="Y5" s="17">
        <f>[1]Julho!$H$28</f>
        <v>8.2799999999999994</v>
      </c>
      <c r="Z5" s="17">
        <f>[1]Julho!$H$29</f>
        <v>7.5600000000000005</v>
      </c>
      <c r="AA5" s="17">
        <f>[1]Julho!$H$30</f>
        <v>5.4</v>
      </c>
      <c r="AB5" s="17">
        <f>[1]Julho!$H$31</f>
        <v>9</v>
      </c>
      <c r="AC5" s="17">
        <f>[1]Julho!$H$32</f>
        <v>15.48</v>
      </c>
      <c r="AD5" s="17">
        <f>[1]Julho!$H$33</f>
        <v>10.44</v>
      </c>
      <c r="AE5" s="17">
        <f>[1]Julho!$H$34</f>
        <v>18.720000000000002</v>
      </c>
      <c r="AF5" s="17">
        <f>[1]Julho!$H$35</f>
        <v>16.920000000000002</v>
      </c>
      <c r="AG5" s="125">
        <f>MAX(B5:AF5)</f>
        <v>21.96</v>
      </c>
    </row>
    <row r="6" spans="1:35" ht="17.100000000000001" customHeight="1" x14ac:dyDescent="0.2">
      <c r="A6" s="15" t="s">
        <v>0</v>
      </c>
      <c r="B6" s="17">
        <f>[2]Julho!$H$5</f>
        <v>16.2</v>
      </c>
      <c r="C6" s="17">
        <f>[2]Julho!$H$6</f>
        <v>15.840000000000002</v>
      </c>
      <c r="D6" s="17">
        <f>[2]Julho!$H$7</f>
        <v>24.12</v>
      </c>
      <c r="E6" s="17">
        <f>[2]Julho!$H$8</f>
        <v>14.76</v>
      </c>
      <c r="F6" s="17">
        <f>[2]Julho!$H$9</f>
        <v>15.120000000000001</v>
      </c>
      <c r="G6" s="17">
        <f>[2]Julho!$H$10</f>
        <v>19.440000000000001</v>
      </c>
      <c r="H6" s="17">
        <f>[2]Julho!$H$11</f>
        <v>10.08</v>
      </c>
      <c r="I6" s="17">
        <f>[2]Julho!$H$12</f>
        <v>11.16</v>
      </c>
      <c r="J6" s="17">
        <f>[2]Julho!$H$13</f>
        <v>8.64</v>
      </c>
      <c r="K6" s="17">
        <f>[2]Julho!$H$14</f>
        <v>19.079999999999998</v>
      </c>
      <c r="L6" s="17">
        <f>[2]Julho!$H$15</f>
        <v>20.88</v>
      </c>
      <c r="M6" s="17">
        <f>[2]Julho!$H$16</f>
        <v>17.64</v>
      </c>
      <c r="N6" s="17">
        <f>[2]Julho!$H$17</f>
        <v>31.319999999999997</v>
      </c>
      <c r="O6" s="17">
        <f>[2]Julho!$H$18</f>
        <v>23.759999999999998</v>
      </c>
      <c r="P6" s="17">
        <f>[2]Julho!$H$19</f>
        <v>9</v>
      </c>
      <c r="Q6" s="17">
        <f>[2]Julho!$H$20</f>
        <v>11.520000000000001</v>
      </c>
      <c r="R6" s="17">
        <f>[2]Julho!$H$21</f>
        <v>9</v>
      </c>
      <c r="S6" s="17">
        <f>[2]Julho!$H$22</f>
        <v>14.76</v>
      </c>
      <c r="T6" s="17">
        <f>[2]Julho!$H$23</f>
        <v>17.28</v>
      </c>
      <c r="U6" s="17">
        <f>[2]Julho!$H$24</f>
        <v>18.36</v>
      </c>
      <c r="V6" s="17">
        <f>[2]Julho!$H$25</f>
        <v>15.840000000000002</v>
      </c>
      <c r="W6" s="17">
        <f>[2]Julho!$H$26</f>
        <v>8.64</v>
      </c>
      <c r="X6" s="17">
        <f>[2]Julho!$H$27</f>
        <v>12.6</v>
      </c>
      <c r="Y6" s="17">
        <f>[2]Julho!$H$28</f>
        <v>9.3600000000000012</v>
      </c>
      <c r="Z6" s="17">
        <f>[2]Julho!$H$29</f>
        <v>7.9200000000000008</v>
      </c>
      <c r="AA6" s="17">
        <f>[2]Julho!$H$30</f>
        <v>8.2799999999999994</v>
      </c>
      <c r="AB6" s="17">
        <f>[2]Julho!$H$31</f>
        <v>12.6</v>
      </c>
      <c r="AC6" s="17">
        <f>[2]Julho!$H$32</f>
        <v>17.28</v>
      </c>
      <c r="AD6" s="17">
        <f>[2]Julho!$H$33</f>
        <v>15.840000000000002</v>
      </c>
      <c r="AE6" s="17">
        <f>[2]Julho!$H$34</f>
        <v>19.8</v>
      </c>
      <c r="AF6" s="17">
        <f>[2]Julho!$H$35</f>
        <v>18.720000000000002</v>
      </c>
      <c r="AG6" s="126">
        <f>MAX(B6:AF6)</f>
        <v>31.319999999999997</v>
      </c>
    </row>
    <row r="7" spans="1:35" ht="17.100000000000001" customHeight="1" x14ac:dyDescent="0.2">
      <c r="A7" s="15" t="s">
        <v>1</v>
      </c>
      <c r="B7" s="17" t="str">
        <f>[3]Julho!$H$5</f>
        <v>*</v>
      </c>
      <c r="C7" s="17" t="str">
        <f>[3]Julho!$H$6</f>
        <v>*</v>
      </c>
      <c r="D7" s="17" t="str">
        <f>[3]Julho!$H$7</f>
        <v>*</v>
      </c>
      <c r="E7" s="17" t="str">
        <f>[3]Julho!$H$8</f>
        <v>*</v>
      </c>
      <c r="F7" s="17" t="str">
        <f>[3]Julho!$H$9</f>
        <v>*</v>
      </c>
      <c r="G7" s="17" t="str">
        <f>[3]Julho!$H$10</f>
        <v>*</v>
      </c>
      <c r="H7" s="17" t="str">
        <f>[3]Julho!$H$11</f>
        <v>*</v>
      </c>
      <c r="I7" s="17" t="str">
        <f>[3]Julho!$H$12</f>
        <v>*</v>
      </c>
      <c r="J7" s="17" t="str">
        <f>[3]Julho!$H$13</f>
        <v>*</v>
      </c>
      <c r="K7" s="17" t="str">
        <f>[3]Julho!$H$14</f>
        <v>*</v>
      </c>
      <c r="L7" s="17" t="str">
        <f>[3]Julho!$H$15</f>
        <v>*</v>
      </c>
      <c r="M7" s="17" t="str">
        <f>[3]Julho!$H$16</f>
        <v>*</v>
      </c>
      <c r="N7" s="17" t="str">
        <f>[3]Julho!$H$17</f>
        <v>*</v>
      </c>
      <c r="O7" s="17" t="str">
        <f>[3]Julho!$H$18</f>
        <v>*</v>
      </c>
      <c r="P7" s="17" t="str">
        <f>[3]Julho!$H$19</f>
        <v>*</v>
      </c>
      <c r="Q7" s="17" t="str">
        <f>[3]Julho!$H$20</f>
        <v>*</v>
      </c>
      <c r="R7" s="17" t="str">
        <f>[3]Julho!$H$21</f>
        <v>*</v>
      </c>
      <c r="S7" s="17" t="str">
        <f>[3]Julho!$H$22</f>
        <v>*</v>
      </c>
      <c r="T7" s="17" t="str">
        <f>[3]Julho!$H$23</f>
        <v>*</v>
      </c>
      <c r="U7" s="17" t="str">
        <f>[3]Julho!$H$24</f>
        <v>*</v>
      </c>
      <c r="V7" s="17" t="str">
        <f>[3]Julho!$H$25</f>
        <v>*</v>
      </c>
      <c r="W7" s="17" t="str">
        <f>[3]Julho!$H$26</f>
        <v>*</v>
      </c>
      <c r="X7" s="17" t="str">
        <f>[3]Julho!$H$27</f>
        <v>*</v>
      </c>
      <c r="Y7" s="17" t="str">
        <f>[3]Julho!$H$28</f>
        <v>*</v>
      </c>
      <c r="Z7" s="17" t="str">
        <f>[3]Julho!$H$29</f>
        <v>*</v>
      </c>
      <c r="AA7" s="17" t="str">
        <f>[3]Julho!$H$30</f>
        <v>*</v>
      </c>
      <c r="AB7" s="17">
        <f>[3]Julho!$H$31</f>
        <v>9.7200000000000006</v>
      </c>
      <c r="AC7" s="17">
        <f>[3]Julho!$H$32</f>
        <v>11.16</v>
      </c>
      <c r="AD7" s="17">
        <f>[3]Julho!$H$33</f>
        <v>10.8</v>
      </c>
      <c r="AE7" s="17">
        <f>[3]Julho!$H$34</f>
        <v>15.120000000000001</v>
      </c>
      <c r="AF7" s="17">
        <f>[3]Julho!$H$35</f>
        <v>18.36</v>
      </c>
      <c r="AG7" s="126">
        <f>MAX(B7:AF7)</f>
        <v>18.36</v>
      </c>
    </row>
    <row r="8" spans="1:35" ht="17.100000000000001" customHeight="1" x14ac:dyDescent="0.2">
      <c r="A8" s="15" t="s">
        <v>75</v>
      </c>
      <c r="B8" s="17">
        <f>[4]Julho!$H$5</f>
        <v>32.4</v>
      </c>
      <c r="C8" s="17">
        <f>[4]Julho!$H$6</f>
        <v>28.08</v>
      </c>
      <c r="D8" s="17">
        <f>[4]Julho!$H$7</f>
        <v>22.32</v>
      </c>
      <c r="E8" s="17">
        <f>[4]Julho!$H$8</f>
        <v>19.8</v>
      </c>
      <c r="F8" s="17">
        <f>[4]Julho!$H$9</f>
        <v>23.040000000000003</v>
      </c>
      <c r="G8" s="17">
        <f>[4]Julho!$H$10</f>
        <v>23.400000000000002</v>
      </c>
      <c r="H8" s="17">
        <f>[4]Julho!$H$11</f>
        <v>20.16</v>
      </c>
      <c r="I8" s="17">
        <f>[4]Julho!$H$12</f>
        <v>15.48</v>
      </c>
      <c r="J8" s="17">
        <f>[4]Julho!$H$13</f>
        <v>11.879999999999999</v>
      </c>
      <c r="K8" s="17">
        <f>[4]Julho!$H$14</f>
        <v>21.6</v>
      </c>
      <c r="L8" s="17">
        <f>[4]Julho!$H$15</f>
        <v>28.44</v>
      </c>
      <c r="M8" s="17">
        <f>[4]Julho!$H$16</f>
        <v>22.32</v>
      </c>
      <c r="N8" s="17">
        <f>[4]Julho!$H$17</f>
        <v>27</v>
      </c>
      <c r="O8" s="17">
        <f>[4]Julho!$H$18</f>
        <v>19.8</v>
      </c>
      <c r="P8" s="17">
        <f>[4]Julho!$H$19</f>
        <v>23.759999999999998</v>
      </c>
      <c r="Q8" s="17">
        <f>[4]Julho!$H$20</f>
        <v>14.04</v>
      </c>
      <c r="R8" s="17">
        <f>[4]Julho!$H$21</f>
        <v>17.28</v>
      </c>
      <c r="S8" s="17">
        <f>[4]Julho!$H$22</f>
        <v>17.64</v>
      </c>
      <c r="T8" s="17">
        <f>[4]Julho!$H$23</f>
        <v>18.36</v>
      </c>
      <c r="U8" s="17">
        <f>[4]Julho!$H$24</f>
        <v>14.4</v>
      </c>
      <c r="V8" s="17">
        <f>[4]Julho!$H$25</f>
        <v>23.040000000000003</v>
      </c>
      <c r="W8" s="17">
        <f>[4]Julho!$H$26</f>
        <v>19.440000000000001</v>
      </c>
      <c r="X8" s="17">
        <f>[4]Julho!$H$27</f>
        <v>19.440000000000001</v>
      </c>
      <c r="Y8" s="17">
        <f>[4]Julho!$H$28</f>
        <v>15.120000000000001</v>
      </c>
      <c r="Z8" s="17">
        <f>[4]Julho!$H$29</f>
        <v>20.52</v>
      </c>
      <c r="AA8" s="17">
        <f>[4]Julho!$H$30</f>
        <v>13.68</v>
      </c>
      <c r="AB8" s="17">
        <f>[4]Julho!$H$31</f>
        <v>15.48</v>
      </c>
      <c r="AC8" s="17">
        <f>[4]Julho!$H$32</f>
        <v>22.68</v>
      </c>
      <c r="AD8" s="17">
        <f>[4]Julho!$H$33</f>
        <v>21.96</v>
      </c>
      <c r="AE8" s="17">
        <f>[4]Julho!$H$34</f>
        <v>25.56</v>
      </c>
      <c r="AF8" s="17">
        <f>[4]Julho!$H$35</f>
        <v>19.440000000000001</v>
      </c>
      <c r="AG8" s="126">
        <f t="shared" ref="AG8:AG19" si="1">MAX(B8:AF8)</f>
        <v>32.4</v>
      </c>
    </row>
    <row r="9" spans="1:35" ht="17.100000000000001" customHeight="1" x14ac:dyDescent="0.2">
      <c r="A9" s="15" t="s">
        <v>45</v>
      </c>
      <c r="B9" s="17">
        <f>[5]Julho!$H$5</f>
        <v>10.44</v>
      </c>
      <c r="C9" s="17">
        <f>[5]Julho!$H$6</f>
        <v>10.44</v>
      </c>
      <c r="D9" s="17">
        <f>[5]Julho!$H$7</f>
        <v>24.12</v>
      </c>
      <c r="E9" s="17">
        <f>[5]Julho!$H$8</f>
        <v>14.04</v>
      </c>
      <c r="F9" s="17">
        <f>[5]Julho!$H$9</f>
        <v>9.3600000000000012</v>
      </c>
      <c r="G9" s="17">
        <f>[5]Julho!$H$10</f>
        <v>18</v>
      </c>
      <c r="H9" s="17">
        <f>[5]Julho!$H$11</f>
        <v>13.32</v>
      </c>
      <c r="I9" s="17">
        <f>[5]Julho!$H$12</f>
        <v>11.16</v>
      </c>
      <c r="J9" s="17">
        <f>[5]Julho!$H$13</f>
        <v>10.44</v>
      </c>
      <c r="K9" s="17">
        <f>[5]Julho!$H$14</f>
        <v>19.079999999999998</v>
      </c>
      <c r="L9" s="17">
        <f>[5]Julho!$H$15</f>
        <v>18.720000000000002</v>
      </c>
      <c r="M9" s="17">
        <f>[5]Julho!$H$16</f>
        <v>18</v>
      </c>
      <c r="N9" s="17">
        <f>[5]Julho!$H$17</f>
        <v>35.28</v>
      </c>
      <c r="O9" s="17">
        <f>[5]Julho!$H$18</f>
        <v>21.96</v>
      </c>
      <c r="P9" s="17">
        <f>[5]Julho!$H$19</f>
        <v>16.559999999999999</v>
      </c>
      <c r="Q9" s="17">
        <f>[5]Julho!$H$20</f>
        <v>8.64</v>
      </c>
      <c r="R9" s="17">
        <f>[5]Julho!$H$21</f>
        <v>9</v>
      </c>
      <c r="S9" s="17">
        <f>[5]Julho!$H$22</f>
        <v>12.96</v>
      </c>
      <c r="T9" s="17">
        <f>[5]Julho!$H$23</f>
        <v>18</v>
      </c>
      <c r="U9" s="17">
        <f>[5]Julho!$H$24</f>
        <v>21.6</v>
      </c>
      <c r="V9" s="17">
        <f>[5]Julho!$H$25</f>
        <v>23.040000000000003</v>
      </c>
      <c r="W9" s="17">
        <f>[5]Julho!$H$26</f>
        <v>7.9200000000000008</v>
      </c>
      <c r="X9" s="17">
        <f>[5]Julho!$H$27</f>
        <v>9.7200000000000006</v>
      </c>
      <c r="Y9" s="17">
        <f>[5]Julho!$H$28</f>
        <v>11.16</v>
      </c>
      <c r="Z9" s="17">
        <f>[5]Julho!$H$29</f>
        <v>9</v>
      </c>
      <c r="AA9" s="17">
        <f>[5]Julho!$H$30</f>
        <v>6.48</v>
      </c>
      <c r="AB9" s="17">
        <f>[5]Julho!$H$31</f>
        <v>12.6</v>
      </c>
      <c r="AC9" s="17">
        <f>[5]Julho!$H$32</f>
        <v>14.76</v>
      </c>
      <c r="AD9" s="17">
        <f>[5]Julho!$H$33</f>
        <v>9</v>
      </c>
      <c r="AE9" s="17">
        <f>[5]Julho!$H$34</f>
        <v>16.559999999999999</v>
      </c>
      <c r="AF9" s="17">
        <f>[5]Julho!$H$35</f>
        <v>18.720000000000002</v>
      </c>
      <c r="AG9" s="126">
        <f t="shared" si="1"/>
        <v>35.28</v>
      </c>
    </row>
    <row r="10" spans="1:35" ht="17.100000000000001" customHeight="1" x14ac:dyDescent="0.2">
      <c r="A10" s="15" t="s">
        <v>2</v>
      </c>
      <c r="B10" s="17">
        <f>[6]Julho!$H$5</f>
        <v>7.5600000000000005</v>
      </c>
      <c r="C10" s="17">
        <f>[6]Julho!$H$6</f>
        <v>18.720000000000002</v>
      </c>
      <c r="D10" s="17">
        <f>[6]Julho!$H$7</f>
        <v>27.36</v>
      </c>
      <c r="E10" s="17">
        <f>[6]Julho!$H$8</f>
        <v>23.759999999999998</v>
      </c>
      <c r="F10" s="17">
        <f>[6]Julho!$H$9</f>
        <v>19.8</v>
      </c>
      <c r="G10" s="17">
        <f>[6]Julho!$H$10</f>
        <v>20.52</v>
      </c>
      <c r="H10" s="17">
        <f>[6]Julho!$H$11</f>
        <v>16.920000000000002</v>
      </c>
      <c r="I10" s="17">
        <f>[6]Julho!$H$12</f>
        <v>16.920000000000002</v>
      </c>
      <c r="J10" s="17">
        <f>[6]Julho!$H$13</f>
        <v>13.68</v>
      </c>
      <c r="K10" s="17">
        <f>[6]Julho!$H$14</f>
        <v>20.88</v>
      </c>
      <c r="L10" s="17">
        <f>[6]Julho!$H$15</f>
        <v>20.52</v>
      </c>
      <c r="M10" s="17">
        <f>[6]Julho!$H$16</f>
        <v>28.44</v>
      </c>
      <c r="N10" s="17">
        <f>[6]Julho!$H$17</f>
        <v>29.16</v>
      </c>
      <c r="O10" s="17">
        <f>[6]Julho!$H$18</f>
        <v>26.28</v>
      </c>
      <c r="P10" s="17">
        <f>[6]Julho!$H$19</f>
        <v>23.759999999999998</v>
      </c>
      <c r="Q10" s="17">
        <f>[6]Julho!$H$20</f>
        <v>20.88</v>
      </c>
      <c r="R10" s="17">
        <f>[6]Julho!$H$21</f>
        <v>14.76</v>
      </c>
      <c r="S10" s="17">
        <f>[6]Julho!$H$22</f>
        <v>21.96</v>
      </c>
      <c r="T10" s="17">
        <f>[6]Julho!$H$23</f>
        <v>19.079999999999998</v>
      </c>
      <c r="U10" s="17">
        <f>[6]Julho!$H$24</f>
        <v>22.32</v>
      </c>
      <c r="V10" s="17">
        <f>[6]Julho!$H$25</f>
        <v>23.759999999999998</v>
      </c>
      <c r="W10" s="17">
        <f>[6]Julho!$H$26</f>
        <v>16.559999999999999</v>
      </c>
      <c r="X10" s="17">
        <f>[6]Julho!$H$27</f>
        <v>24.48</v>
      </c>
      <c r="Y10" s="17">
        <f>[6]Julho!$H$28</f>
        <v>14.76</v>
      </c>
      <c r="Z10" s="17">
        <f>[6]Julho!$H$29</f>
        <v>19.440000000000001</v>
      </c>
      <c r="AA10" s="17">
        <f>[6]Julho!$H$30</f>
        <v>13.68</v>
      </c>
      <c r="AB10" s="17">
        <f>[6]Julho!$H$31</f>
        <v>24.840000000000003</v>
      </c>
      <c r="AC10" s="17">
        <f>[6]Julho!$H$32</f>
        <v>22.68</v>
      </c>
      <c r="AD10" s="17">
        <f>[6]Julho!$H$33</f>
        <v>25.56</v>
      </c>
      <c r="AE10" s="17">
        <f>[6]Julho!$H$34</f>
        <v>29.16</v>
      </c>
      <c r="AF10" s="17">
        <f>[6]Julho!$H$35</f>
        <v>24.12</v>
      </c>
      <c r="AG10" s="126">
        <f t="shared" si="1"/>
        <v>29.16</v>
      </c>
    </row>
    <row r="11" spans="1:35" ht="17.100000000000001" customHeight="1" x14ac:dyDescent="0.2">
      <c r="A11" s="15" t="s">
        <v>3</v>
      </c>
      <c r="B11" s="17">
        <f>[7]Julho!$H$5</f>
        <v>6.48</v>
      </c>
      <c r="C11" s="17">
        <f>[7]Julho!$H$6</f>
        <v>10.8</v>
      </c>
      <c r="D11" s="17">
        <f>[7]Julho!$H$7</f>
        <v>18</v>
      </c>
      <c r="E11" s="17">
        <f>[7]Julho!$H$8</f>
        <v>21.6</v>
      </c>
      <c r="F11" s="17">
        <f>[7]Julho!$H$9</f>
        <v>10.8</v>
      </c>
      <c r="G11" s="17">
        <f>[7]Julho!$H$10</f>
        <v>8.2799999999999994</v>
      </c>
      <c r="H11" s="17">
        <f>[7]Julho!$H$11</f>
        <v>13.32</v>
      </c>
      <c r="I11" s="17">
        <f>[7]Julho!$H$12</f>
        <v>12.6</v>
      </c>
      <c r="J11" s="17">
        <f>[7]Julho!$H$13</f>
        <v>9.3600000000000012</v>
      </c>
      <c r="K11" s="17">
        <f>[7]Julho!$H$14</f>
        <v>9.3600000000000012</v>
      </c>
      <c r="L11" s="17">
        <f>[7]Julho!$H$15</f>
        <v>9.7200000000000006</v>
      </c>
      <c r="M11" s="17">
        <f>[7]Julho!$H$16</f>
        <v>14.4</v>
      </c>
      <c r="N11" s="17">
        <f>[7]Julho!$H$17</f>
        <v>15.120000000000001</v>
      </c>
      <c r="O11" s="17">
        <f>[7]Julho!$H$18</f>
        <v>14.4</v>
      </c>
      <c r="P11" s="17">
        <f>[7]Julho!$H$19</f>
        <v>8.2799999999999994</v>
      </c>
      <c r="Q11" s="17">
        <f>[7]Julho!$H$20</f>
        <v>14.04</v>
      </c>
      <c r="R11" s="17">
        <f>[7]Julho!$H$21</f>
        <v>9.3600000000000012</v>
      </c>
      <c r="S11" s="17">
        <f>[7]Julho!$H$22</f>
        <v>12.6</v>
      </c>
      <c r="T11" s="17">
        <f>[7]Julho!$H$23</f>
        <v>16.2</v>
      </c>
      <c r="U11" s="17">
        <f>[7]Julho!$H$24</f>
        <v>12.96</v>
      </c>
      <c r="V11" s="17">
        <f>[7]Julho!$H$25</f>
        <v>13.32</v>
      </c>
      <c r="W11" s="17">
        <f>[7]Julho!$H$26</f>
        <v>6.48</v>
      </c>
      <c r="X11" s="17">
        <f>[7]Julho!$H$27</f>
        <v>14.4</v>
      </c>
      <c r="Y11" s="17">
        <f>[7]Julho!$H$28</f>
        <v>14.4</v>
      </c>
      <c r="Z11" s="17">
        <f>[7]Julho!$H$29</f>
        <v>6.84</v>
      </c>
      <c r="AA11" s="17">
        <f>[7]Julho!$H$30</f>
        <v>6.84</v>
      </c>
      <c r="AB11" s="17">
        <f>[7]Julho!$H$31</f>
        <v>12.24</v>
      </c>
      <c r="AC11" s="17">
        <f>[7]Julho!$H$32</f>
        <v>10.08</v>
      </c>
      <c r="AD11" s="17">
        <f>[7]Julho!$H$33</f>
        <v>14.4</v>
      </c>
      <c r="AE11" s="17">
        <f>[7]Julho!$H$34</f>
        <v>18.36</v>
      </c>
      <c r="AF11" s="17">
        <f>[7]Julho!$H$35</f>
        <v>14.76</v>
      </c>
      <c r="AG11" s="126">
        <f>MAX(B11:AF11)</f>
        <v>21.6</v>
      </c>
    </row>
    <row r="12" spans="1:35" ht="17.100000000000001" customHeight="1" x14ac:dyDescent="0.2">
      <c r="A12" s="15" t="s">
        <v>4</v>
      </c>
      <c r="B12" s="17">
        <f>[8]Julho!$H$5</f>
        <v>16.920000000000002</v>
      </c>
      <c r="C12" s="17">
        <f>[8]Julho!$H$6</f>
        <v>12.24</v>
      </c>
      <c r="D12" s="17">
        <f>[8]Julho!$H$7</f>
        <v>32.4</v>
      </c>
      <c r="E12" s="17">
        <f>[8]Julho!$H$8</f>
        <v>14.04</v>
      </c>
      <c r="F12" s="17">
        <f>[8]Julho!$H$9</f>
        <v>14.04</v>
      </c>
      <c r="G12" s="17">
        <f>[8]Julho!$H$10</f>
        <v>11.16</v>
      </c>
      <c r="H12" s="17">
        <f>[8]Julho!$H$11</f>
        <v>18</v>
      </c>
      <c r="I12" s="17">
        <f>[8]Julho!$H$12</f>
        <v>21.96</v>
      </c>
      <c r="J12" s="17">
        <f>[8]Julho!$H$13</f>
        <v>14.4</v>
      </c>
      <c r="K12" s="17">
        <f>[8]Julho!$H$14</f>
        <v>14.76</v>
      </c>
      <c r="L12" s="17">
        <f>[8]Julho!$H$15</f>
        <v>15.840000000000002</v>
      </c>
      <c r="M12" s="17">
        <f>[8]Julho!$H$16</f>
        <v>17.64</v>
      </c>
      <c r="N12" s="17">
        <f>[8]Julho!$H$17</f>
        <v>19.440000000000001</v>
      </c>
      <c r="O12" s="17">
        <f>[8]Julho!$H$18</f>
        <v>18</v>
      </c>
      <c r="P12" s="17">
        <f>[8]Julho!$H$19</f>
        <v>12.24</v>
      </c>
      <c r="Q12" s="17">
        <f>[8]Julho!$H$20</f>
        <v>15.48</v>
      </c>
      <c r="R12" s="17">
        <f>[8]Julho!$H$21</f>
        <v>15.840000000000002</v>
      </c>
      <c r="S12" s="17">
        <f>[8]Julho!$H$22</f>
        <v>18.36</v>
      </c>
      <c r="T12" s="17">
        <f>[8]Julho!$H$23</f>
        <v>16.2</v>
      </c>
      <c r="U12" s="17">
        <f>[8]Julho!$H$24</f>
        <v>13.68</v>
      </c>
      <c r="V12" s="17">
        <f>[8]Julho!$H$25</f>
        <v>11.16</v>
      </c>
      <c r="W12" s="17">
        <f>[8]Julho!$H$26</f>
        <v>11.879999999999999</v>
      </c>
      <c r="X12" s="17">
        <f>[8]Julho!$H$27</f>
        <v>17.64</v>
      </c>
      <c r="Y12" s="17">
        <f>[8]Julho!$H$28</f>
        <v>12.96</v>
      </c>
      <c r="Z12" s="17">
        <f>[8]Julho!$H$29</f>
        <v>11.520000000000001</v>
      </c>
      <c r="AA12" s="17">
        <f>[8]Julho!$H$30</f>
        <v>12.24</v>
      </c>
      <c r="AB12" s="17">
        <f>[8]Julho!$H$31</f>
        <v>19.8</v>
      </c>
      <c r="AC12" s="17">
        <f>[8]Julho!$H$32</f>
        <v>14.76</v>
      </c>
      <c r="AD12" s="17">
        <f>[8]Julho!$H$33</f>
        <v>20.88</v>
      </c>
      <c r="AE12" s="17">
        <f>[8]Julho!$H$34</f>
        <v>16.920000000000002</v>
      </c>
      <c r="AF12" s="17">
        <f>[8]Julho!$H$35</f>
        <v>19.440000000000001</v>
      </c>
      <c r="AG12" s="126">
        <f t="shared" si="1"/>
        <v>32.4</v>
      </c>
      <c r="AI12" s="21" t="s">
        <v>51</v>
      </c>
    </row>
    <row r="13" spans="1:35" ht="17.100000000000001" customHeight="1" x14ac:dyDescent="0.2">
      <c r="A13" s="15" t="s">
        <v>5</v>
      </c>
      <c r="B13" s="17" t="str">
        <f>[9]Julho!$H$5</f>
        <v>*</v>
      </c>
      <c r="C13" s="17">
        <f>[9]Julho!$H$6</f>
        <v>10.8</v>
      </c>
      <c r="D13" s="17">
        <f>[9]Julho!$H$7</f>
        <v>6.84</v>
      </c>
      <c r="E13" s="17" t="str">
        <f>[9]Julho!$H$8</f>
        <v>*</v>
      </c>
      <c r="F13" s="17">
        <f>[9]Julho!$H$9</f>
        <v>15.48</v>
      </c>
      <c r="G13" s="17">
        <f>[9]Julho!$H$10</f>
        <v>7.5600000000000005</v>
      </c>
      <c r="H13" s="17" t="str">
        <f>[9]Julho!$H$11</f>
        <v>*</v>
      </c>
      <c r="I13" s="17">
        <f>[9]Julho!$H$12</f>
        <v>7.2</v>
      </c>
      <c r="J13" s="17">
        <f>[9]Julho!$H$13</f>
        <v>11.16</v>
      </c>
      <c r="K13" s="17">
        <f>[9]Julho!$H$14</f>
        <v>10.08</v>
      </c>
      <c r="L13" s="17">
        <f>[9]Julho!$H$15</f>
        <v>8.2799999999999994</v>
      </c>
      <c r="M13" s="17">
        <f>[9]Julho!$H$16</f>
        <v>9.7200000000000006</v>
      </c>
      <c r="N13" s="17">
        <f>[9]Julho!$H$17</f>
        <v>20.52</v>
      </c>
      <c r="O13" s="17">
        <f>[9]Julho!$H$18</f>
        <v>16.920000000000002</v>
      </c>
      <c r="P13" s="17" t="str">
        <f>[9]Julho!$H$19</f>
        <v>*</v>
      </c>
      <c r="Q13" s="17">
        <f>[9]Julho!$H$20</f>
        <v>11.16</v>
      </c>
      <c r="R13" s="17">
        <f>[9]Julho!$H$21</f>
        <v>14.76</v>
      </c>
      <c r="S13" s="17">
        <f>[9]Julho!$H$22</f>
        <v>10.44</v>
      </c>
      <c r="T13" s="17">
        <f>[9]Julho!$H$23</f>
        <v>11.520000000000001</v>
      </c>
      <c r="U13" s="17">
        <f>[9]Julho!$H$24</f>
        <v>6.48</v>
      </c>
      <c r="V13" s="17">
        <f>[9]Julho!$H$25</f>
        <v>10.44</v>
      </c>
      <c r="W13" s="17">
        <f>[9]Julho!$H$26</f>
        <v>8.64</v>
      </c>
      <c r="X13" s="17">
        <f>[9]Julho!$H$27</f>
        <v>7.2</v>
      </c>
      <c r="Y13" s="17">
        <f>[9]Julho!$H$28</f>
        <v>15.48</v>
      </c>
      <c r="Z13" s="17">
        <f>[9]Julho!$H$29</f>
        <v>9.3600000000000012</v>
      </c>
      <c r="AA13" s="17">
        <f>[9]Julho!$H$30</f>
        <v>12.24</v>
      </c>
      <c r="AB13" s="17">
        <f>[9]Julho!$H$31</f>
        <v>14.4</v>
      </c>
      <c r="AC13" s="17">
        <f>[9]Julho!$H$32</f>
        <v>11.879999999999999</v>
      </c>
      <c r="AD13" s="17">
        <f>[9]Julho!$H$33</f>
        <v>11.16</v>
      </c>
      <c r="AE13" s="17">
        <f>[9]Julho!$H$34</f>
        <v>18.36</v>
      </c>
      <c r="AF13" s="17">
        <f>[9]Julho!$H$35</f>
        <v>11.879999999999999</v>
      </c>
      <c r="AG13" s="126">
        <f t="shared" si="1"/>
        <v>20.52</v>
      </c>
    </row>
    <row r="14" spans="1:35" ht="17.100000000000001" customHeight="1" x14ac:dyDescent="0.2">
      <c r="A14" s="15" t="s">
        <v>47</v>
      </c>
      <c r="B14" s="17">
        <f>[10]Julho!$H$5</f>
        <v>19.079999999999998</v>
      </c>
      <c r="C14" s="17">
        <f>[10]Julho!$H$6</f>
        <v>23.040000000000003</v>
      </c>
      <c r="D14" s="17">
        <f>[10]Julho!$H$7</f>
        <v>33.119999999999997</v>
      </c>
      <c r="E14" s="17">
        <f>[10]Julho!$H$8</f>
        <v>15.48</v>
      </c>
      <c r="F14" s="17">
        <f>[10]Julho!$H$9</f>
        <v>16.920000000000002</v>
      </c>
      <c r="G14" s="17">
        <f>[10]Julho!$H$10</f>
        <v>19.440000000000001</v>
      </c>
      <c r="H14" s="17">
        <f>[10]Julho!$H$11</f>
        <v>24.48</v>
      </c>
      <c r="I14" s="17">
        <f>[10]Julho!$H$12</f>
        <v>24.48</v>
      </c>
      <c r="J14" s="17">
        <f>[10]Julho!$H$13</f>
        <v>16.2</v>
      </c>
      <c r="K14" s="17">
        <f>[10]Julho!$H$14</f>
        <v>24.12</v>
      </c>
      <c r="L14" s="17">
        <f>[10]Julho!$H$15</f>
        <v>26.28</v>
      </c>
      <c r="M14" s="17">
        <f>[10]Julho!$H$16</f>
        <v>31.319999999999997</v>
      </c>
      <c r="N14" s="17">
        <f>[10]Julho!$H$17</f>
        <v>32.4</v>
      </c>
      <c r="O14" s="17">
        <f>[10]Julho!$H$18</f>
        <v>33.840000000000003</v>
      </c>
      <c r="P14" s="17">
        <f>[10]Julho!$H$19</f>
        <v>24.48</v>
      </c>
      <c r="Q14" s="17">
        <f>[10]Julho!$H$20</f>
        <v>19.8</v>
      </c>
      <c r="R14" s="17">
        <f>[10]Julho!$H$21</f>
        <v>24.12</v>
      </c>
      <c r="S14" s="17">
        <f>[10]Julho!$H$22</f>
        <v>21.96</v>
      </c>
      <c r="T14" s="17">
        <f>[10]Julho!$H$23</f>
        <v>21.240000000000002</v>
      </c>
      <c r="U14" s="17">
        <f>[10]Julho!$H$24</f>
        <v>20.52</v>
      </c>
      <c r="V14" s="17">
        <f>[10]Julho!$H$25</f>
        <v>19.8</v>
      </c>
      <c r="W14" s="17">
        <f>[10]Julho!$H$26</f>
        <v>14.4</v>
      </c>
      <c r="X14" s="17">
        <f>[10]Julho!$H$27</f>
        <v>23.040000000000003</v>
      </c>
      <c r="Y14" s="17">
        <f>[10]Julho!$H$28</f>
        <v>19.440000000000001</v>
      </c>
      <c r="Z14" s="17">
        <f>[10]Julho!$H$29</f>
        <v>16.920000000000002</v>
      </c>
      <c r="AA14" s="17">
        <f>[10]Julho!$H$30</f>
        <v>17.64</v>
      </c>
      <c r="AB14" s="17">
        <f>[10]Julho!$H$31</f>
        <v>20.88</v>
      </c>
      <c r="AC14" s="17">
        <f>[10]Julho!$H$32</f>
        <v>20.52</v>
      </c>
      <c r="AD14" s="17">
        <f>[10]Julho!$H$33</f>
        <v>20.88</v>
      </c>
      <c r="AE14" s="17">
        <f>[10]Julho!$H$34</f>
        <v>24.840000000000003</v>
      </c>
      <c r="AF14" s="17">
        <f>[10]Julho!$H$35</f>
        <v>23.400000000000002</v>
      </c>
      <c r="AG14" s="126">
        <f>MAX(B14:AF14)</f>
        <v>33.840000000000003</v>
      </c>
    </row>
    <row r="15" spans="1:35" ht="17.100000000000001" customHeight="1" x14ac:dyDescent="0.2">
      <c r="A15" s="15" t="s">
        <v>6</v>
      </c>
      <c r="B15" s="17">
        <f>[11]Julho!$H$5</f>
        <v>6.84</v>
      </c>
      <c r="C15" s="17">
        <f>[11]Julho!$H$6</f>
        <v>10.44</v>
      </c>
      <c r="D15" s="17">
        <f>[11]Julho!$H$7</f>
        <v>19.079999999999998</v>
      </c>
      <c r="E15" s="17">
        <f>[11]Julho!$H$8</f>
        <v>8.64</v>
      </c>
      <c r="F15" s="17">
        <f>[11]Julho!$H$9</f>
        <v>10.44</v>
      </c>
      <c r="G15" s="17">
        <f>[11]Julho!$H$10</f>
        <v>2.16</v>
      </c>
      <c r="H15" s="17">
        <f>[11]Julho!$H$11</f>
        <v>9</v>
      </c>
      <c r="I15" s="17">
        <f>[11]Julho!$H$12</f>
        <v>12.24</v>
      </c>
      <c r="J15" s="17">
        <f>[11]Julho!$H$13</f>
        <v>0</v>
      </c>
      <c r="K15" s="17">
        <f>[11]Julho!$H$14</f>
        <v>9.7200000000000006</v>
      </c>
      <c r="L15" s="17">
        <f>[11]Julho!$H$15</f>
        <v>17.28</v>
      </c>
      <c r="M15" s="17">
        <f>[11]Julho!$H$16</f>
        <v>18</v>
      </c>
      <c r="N15" s="17">
        <f>[11]Julho!$H$17</f>
        <v>20.16</v>
      </c>
      <c r="O15" s="17">
        <f>[11]Julho!$H$18</f>
        <v>14.76</v>
      </c>
      <c r="P15" s="17">
        <f>[11]Julho!$H$19</f>
        <v>16.920000000000002</v>
      </c>
      <c r="Q15" s="17">
        <f>[11]Julho!$H$20</f>
        <v>4.6800000000000006</v>
      </c>
      <c r="R15" s="17">
        <f>[11]Julho!$H$21</f>
        <v>6.12</v>
      </c>
      <c r="S15" s="17">
        <f>[11]Julho!$H$22</f>
        <v>8.64</v>
      </c>
      <c r="T15" s="17">
        <f>[11]Julho!$H$23</f>
        <v>10.8</v>
      </c>
      <c r="U15" s="17">
        <f>[11]Julho!$H$24</f>
        <v>16.2</v>
      </c>
      <c r="V15" s="17">
        <f>[11]Julho!$H$25</f>
        <v>13.68</v>
      </c>
      <c r="W15" s="17">
        <f>[11]Julho!$H$26</f>
        <v>8.2799999999999994</v>
      </c>
      <c r="X15" s="17">
        <f>[11]Julho!$H$27</f>
        <v>6.48</v>
      </c>
      <c r="Y15" s="17">
        <f>[11]Julho!$H$28</f>
        <v>15.120000000000001</v>
      </c>
      <c r="Z15" s="17">
        <f>[11]Julho!$H$29</f>
        <v>11.16</v>
      </c>
      <c r="AA15" s="17">
        <f>[11]Julho!$H$30</f>
        <v>7.9200000000000008</v>
      </c>
      <c r="AB15" s="17">
        <f>[11]Julho!$H$31</f>
        <v>9</v>
      </c>
      <c r="AC15" s="17">
        <f>[11]Julho!$H$32</f>
        <v>6.12</v>
      </c>
      <c r="AD15" s="17">
        <f>[11]Julho!$H$33</f>
        <v>7.9200000000000008</v>
      </c>
      <c r="AE15" s="17">
        <f>[11]Julho!$H$34</f>
        <v>8.64</v>
      </c>
      <c r="AF15" s="17">
        <f>[11]Julho!$H$35</f>
        <v>10.8</v>
      </c>
      <c r="AG15" s="126">
        <f t="shared" si="1"/>
        <v>20.16</v>
      </c>
    </row>
    <row r="16" spans="1:35" ht="17.100000000000001" customHeight="1" x14ac:dyDescent="0.2">
      <c r="A16" s="15" t="s">
        <v>7</v>
      </c>
      <c r="B16" s="17">
        <f>[12]Julho!$H$5</f>
        <v>11.520000000000001</v>
      </c>
      <c r="C16" s="17">
        <f>[12]Julho!$H$6</f>
        <v>17.28</v>
      </c>
      <c r="D16" s="17">
        <f>[12]Julho!$H$7</f>
        <v>20.52</v>
      </c>
      <c r="E16" s="17">
        <f>[12]Julho!$H$8</f>
        <v>22.32</v>
      </c>
      <c r="F16" s="17">
        <f>[12]Julho!$H$9</f>
        <v>15.48</v>
      </c>
      <c r="G16" s="17">
        <f>[12]Julho!$H$10</f>
        <v>18</v>
      </c>
      <c r="H16" s="17">
        <f>[12]Julho!$H$11</f>
        <v>12.6</v>
      </c>
      <c r="I16" s="17">
        <f>[12]Julho!$H$12</f>
        <v>18.36</v>
      </c>
      <c r="J16" s="17">
        <f>[12]Julho!$H$13</f>
        <v>7.9200000000000008</v>
      </c>
      <c r="K16" s="17">
        <f>[12]Julho!$H$14</f>
        <v>18.36</v>
      </c>
      <c r="L16" s="17">
        <f>[12]Julho!$H$15</f>
        <v>16.2</v>
      </c>
      <c r="M16" s="17" t="str">
        <f>[12]Julho!$H$16</f>
        <v>*</v>
      </c>
      <c r="N16" s="17" t="str">
        <f>[12]Julho!$H$17</f>
        <v>*</v>
      </c>
      <c r="O16" s="17" t="str">
        <f>[12]Julho!$H$18</f>
        <v>*</v>
      </c>
      <c r="P16" s="17" t="str">
        <f>[12]Julho!$H$19</f>
        <v>*</v>
      </c>
      <c r="Q16" s="17" t="str">
        <f>[12]Julho!$H$20</f>
        <v>*</v>
      </c>
      <c r="R16" s="17" t="str">
        <f>[12]Julho!$H$21</f>
        <v>*</v>
      </c>
      <c r="S16" s="17" t="str">
        <f>[12]Julho!$H$22</f>
        <v>*</v>
      </c>
      <c r="T16" s="17" t="str">
        <f>[12]Julho!$H$23</f>
        <v>*</v>
      </c>
      <c r="U16" s="17" t="str">
        <f>[12]Julho!$H$24</f>
        <v>*</v>
      </c>
      <c r="V16" s="17" t="str">
        <f>[12]Julho!$H$25</f>
        <v>*</v>
      </c>
      <c r="W16" s="17" t="str">
        <f>[12]Julho!$H$26</f>
        <v>*</v>
      </c>
      <c r="X16" s="17" t="str">
        <f>[12]Julho!$H$27</f>
        <v>*</v>
      </c>
      <c r="Y16" s="17" t="str">
        <f>[12]Julho!$H$28</f>
        <v>*</v>
      </c>
      <c r="Z16" s="17" t="str">
        <f>[12]Julho!$H$29</f>
        <v>*</v>
      </c>
      <c r="AA16" s="17" t="str">
        <f>[12]Julho!$H$30</f>
        <v>*</v>
      </c>
      <c r="AB16" s="17" t="str">
        <f>[12]Julho!$H$31</f>
        <v>*</v>
      </c>
      <c r="AC16" s="17">
        <f>[12]Julho!$H$32</f>
        <v>16.2</v>
      </c>
      <c r="AD16" s="17">
        <f>[12]Julho!$H$33</f>
        <v>16.920000000000002</v>
      </c>
      <c r="AE16" s="17">
        <f>[12]Julho!$H$34</f>
        <v>18.720000000000002</v>
      </c>
      <c r="AF16" s="17">
        <f>[12]Julho!$H$35</f>
        <v>20.52</v>
      </c>
      <c r="AG16" s="126">
        <f t="shared" si="1"/>
        <v>22.32</v>
      </c>
    </row>
    <row r="17" spans="1:35" ht="17.100000000000001" customHeight="1" x14ac:dyDescent="0.2">
      <c r="A17" s="15" t="s">
        <v>8</v>
      </c>
      <c r="B17" s="17">
        <f>[13]Julho!$H$5</f>
        <v>11.879999999999999</v>
      </c>
      <c r="C17" s="17">
        <f>[13]Julho!$H$6</f>
        <v>20.52</v>
      </c>
      <c r="D17" s="17">
        <f>[13]Julho!$H$7</f>
        <v>27</v>
      </c>
      <c r="E17" s="17">
        <f>[13]Julho!$H$8</f>
        <v>18</v>
      </c>
      <c r="F17" s="17">
        <f>[13]Julho!$H$9</f>
        <v>20.88</v>
      </c>
      <c r="G17" s="17">
        <f>[13]Julho!$H$10</f>
        <v>17.28</v>
      </c>
      <c r="H17" s="17">
        <f>[13]Julho!$H$11</f>
        <v>18.36</v>
      </c>
      <c r="I17" s="17">
        <f>[13]Julho!$H$12</f>
        <v>10.8</v>
      </c>
      <c r="J17" s="17">
        <f>[13]Julho!$H$13</f>
        <v>6.48</v>
      </c>
      <c r="K17" s="17">
        <f>[13]Julho!$H$14</f>
        <v>19.440000000000001</v>
      </c>
      <c r="L17" s="17">
        <f>[13]Julho!$H$15</f>
        <v>27</v>
      </c>
      <c r="M17" s="17">
        <f>[13]Julho!$H$16</f>
        <v>28.08</v>
      </c>
      <c r="N17" s="17">
        <f>[13]Julho!$H$17</f>
        <v>26.28</v>
      </c>
      <c r="O17" s="17">
        <f>[13]Julho!$H$18</f>
        <v>23.400000000000002</v>
      </c>
      <c r="P17" s="17">
        <f>[13]Julho!$H$19</f>
        <v>7.2</v>
      </c>
      <c r="Q17" s="17">
        <f>[13]Julho!$H$20</f>
        <v>11.520000000000001</v>
      </c>
      <c r="R17" s="17">
        <f>[13]Julho!$H$21</f>
        <v>15.120000000000001</v>
      </c>
      <c r="S17" s="17">
        <f>[13]Julho!$H$22</f>
        <v>19.079999999999998</v>
      </c>
      <c r="T17" s="17">
        <f>[13]Julho!$H$23</f>
        <v>18.720000000000002</v>
      </c>
      <c r="U17" s="17">
        <f>[13]Julho!$H$24</f>
        <v>29.880000000000003</v>
      </c>
      <c r="V17" s="17">
        <f>[13]Julho!$H$25</f>
        <v>20.52</v>
      </c>
      <c r="W17" s="17">
        <f>[13]Julho!$H$26</f>
        <v>6.84</v>
      </c>
      <c r="X17" s="17">
        <f>[13]Julho!$H$27</f>
        <v>17.28</v>
      </c>
      <c r="Y17" s="17">
        <f>[13]Julho!$H$28</f>
        <v>14.76</v>
      </c>
      <c r="Z17" s="17">
        <f>[13]Julho!$H$29</f>
        <v>12.24</v>
      </c>
      <c r="AA17" s="17">
        <f>[13]Julho!$H$30</f>
        <v>2.16</v>
      </c>
      <c r="AB17" s="17">
        <f>[13]Julho!$H$31</f>
        <v>12.24</v>
      </c>
      <c r="AC17" s="17">
        <f>[13]Julho!$H$32</f>
        <v>15.840000000000002</v>
      </c>
      <c r="AD17" s="17">
        <f>[13]Julho!$H$33</f>
        <v>11.520000000000001</v>
      </c>
      <c r="AE17" s="17">
        <f>[13]Julho!$H$34</f>
        <v>19.079999999999998</v>
      </c>
      <c r="AF17" s="17">
        <f>[13]Julho!$H$35</f>
        <v>19.079999999999998</v>
      </c>
      <c r="AG17" s="126">
        <f t="shared" si="1"/>
        <v>29.880000000000003</v>
      </c>
    </row>
    <row r="18" spans="1:35" ht="17.100000000000001" customHeight="1" x14ac:dyDescent="0.2">
      <c r="A18" s="15" t="s">
        <v>9</v>
      </c>
      <c r="B18" s="17">
        <f>[14]Julho!$H$5</f>
        <v>10.8</v>
      </c>
      <c r="C18" s="17">
        <f>[14]Julho!$H$6</f>
        <v>15.120000000000001</v>
      </c>
      <c r="D18" s="17">
        <f>[14]Julho!$H$7</f>
        <v>14.76</v>
      </c>
      <c r="E18" s="17">
        <f>[14]Julho!$H$8</f>
        <v>22.32</v>
      </c>
      <c r="F18" s="17">
        <f>[14]Julho!$H$9</f>
        <v>15.840000000000002</v>
      </c>
      <c r="G18" s="17">
        <f>[14]Julho!$H$10</f>
        <v>15.48</v>
      </c>
      <c r="H18" s="17">
        <f>[14]Julho!$H$11</f>
        <v>18</v>
      </c>
      <c r="I18" s="17">
        <f>[14]Julho!$H$12</f>
        <v>18</v>
      </c>
      <c r="J18" s="17">
        <f>[14]Julho!$H$13</f>
        <v>8.2799999999999994</v>
      </c>
      <c r="K18" s="17">
        <f>[14]Julho!$H$14</f>
        <v>24.840000000000003</v>
      </c>
      <c r="L18" s="17">
        <f>[14]Julho!$H$15</f>
        <v>18.36</v>
      </c>
      <c r="M18" s="17">
        <f>[14]Julho!$H$16</f>
        <v>12.96</v>
      </c>
      <c r="N18" s="17">
        <f>[14]Julho!$H$17</f>
        <v>35.64</v>
      </c>
      <c r="O18" s="17">
        <f>[14]Julho!$H$18</f>
        <v>26.28</v>
      </c>
      <c r="P18" s="17">
        <f>[14]Julho!$H$19</f>
        <v>12.6</v>
      </c>
      <c r="Q18" s="17">
        <f>[14]Julho!$H$20</f>
        <v>14.76</v>
      </c>
      <c r="R18" s="17">
        <f>[14]Julho!$H$21</f>
        <v>13.68</v>
      </c>
      <c r="S18" s="17">
        <f>[14]Julho!$H$22</f>
        <v>18</v>
      </c>
      <c r="T18" s="17">
        <f>[14]Julho!$H$23</f>
        <v>22.32</v>
      </c>
      <c r="U18" s="17">
        <f>[14]Julho!$H$24</f>
        <v>22.68</v>
      </c>
      <c r="V18" s="17">
        <f>[14]Julho!$H$25</f>
        <v>23.040000000000003</v>
      </c>
      <c r="W18" s="17">
        <f>[14]Julho!$H$26</f>
        <v>12.6</v>
      </c>
      <c r="X18" s="17">
        <f>[14]Julho!$H$27</f>
        <v>13.68</v>
      </c>
      <c r="Y18" s="17">
        <f>[14]Julho!$H$28</f>
        <v>17.28</v>
      </c>
      <c r="Z18" s="17">
        <f>[14]Julho!$H$29</f>
        <v>15.840000000000002</v>
      </c>
      <c r="AA18" s="17">
        <f>[14]Julho!$H$30</f>
        <v>11.16</v>
      </c>
      <c r="AB18" s="17">
        <f>[14]Julho!$H$31</f>
        <v>11.520000000000001</v>
      </c>
      <c r="AC18" s="17">
        <f>[14]Julho!$H$32</f>
        <v>16.920000000000002</v>
      </c>
      <c r="AD18" s="17">
        <f>[14]Julho!$H$33</f>
        <v>13.32</v>
      </c>
      <c r="AE18" s="17">
        <f>[14]Julho!$H$34</f>
        <v>16.920000000000002</v>
      </c>
      <c r="AF18" s="17">
        <f>[14]Julho!$H$35</f>
        <v>21.240000000000002</v>
      </c>
      <c r="AG18" s="126">
        <f t="shared" si="1"/>
        <v>35.64</v>
      </c>
    </row>
    <row r="19" spans="1:35" ht="17.100000000000001" customHeight="1" x14ac:dyDescent="0.2">
      <c r="A19" s="15" t="s">
        <v>46</v>
      </c>
      <c r="B19" s="17">
        <f>[15]Julho!$H$5</f>
        <v>11.16</v>
      </c>
      <c r="C19" s="17">
        <f>[15]Julho!$H$6</f>
        <v>11.16</v>
      </c>
      <c r="D19" s="17">
        <f>[15]Julho!$H$7</f>
        <v>17.28</v>
      </c>
      <c r="E19" s="17">
        <f>[15]Julho!$H$8</f>
        <v>10.08</v>
      </c>
      <c r="F19" s="17">
        <f>[15]Julho!$H$9</f>
        <v>11.16</v>
      </c>
      <c r="G19" s="17">
        <f>[15]Julho!$H$10</f>
        <v>18.36</v>
      </c>
      <c r="H19" s="17">
        <f>[15]Julho!$H$11</f>
        <v>16.2</v>
      </c>
      <c r="I19" s="17">
        <f>[15]Julho!$H$12</f>
        <v>10.8</v>
      </c>
      <c r="J19" s="17">
        <f>[15]Julho!$H$13</f>
        <v>10.8</v>
      </c>
      <c r="K19" s="17">
        <f>[15]Julho!$H$14</f>
        <v>21.240000000000002</v>
      </c>
      <c r="L19" s="17">
        <f>[15]Julho!$H$15</f>
        <v>19.079999999999998</v>
      </c>
      <c r="M19" s="17">
        <f>[15]Julho!$H$16</f>
        <v>23.040000000000003</v>
      </c>
      <c r="N19" s="17">
        <f>[15]Julho!$H$17</f>
        <v>27</v>
      </c>
      <c r="O19" s="17">
        <f>[15]Julho!$H$18</f>
        <v>9.3600000000000012</v>
      </c>
      <c r="P19" s="17">
        <f>[15]Julho!$H$19</f>
        <v>14.04</v>
      </c>
      <c r="Q19" s="17">
        <f>[15]Julho!$H$20</f>
        <v>10.08</v>
      </c>
      <c r="R19" s="17">
        <f>[15]Julho!$H$21</f>
        <v>6.12</v>
      </c>
      <c r="S19" s="17">
        <f>[15]Julho!$H$22</f>
        <v>13.32</v>
      </c>
      <c r="T19" s="17">
        <f>[15]Julho!$H$23</f>
        <v>18.36</v>
      </c>
      <c r="U19" s="17">
        <f>[15]Julho!$H$24</f>
        <v>18.720000000000002</v>
      </c>
      <c r="V19" s="17">
        <f>[15]Julho!$H$25</f>
        <v>11.16</v>
      </c>
      <c r="W19" s="17">
        <f>[15]Julho!$H$26</f>
        <v>6.48</v>
      </c>
      <c r="X19" s="17">
        <f>[15]Julho!$H$27</f>
        <v>7.5600000000000005</v>
      </c>
      <c r="Y19" s="17">
        <f>[15]Julho!$H$28</f>
        <v>9</v>
      </c>
      <c r="Z19" s="17">
        <f>[15]Julho!$H$29</f>
        <v>8.2799999999999994</v>
      </c>
      <c r="AA19" s="17">
        <f>[15]Julho!$H$30</f>
        <v>5.7600000000000007</v>
      </c>
      <c r="AB19" s="17">
        <f>[15]Julho!$H$31</f>
        <v>11.879999999999999</v>
      </c>
      <c r="AC19" s="17">
        <f>[15]Julho!$H$32</f>
        <v>12.24</v>
      </c>
      <c r="AD19" s="17">
        <f>[15]Julho!$H$33</f>
        <v>11.16</v>
      </c>
      <c r="AE19" s="17">
        <f>[15]Julho!$H$34</f>
        <v>14.04</v>
      </c>
      <c r="AF19" s="17">
        <f>[15]Julho!$H$35</f>
        <v>17.64</v>
      </c>
      <c r="AG19" s="126">
        <f t="shared" si="1"/>
        <v>27</v>
      </c>
    </row>
    <row r="20" spans="1:35" ht="17.100000000000001" customHeight="1" x14ac:dyDescent="0.2">
      <c r="A20" s="15" t="s">
        <v>10</v>
      </c>
      <c r="B20" s="17">
        <f>[16]Julho!$H$5</f>
        <v>0</v>
      </c>
      <c r="C20" s="17">
        <f>[16]Julho!$H$6</f>
        <v>2.8800000000000003</v>
      </c>
      <c r="D20" s="17">
        <f>[16]Julho!$H$7</f>
        <v>3.24</v>
      </c>
      <c r="E20" s="17">
        <f>[16]Julho!$H$8</f>
        <v>3.9600000000000004</v>
      </c>
      <c r="F20" s="17">
        <f>[16]Julho!$H$9</f>
        <v>5.4</v>
      </c>
      <c r="G20" s="17">
        <f>[16]Julho!$H$10</f>
        <v>4.32</v>
      </c>
      <c r="H20" s="17">
        <f>[16]Julho!$H$11</f>
        <v>1.4400000000000002</v>
      </c>
      <c r="I20" s="17">
        <f>[16]Julho!$H$12</f>
        <v>1.8</v>
      </c>
      <c r="J20" s="17">
        <f>[16]Julho!$H$13</f>
        <v>0.36000000000000004</v>
      </c>
      <c r="K20" s="17">
        <f>[16]Julho!$H$14</f>
        <v>19.440000000000001</v>
      </c>
      <c r="L20" s="17">
        <f>[16]Julho!$H$15</f>
        <v>15.840000000000002</v>
      </c>
      <c r="M20" s="17">
        <f>[16]Julho!$H$16</f>
        <v>2.16</v>
      </c>
      <c r="N20" s="17">
        <f>[16]Julho!$H$17</f>
        <v>27</v>
      </c>
      <c r="O20" s="17">
        <f>[16]Julho!$H$18</f>
        <v>13.32</v>
      </c>
      <c r="P20" s="17">
        <f>[16]Julho!$H$19</f>
        <v>3.24</v>
      </c>
      <c r="Q20" s="17">
        <f>[16]Julho!$H$20</f>
        <v>0.36000000000000004</v>
      </c>
      <c r="R20" s="17">
        <f>[16]Julho!$H$21</f>
        <v>7.2</v>
      </c>
      <c r="S20" s="17">
        <f>[16]Julho!$H$22</f>
        <v>13.68</v>
      </c>
      <c r="T20" s="17">
        <f>[16]Julho!$H$23</f>
        <v>16.920000000000002</v>
      </c>
      <c r="U20" s="17">
        <f>[16]Julho!$H$24</f>
        <v>14.04</v>
      </c>
      <c r="V20" s="17">
        <f>[16]Julho!$H$25</f>
        <v>15.840000000000002</v>
      </c>
      <c r="W20" s="17">
        <f>[16]Julho!$H$26</f>
        <v>5.7600000000000007</v>
      </c>
      <c r="X20" s="17">
        <f>[16]Julho!$H$27</f>
        <v>11.879999999999999</v>
      </c>
      <c r="Y20" s="17">
        <f>[16]Julho!$H$28</f>
        <v>9.7200000000000006</v>
      </c>
      <c r="Z20" s="17">
        <f>[16]Julho!$H$29</f>
        <v>8.2799999999999994</v>
      </c>
      <c r="AA20" s="17">
        <f>[16]Julho!$H$30</f>
        <v>3.24</v>
      </c>
      <c r="AB20" s="17">
        <f>[16]Julho!$H$31</f>
        <v>11.879999999999999</v>
      </c>
      <c r="AC20" s="17">
        <f>[16]Julho!$H$32</f>
        <v>14.04</v>
      </c>
      <c r="AD20" s="17">
        <f>[16]Julho!$H$33</f>
        <v>14.76</v>
      </c>
      <c r="AE20" s="17">
        <f>[16]Julho!$H$34</f>
        <v>15.120000000000001</v>
      </c>
      <c r="AF20" s="17">
        <f>[16]Julho!$H$35</f>
        <v>19.079999999999998</v>
      </c>
      <c r="AG20" s="126">
        <f>MAX(B20:AF20)</f>
        <v>27</v>
      </c>
    </row>
    <row r="21" spans="1:35" ht="17.100000000000001" customHeight="1" x14ac:dyDescent="0.2">
      <c r="A21" s="15" t="s">
        <v>11</v>
      </c>
      <c r="B21" s="17">
        <f>[17]Julho!$H$5</f>
        <v>8.64</v>
      </c>
      <c r="C21" s="17">
        <f>[17]Julho!$H$6</f>
        <v>7.9200000000000008</v>
      </c>
      <c r="D21" s="17">
        <f>[17]Julho!$H$7</f>
        <v>19.8</v>
      </c>
      <c r="E21" s="17">
        <f>[17]Julho!$H$8</f>
        <v>10.44</v>
      </c>
      <c r="F21" s="17">
        <f>[17]Julho!$H$9</f>
        <v>8.2799999999999994</v>
      </c>
      <c r="G21" s="17">
        <f>[17]Julho!$H$10</f>
        <v>6.84</v>
      </c>
      <c r="H21" s="17">
        <f>[17]Julho!$H$11</f>
        <v>11.879999999999999</v>
      </c>
      <c r="I21" s="17">
        <f>[17]Julho!$H$12</f>
        <v>16.2</v>
      </c>
      <c r="J21" s="17">
        <f>[17]Julho!$H$13</f>
        <v>4.6800000000000006</v>
      </c>
      <c r="K21" s="17">
        <f>[17]Julho!$H$14</f>
        <v>10.08</v>
      </c>
      <c r="L21" s="17">
        <f>[17]Julho!$H$15</f>
        <v>12.96</v>
      </c>
      <c r="M21" s="17">
        <f>[17]Julho!$H$16</f>
        <v>9.7200000000000006</v>
      </c>
      <c r="N21" s="17">
        <f>[17]Julho!$H$17</f>
        <v>15.840000000000002</v>
      </c>
      <c r="O21" s="17">
        <f>[17]Julho!$H$18</f>
        <v>18</v>
      </c>
      <c r="P21" s="17">
        <f>[17]Julho!$H$19</f>
        <v>6.48</v>
      </c>
      <c r="Q21" s="17">
        <f>[17]Julho!$H$20</f>
        <v>18</v>
      </c>
      <c r="R21" s="17">
        <f>[17]Julho!$H$21</f>
        <v>9.7200000000000006</v>
      </c>
      <c r="S21" s="17">
        <f>[17]Julho!$H$22</f>
        <v>6.84</v>
      </c>
      <c r="T21" s="17">
        <f>[17]Julho!$H$23</f>
        <v>9.3600000000000012</v>
      </c>
      <c r="U21" s="17">
        <f>[17]Julho!$H$24</f>
        <v>15.120000000000001</v>
      </c>
      <c r="V21" s="17">
        <f>[17]Julho!$H$25</f>
        <v>13.32</v>
      </c>
      <c r="W21" s="17">
        <f>[17]Julho!$H$26</f>
        <v>9</v>
      </c>
      <c r="X21" s="17">
        <f>[17]Julho!$H$27</f>
        <v>8.64</v>
      </c>
      <c r="Y21" s="17">
        <f>[17]Julho!$H$28</f>
        <v>14.04</v>
      </c>
      <c r="Z21" s="17">
        <f>[17]Julho!$H$29</f>
        <v>8.2799999999999994</v>
      </c>
      <c r="AA21" s="17">
        <f>[17]Julho!$H$30</f>
        <v>6.12</v>
      </c>
      <c r="AB21" s="17">
        <f>[17]Julho!$H$31</f>
        <v>7.5600000000000005</v>
      </c>
      <c r="AC21" s="17">
        <f>[17]Julho!$H$32</f>
        <v>7.2</v>
      </c>
      <c r="AD21" s="17">
        <f>[17]Julho!$H$33</f>
        <v>7.9200000000000008</v>
      </c>
      <c r="AE21" s="17">
        <f>[17]Julho!$H$34</f>
        <v>10.08</v>
      </c>
      <c r="AF21" s="17">
        <f>[17]Julho!$H$35</f>
        <v>8.64</v>
      </c>
      <c r="AG21" s="126">
        <f>MAX(B21:AF21)</f>
        <v>19.8</v>
      </c>
    </row>
    <row r="22" spans="1:35" ht="17.100000000000001" customHeight="1" x14ac:dyDescent="0.2">
      <c r="A22" s="15" t="s">
        <v>12</v>
      </c>
      <c r="B22" s="17" t="str">
        <f>[18]Julho!$H$5</f>
        <v>*</v>
      </c>
      <c r="C22" s="17" t="str">
        <f>[18]Julho!$H$6</f>
        <v>*</v>
      </c>
      <c r="D22" s="17" t="str">
        <f>[18]Julho!$H$7</f>
        <v>*</v>
      </c>
      <c r="E22" s="17" t="str">
        <f>[18]Julho!$H$8</f>
        <v>*</v>
      </c>
      <c r="F22" s="17" t="str">
        <f>[18]Julho!$H$9</f>
        <v>*</v>
      </c>
      <c r="G22" s="17" t="str">
        <f>[18]Julho!$H$10</f>
        <v>*</v>
      </c>
      <c r="H22" s="17" t="str">
        <f>[18]Julho!$H$11</f>
        <v>*</v>
      </c>
      <c r="I22" s="17" t="str">
        <f>[18]Julho!$H$12</f>
        <v>*</v>
      </c>
      <c r="J22" s="17" t="str">
        <f>[18]Julho!$H$13</f>
        <v>*</v>
      </c>
      <c r="K22" s="17" t="str">
        <f>[18]Julho!$H$14</f>
        <v>*</v>
      </c>
      <c r="L22" s="17" t="str">
        <f>[18]Julho!$H$15</f>
        <v>*</v>
      </c>
      <c r="M22" s="17" t="str">
        <f>[18]Julho!$H$16</f>
        <v>*</v>
      </c>
      <c r="N22" s="17" t="str">
        <f>[18]Julho!$H$17</f>
        <v>*</v>
      </c>
      <c r="O22" s="17" t="str">
        <f>[18]Julho!$H$18</f>
        <v>*</v>
      </c>
      <c r="P22" s="17" t="str">
        <f>[18]Julho!$H$19</f>
        <v>*</v>
      </c>
      <c r="Q22" s="17" t="str">
        <f>[18]Julho!$H$20</f>
        <v>*</v>
      </c>
      <c r="R22" s="17" t="str">
        <f>[18]Julho!$H$21</f>
        <v>*</v>
      </c>
      <c r="S22" s="17" t="str">
        <f>[18]Julho!$H$22</f>
        <v>*</v>
      </c>
      <c r="T22" s="17" t="str">
        <f>[18]Julho!$H$23</f>
        <v>*</v>
      </c>
      <c r="U22" s="17" t="str">
        <f>[18]Julho!$H$24</f>
        <v>*</v>
      </c>
      <c r="V22" s="17" t="str">
        <f>[18]Julho!$H$25</f>
        <v>*</v>
      </c>
      <c r="W22" s="17" t="str">
        <f>[18]Julho!$H$26</f>
        <v>*</v>
      </c>
      <c r="X22" s="17" t="str">
        <f>[18]Julho!$H$27</f>
        <v>*</v>
      </c>
      <c r="Y22" s="17" t="str">
        <f>[18]Julho!$H$28</f>
        <v>*</v>
      </c>
      <c r="Z22" s="17">
        <f>[18]Julho!$H$29</f>
        <v>6.48</v>
      </c>
      <c r="AA22" s="17">
        <f>[18]Julho!$H$30</f>
        <v>5.7600000000000007</v>
      </c>
      <c r="AB22" s="17">
        <f>[18]Julho!$H$31</f>
        <v>6.84</v>
      </c>
      <c r="AC22" s="17">
        <f>[18]Julho!$H$32</f>
        <v>6.48</v>
      </c>
      <c r="AD22" s="17">
        <f>[18]Julho!$H$33</f>
        <v>8.2799999999999994</v>
      </c>
      <c r="AE22" s="17">
        <f>[18]Julho!$H$34</f>
        <v>7.5600000000000005</v>
      </c>
      <c r="AF22" s="17">
        <f>[18]Julho!$H$35</f>
        <v>10.8</v>
      </c>
      <c r="AG22" s="126">
        <f>MAX(B22:AF22)</f>
        <v>10.8</v>
      </c>
    </row>
    <row r="23" spans="1:35" ht="17.100000000000001" customHeight="1" x14ac:dyDescent="0.2">
      <c r="A23" s="15" t="s">
        <v>13</v>
      </c>
      <c r="B23" s="17">
        <f>[19]Julho!$H$5</f>
        <v>10.8</v>
      </c>
      <c r="C23" s="17">
        <f>[19]Julho!$H$6</f>
        <v>23.040000000000003</v>
      </c>
      <c r="D23" s="17">
        <f>[19]Julho!$H$7</f>
        <v>23.400000000000002</v>
      </c>
      <c r="E23" s="17">
        <f>[19]Julho!$H$8</f>
        <v>21.6</v>
      </c>
      <c r="F23" s="17">
        <f>[19]Julho!$H$9</f>
        <v>9.7200000000000006</v>
      </c>
      <c r="G23" s="17">
        <f>[19]Julho!$H$10</f>
        <v>19.8</v>
      </c>
      <c r="H23" s="17">
        <f>[19]Julho!$H$11</f>
        <v>15.48</v>
      </c>
      <c r="I23" s="17">
        <f>[19]Julho!$H$12</f>
        <v>12.96</v>
      </c>
      <c r="J23" s="17">
        <f>[19]Julho!$H$13</f>
        <v>13.68</v>
      </c>
      <c r="K23" s="17">
        <f>[19]Julho!$H$14</f>
        <v>24.48</v>
      </c>
      <c r="L23" s="17">
        <f>[19]Julho!$H$15</f>
        <v>21.240000000000002</v>
      </c>
      <c r="M23" s="17">
        <f>[19]Julho!$H$16</f>
        <v>26.64</v>
      </c>
      <c r="N23" s="17">
        <f>[19]Julho!$H$17</f>
        <v>30.240000000000002</v>
      </c>
      <c r="O23" s="17">
        <f>[19]Julho!$H$18</f>
        <v>22.68</v>
      </c>
      <c r="P23" s="17">
        <f>[19]Julho!$H$19</f>
        <v>20.52</v>
      </c>
      <c r="Q23" s="17">
        <f>[19]Julho!$H$20</f>
        <v>10.8</v>
      </c>
      <c r="R23" s="17">
        <f>[19]Julho!$H$21</f>
        <v>14.4</v>
      </c>
      <c r="S23" s="17">
        <f>[19]Julho!$H$22</f>
        <v>13.68</v>
      </c>
      <c r="T23" s="17">
        <f>[19]Julho!$H$23</f>
        <v>27</v>
      </c>
      <c r="U23" s="17">
        <f>[19]Julho!$H$24</f>
        <v>16.559999999999999</v>
      </c>
      <c r="V23" s="17">
        <f>[19]Julho!$H$25</f>
        <v>21.240000000000002</v>
      </c>
      <c r="W23" s="17">
        <f>[19]Julho!$H$26</f>
        <v>5.4</v>
      </c>
      <c r="X23" s="17">
        <f>[19]Julho!$H$27</f>
        <v>11.879999999999999</v>
      </c>
      <c r="Y23" s="17">
        <f>[19]Julho!$H$28</f>
        <v>14.76</v>
      </c>
      <c r="Z23" s="17">
        <f>[19]Julho!$H$29</f>
        <v>9.7200000000000006</v>
      </c>
      <c r="AA23" s="17">
        <f>[19]Julho!$H$30</f>
        <v>6.84</v>
      </c>
      <c r="AB23" s="17">
        <f>[19]Julho!$H$31</f>
        <v>18</v>
      </c>
      <c r="AC23" s="17">
        <f>[19]Julho!$H$32</f>
        <v>18</v>
      </c>
      <c r="AD23" s="17">
        <f>[19]Julho!$H$33</f>
        <v>13.32</v>
      </c>
      <c r="AE23" s="17">
        <f>[19]Julho!$H$34</f>
        <v>22.68</v>
      </c>
      <c r="AF23" s="17">
        <f>[19]Julho!$H$35</f>
        <v>27.36</v>
      </c>
      <c r="AG23" s="126">
        <f>MAX(B23:AF23)</f>
        <v>30.240000000000002</v>
      </c>
    </row>
    <row r="24" spans="1:35" ht="17.100000000000001" customHeight="1" x14ac:dyDescent="0.2">
      <c r="A24" s="15" t="s">
        <v>14</v>
      </c>
      <c r="B24" s="17">
        <f>[20]Julho!$H$5</f>
        <v>16.2</v>
      </c>
      <c r="C24" s="17">
        <f>[20]Julho!$H$6</f>
        <v>12.96</v>
      </c>
      <c r="D24" s="17">
        <f>[20]Julho!$H$7</f>
        <v>20.52</v>
      </c>
      <c r="E24" s="17">
        <f>[20]Julho!$H$8</f>
        <v>19.079999999999998</v>
      </c>
      <c r="F24" s="17">
        <f>[20]Julho!$H$9</f>
        <v>12.96</v>
      </c>
      <c r="G24" s="17">
        <f>[20]Julho!$H$10</f>
        <v>14.76</v>
      </c>
      <c r="H24" s="17">
        <f>[20]Julho!$H$11</f>
        <v>15.840000000000002</v>
      </c>
      <c r="I24" s="17">
        <f>[20]Julho!$H$12</f>
        <v>17.64</v>
      </c>
      <c r="J24" s="17">
        <f>[20]Julho!$H$13</f>
        <v>9</v>
      </c>
      <c r="K24" s="17">
        <f>[20]Julho!$H$14</f>
        <v>15.48</v>
      </c>
      <c r="L24" s="17">
        <f>[20]Julho!$H$15</f>
        <v>19.440000000000001</v>
      </c>
      <c r="M24" s="17">
        <f>[20]Julho!$H$16</f>
        <v>18</v>
      </c>
      <c r="N24" s="17">
        <f>[20]Julho!$H$17</f>
        <v>16.2</v>
      </c>
      <c r="O24" s="17">
        <f>[20]Julho!$H$18</f>
        <v>16.920000000000002</v>
      </c>
      <c r="P24" s="17">
        <f>[20]Julho!$H$19</f>
        <v>11.879999999999999</v>
      </c>
      <c r="Q24" s="17">
        <f>[20]Julho!$H$20</f>
        <v>16.559999999999999</v>
      </c>
      <c r="R24" s="17">
        <f>[20]Julho!$H$21</f>
        <v>17.28</v>
      </c>
      <c r="S24" s="17">
        <f>[20]Julho!$H$22</f>
        <v>19.440000000000001</v>
      </c>
      <c r="T24" s="17">
        <f>[20]Julho!$H$23</f>
        <v>16.920000000000002</v>
      </c>
      <c r="U24" s="17">
        <f>[20]Julho!$H$24</f>
        <v>13.68</v>
      </c>
      <c r="V24" s="17">
        <f>[20]Julho!$H$25</f>
        <v>19.8</v>
      </c>
      <c r="W24" s="17">
        <f>[20]Julho!$H$26</f>
        <v>13.32</v>
      </c>
      <c r="X24" s="17">
        <f>[20]Julho!$H$27</f>
        <v>10.8</v>
      </c>
      <c r="Y24" s="17">
        <f>[20]Julho!$H$28</f>
        <v>15.48</v>
      </c>
      <c r="Z24" s="17">
        <f>[20]Julho!$H$29</f>
        <v>19.8</v>
      </c>
      <c r="AA24" s="17">
        <f>[20]Julho!$H$30</f>
        <v>9.7200000000000006</v>
      </c>
      <c r="AB24" s="17">
        <f>[20]Julho!$H$31</f>
        <v>11.16</v>
      </c>
      <c r="AC24" s="17">
        <f>[20]Julho!$H$32</f>
        <v>12.96</v>
      </c>
      <c r="AD24" s="17">
        <f>[20]Julho!$H$33</f>
        <v>13.32</v>
      </c>
      <c r="AE24" s="17">
        <f>[20]Julho!$H$34</f>
        <v>18.720000000000002</v>
      </c>
      <c r="AF24" s="17">
        <f>[20]Julho!$H$35</f>
        <v>14.4</v>
      </c>
      <c r="AG24" s="126">
        <f>MAX(B24:AF24)</f>
        <v>20.52</v>
      </c>
    </row>
    <row r="25" spans="1:35" ht="17.100000000000001" customHeight="1" x14ac:dyDescent="0.2">
      <c r="A25" s="15" t="s">
        <v>15</v>
      </c>
      <c r="B25" s="17">
        <f>[21]Julho!$H$5</f>
        <v>15.48</v>
      </c>
      <c r="C25" s="17">
        <f>[21]Julho!$H$6</f>
        <v>18</v>
      </c>
      <c r="D25" s="17">
        <f>[21]Julho!$H$7</f>
        <v>22.68</v>
      </c>
      <c r="E25" s="17">
        <f>[21]Julho!$H$8</f>
        <v>19.8</v>
      </c>
      <c r="F25" s="17">
        <f>[21]Julho!$H$9</f>
        <v>18.36</v>
      </c>
      <c r="G25" s="17">
        <f>[21]Julho!$H$10</f>
        <v>23.040000000000003</v>
      </c>
      <c r="H25" s="17">
        <f>[21]Julho!$H$11</f>
        <v>15.840000000000002</v>
      </c>
      <c r="I25" s="17">
        <f>[21]Julho!$H$12</f>
        <v>18.720000000000002</v>
      </c>
      <c r="J25" s="17">
        <f>[21]Julho!$H$13</f>
        <v>8.64</v>
      </c>
      <c r="K25" s="17">
        <f>[21]Julho!$H$14</f>
        <v>15.840000000000002</v>
      </c>
      <c r="L25" s="17">
        <f>[21]Julho!$H$15</f>
        <v>20.16</v>
      </c>
      <c r="M25" s="17">
        <f>[21]Julho!$H$16</f>
        <v>19.079999999999998</v>
      </c>
      <c r="N25" s="17">
        <f>[21]Julho!$H$17</f>
        <v>23.400000000000002</v>
      </c>
      <c r="O25" s="17">
        <f>[21]Julho!$H$18</f>
        <v>26.28</v>
      </c>
      <c r="P25" s="17">
        <f>[21]Julho!$H$19</f>
        <v>15.120000000000001</v>
      </c>
      <c r="Q25" s="17">
        <f>[21]Julho!$H$20</f>
        <v>11.520000000000001</v>
      </c>
      <c r="R25" s="17">
        <f>[21]Julho!$H$21</f>
        <v>10.8</v>
      </c>
      <c r="S25" s="17">
        <f>[21]Julho!$H$22</f>
        <v>14.76</v>
      </c>
      <c r="T25" s="17">
        <f>[21]Julho!$H$23</f>
        <v>16.559999999999999</v>
      </c>
      <c r="U25" s="17">
        <f>[21]Julho!$H$24</f>
        <v>15.48</v>
      </c>
      <c r="V25" s="17">
        <f>[21]Julho!$H$25</f>
        <v>21.240000000000002</v>
      </c>
      <c r="W25" s="17">
        <f>[21]Julho!$H$26</f>
        <v>12.96</v>
      </c>
      <c r="X25" s="17">
        <f>[21]Julho!$H$27</f>
        <v>16.920000000000002</v>
      </c>
      <c r="Y25" s="17">
        <f>[21]Julho!$H$28</f>
        <v>12.24</v>
      </c>
      <c r="Z25" s="17">
        <f>[21]Julho!$H$29</f>
        <v>11.520000000000001</v>
      </c>
      <c r="AA25" s="17">
        <f>[21]Julho!$H$30</f>
        <v>12.96</v>
      </c>
      <c r="AB25" s="17">
        <f>[21]Julho!$H$31</f>
        <v>18</v>
      </c>
      <c r="AC25" s="17">
        <f>[21]Julho!$H$32</f>
        <v>15.48</v>
      </c>
      <c r="AD25" s="17">
        <f>[21]Julho!$H$33</f>
        <v>15.840000000000002</v>
      </c>
      <c r="AE25" s="17">
        <f>[21]Julho!$H$34</f>
        <v>20.16</v>
      </c>
      <c r="AF25" s="17">
        <f>[21]Julho!$H$35</f>
        <v>18.36</v>
      </c>
      <c r="AG25" s="126">
        <f t="shared" ref="AG25:AG32" si="2">MAX(B25:AF25)</f>
        <v>26.28</v>
      </c>
    </row>
    <row r="26" spans="1:35" ht="17.100000000000001" customHeight="1" x14ac:dyDescent="0.2">
      <c r="A26" s="15" t="s">
        <v>16</v>
      </c>
      <c r="B26" s="17" t="str">
        <f>[22]Julho!$H$5</f>
        <v>*</v>
      </c>
      <c r="C26" s="17" t="str">
        <f>[22]Julho!$H$6</f>
        <v>*</v>
      </c>
      <c r="D26" s="17" t="str">
        <f>[22]Julho!$H$7</f>
        <v>*</v>
      </c>
      <c r="E26" s="17" t="str">
        <f>[22]Julho!$H$8</f>
        <v>*</v>
      </c>
      <c r="F26" s="17" t="str">
        <f>[22]Julho!$H$9</f>
        <v>*</v>
      </c>
      <c r="G26" s="17" t="str">
        <f>[22]Julho!$H$10</f>
        <v>*</v>
      </c>
      <c r="H26" s="17" t="str">
        <f>[22]Julho!$H$11</f>
        <v>*</v>
      </c>
      <c r="I26" s="17" t="str">
        <f>[22]Julho!$H$12</f>
        <v>*</v>
      </c>
      <c r="J26" s="17" t="str">
        <f>[22]Julho!$H$13</f>
        <v>*</v>
      </c>
      <c r="K26" s="17" t="str">
        <f>[22]Julho!$H$14</f>
        <v>*</v>
      </c>
      <c r="L26" s="17" t="str">
        <f>[22]Julho!$H$15</f>
        <v>*</v>
      </c>
      <c r="M26" s="17" t="str">
        <f>[22]Julho!$H$16</f>
        <v>*</v>
      </c>
      <c r="N26" s="17" t="str">
        <f>[22]Julho!$H$17</f>
        <v>*</v>
      </c>
      <c r="O26" s="17" t="str">
        <f>[22]Julho!$H$18</f>
        <v>*</v>
      </c>
      <c r="P26" s="17" t="str">
        <f>[22]Julho!$H$19</f>
        <v>*</v>
      </c>
      <c r="Q26" s="17" t="str">
        <f>[22]Julho!$H$20</f>
        <v>*</v>
      </c>
      <c r="R26" s="17" t="str">
        <f>[22]Julho!$H$21</f>
        <v>*</v>
      </c>
      <c r="S26" s="17" t="str">
        <f>[22]Julho!$H$22</f>
        <v>*</v>
      </c>
      <c r="T26" s="17" t="str">
        <f>[22]Julho!$H$23</f>
        <v>*</v>
      </c>
      <c r="U26" s="17" t="str">
        <f>[22]Julho!$H$24</f>
        <v>*</v>
      </c>
      <c r="V26" s="17" t="str">
        <f>[22]Julho!$H$25</f>
        <v>*</v>
      </c>
      <c r="W26" s="17" t="str">
        <f>[22]Julho!$H$26</f>
        <v>*</v>
      </c>
      <c r="X26" s="17" t="str">
        <f>[22]Julho!$H$27</f>
        <v>*</v>
      </c>
      <c r="Y26" s="17">
        <f>[22]Julho!$H$28</f>
        <v>3.6</v>
      </c>
      <c r="Z26" s="17">
        <f>[22]Julho!$H$29</f>
        <v>0.36000000000000004</v>
      </c>
      <c r="AA26" s="17">
        <f>[22]Julho!$H$30</f>
        <v>0</v>
      </c>
      <c r="AB26" s="17">
        <f>[22]Julho!$H$31</f>
        <v>10.8</v>
      </c>
      <c r="AC26" s="17">
        <f>[22]Julho!$H$32</f>
        <v>11.879999999999999</v>
      </c>
      <c r="AD26" s="17">
        <f>[22]Julho!$H$33</f>
        <v>8.64</v>
      </c>
      <c r="AE26" s="17">
        <f>[22]Julho!$H$34</f>
        <v>9.3600000000000012</v>
      </c>
      <c r="AF26" s="17">
        <f>[22]Julho!$H$35</f>
        <v>19.440000000000001</v>
      </c>
      <c r="AG26" s="126">
        <f t="shared" si="2"/>
        <v>19.440000000000001</v>
      </c>
      <c r="AI26" s="21" t="s">
        <v>51</v>
      </c>
    </row>
    <row r="27" spans="1:35" ht="17.100000000000001" customHeight="1" x14ac:dyDescent="0.2">
      <c r="A27" s="15" t="s">
        <v>17</v>
      </c>
      <c r="B27" s="17">
        <f>[23]Julho!$H$5</f>
        <v>9</v>
      </c>
      <c r="C27" s="17">
        <f>[23]Julho!$H$6</f>
        <v>10.8</v>
      </c>
      <c r="D27" s="17">
        <f>[23]Julho!$H$7</f>
        <v>20.16</v>
      </c>
      <c r="E27" s="17">
        <f>[23]Julho!$H$8</f>
        <v>21.240000000000002</v>
      </c>
      <c r="F27" s="17">
        <f>[23]Julho!$H$9</f>
        <v>10.8</v>
      </c>
      <c r="G27" s="17">
        <f>[23]Julho!$H$10</f>
        <v>11.879999999999999</v>
      </c>
      <c r="H27" s="17">
        <f>[23]Julho!$H$11</f>
        <v>15.840000000000002</v>
      </c>
      <c r="I27" s="17">
        <f>[23]Julho!$H$12</f>
        <v>18.720000000000002</v>
      </c>
      <c r="J27" s="17">
        <f>[23]Julho!$H$13</f>
        <v>7.5600000000000005</v>
      </c>
      <c r="K27" s="17">
        <f>[23]Julho!$H$14</f>
        <v>21.96</v>
      </c>
      <c r="L27" s="17">
        <f>[23]Julho!$H$15</f>
        <v>22.68</v>
      </c>
      <c r="M27" s="17">
        <f>[23]Julho!$H$16</f>
        <v>24.48</v>
      </c>
      <c r="N27" s="17">
        <f>[23]Julho!$H$17</f>
        <v>36.72</v>
      </c>
      <c r="O27" s="17">
        <f>[23]Julho!$H$18</f>
        <v>20.16</v>
      </c>
      <c r="P27" s="17">
        <f>[23]Julho!$H$19</f>
        <v>14.76</v>
      </c>
      <c r="Q27" s="17">
        <f>[23]Julho!$H$20</f>
        <v>13.68</v>
      </c>
      <c r="R27" s="17">
        <f>[23]Julho!$H$21</f>
        <v>10.08</v>
      </c>
      <c r="S27" s="17">
        <f>[23]Julho!$H$22</f>
        <v>17.64</v>
      </c>
      <c r="T27" s="17">
        <f>[23]Julho!$H$23</f>
        <v>23.400000000000002</v>
      </c>
      <c r="U27" s="17">
        <f>[23]Julho!$H$24</f>
        <v>25.92</v>
      </c>
      <c r="V27" s="17">
        <f>[23]Julho!$H$25</f>
        <v>18.36</v>
      </c>
      <c r="W27" s="17">
        <f>[23]Julho!$H$26</f>
        <v>7.9200000000000008</v>
      </c>
      <c r="X27" s="17">
        <f>[23]Julho!$H$27</f>
        <v>11.879999999999999</v>
      </c>
      <c r="Y27" s="17">
        <f>[23]Julho!$H$28</f>
        <v>15.120000000000001</v>
      </c>
      <c r="Z27" s="17">
        <f>[23]Julho!$H$29</f>
        <v>10.44</v>
      </c>
      <c r="AA27" s="17">
        <f>[23]Julho!$H$30</f>
        <v>5.7600000000000007</v>
      </c>
      <c r="AB27" s="17">
        <f>[23]Julho!$H$31</f>
        <v>11.520000000000001</v>
      </c>
      <c r="AC27" s="17">
        <f>[23]Julho!$H$32</f>
        <v>13.32</v>
      </c>
      <c r="AD27" s="17">
        <f>[23]Julho!$H$33</f>
        <v>10.8</v>
      </c>
      <c r="AE27" s="17">
        <f>[23]Julho!$H$34</f>
        <v>14.4</v>
      </c>
      <c r="AF27" s="17">
        <f>[23]Julho!$H$35</f>
        <v>21.6</v>
      </c>
      <c r="AG27" s="126">
        <f t="shared" si="2"/>
        <v>36.72</v>
      </c>
    </row>
    <row r="28" spans="1:35" ht="17.100000000000001" customHeight="1" x14ac:dyDescent="0.2">
      <c r="A28" s="15" t="s">
        <v>18</v>
      </c>
      <c r="B28" s="17">
        <f>[24]Julho!$H$5</f>
        <v>6.12</v>
      </c>
      <c r="C28" s="17">
        <f>[24]Julho!$H$6</f>
        <v>15.120000000000001</v>
      </c>
      <c r="D28" s="17">
        <f>[24]Julho!$H$7</f>
        <v>32.04</v>
      </c>
      <c r="E28" s="17">
        <f>[24]Julho!$H$8</f>
        <v>18.36</v>
      </c>
      <c r="F28" s="17">
        <f>[24]Julho!$H$9</f>
        <v>7.5600000000000005</v>
      </c>
      <c r="G28" s="17">
        <f>[24]Julho!$H$10</f>
        <v>0</v>
      </c>
      <c r="H28" s="17">
        <f>[24]Julho!$H$11</f>
        <v>19.079999999999998</v>
      </c>
      <c r="I28" s="17">
        <f>[24]Julho!$H$12</f>
        <v>19.079999999999998</v>
      </c>
      <c r="J28" s="17">
        <f>[24]Julho!$H$13</f>
        <v>6.48</v>
      </c>
      <c r="K28" s="17">
        <f>[24]Julho!$H$14</f>
        <v>10.44</v>
      </c>
      <c r="L28" s="17">
        <f>[24]Julho!$H$15</f>
        <v>25.2</v>
      </c>
      <c r="M28" s="17">
        <f>[24]Julho!$H$16</f>
        <v>25.92</v>
      </c>
      <c r="N28" s="17">
        <f>[24]Julho!$H$17</f>
        <v>22.68</v>
      </c>
      <c r="O28" s="17">
        <f>[24]Julho!$H$18</f>
        <v>27.36</v>
      </c>
      <c r="P28" s="17">
        <f>[24]Julho!$H$19</f>
        <v>27</v>
      </c>
      <c r="Q28" s="17">
        <f>[24]Julho!$H$20</f>
        <v>16.559999999999999</v>
      </c>
      <c r="R28" s="17">
        <f>[24]Julho!$H$21</f>
        <v>1.4400000000000002</v>
      </c>
      <c r="S28" s="17">
        <f>[24]Julho!$H$22</f>
        <v>6.12</v>
      </c>
      <c r="T28" s="17">
        <f>[24]Julho!$H$23</f>
        <v>14.4</v>
      </c>
      <c r="U28" s="17">
        <f>[24]Julho!$H$24</f>
        <v>23.759999999999998</v>
      </c>
      <c r="V28" s="17">
        <f>[24]Julho!$H$25</f>
        <v>19.8</v>
      </c>
      <c r="W28" s="17">
        <f>[24]Julho!$H$26</f>
        <v>5.4</v>
      </c>
      <c r="X28" s="17">
        <f>[24]Julho!$H$27</f>
        <v>5.04</v>
      </c>
      <c r="Y28" s="17">
        <f>[24]Julho!$H$28</f>
        <v>16.920000000000002</v>
      </c>
      <c r="Z28" s="17">
        <f>[24]Julho!$H$29</f>
        <v>12.24</v>
      </c>
      <c r="AA28" s="17">
        <f>[24]Julho!$H$30</f>
        <v>2.8800000000000003</v>
      </c>
      <c r="AB28" s="17">
        <f>[24]Julho!$H$31</f>
        <v>18</v>
      </c>
      <c r="AC28" s="17">
        <f>[24]Julho!$H$32</f>
        <v>10.44</v>
      </c>
      <c r="AD28" s="17">
        <f>[24]Julho!$H$33</f>
        <v>16.2</v>
      </c>
      <c r="AE28" s="17">
        <f>[24]Julho!$H$34</f>
        <v>22.32</v>
      </c>
      <c r="AF28" s="17">
        <f>[24]Julho!$H$35</f>
        <v>13.32</v>
      </c>
      <c r="AG28" s="126">
        <f t="shared" si="2"/>
        <v>32.04</v>
      </c>
    </row>
    <row r="29" spans="1:35" ht="17.100000000000001" customHeight="1" x14ac:dyDescent="0.2">
      <c r="A29" s="15" t="s">
        <v>19</v>
      </c>
      <c r="B29" s="17">
        <f>[25]Julho!$H$5</f>
        <v>10.08</v>
      </c>
      <c r="C29" s="17" t="str">
        <f>[25]Julho!$H$6</f>
        <v>*</v>
      </c>
      <c r="D29" s="17">
        <f>[25]Julho!$H$7</f>
        <v>1.08</v>
      </c>
      <c r="E29" s="17">
        <f>[25]Julho!$H$8</f>
        <v>16.920000000000002</v>
      </c>
      <c r="F29" s="17">
        <f>[25]Julho!$H$9</f>
        <v>23.400000000000002</v>
      </c>
      <c r="G29" s="17">
        <f>[25]Julho!$H$10</f>
        <v>21.96</v>
      </c>
      <c r="H29" s="17" t="str">
        <f>[25]Julho!$H$11</f>
        <v>*</v>
      </c>
      <c r="I29" s="17">
        <f>[25]Julho!$H$12</f>
        <v>14.76</v>
      </c>
      <c r="J29" s="17">
        <f>[25]Julho!$H$13</f>
        <v>11.520000000000001</v>
      </c>
      <c r="K29" s="17">
        <f>[25]Julho!$H$14</f>
        <v>18.36</v>
      </c>
      <c r="L29" s="17">
        <f>[25]Julho!$H$15</f>
        <v>14.04</v>
      </c>
      <c r="M29" s="17">
        <f>[25]Julho!$H$16</f>
        <v>24.840000000000003</v>
      </c>
      <c r="N29" s="17">
        <f>[25]Julho!$H$17</f>
        <v>26.28</v>
      </c>
      <c r="O29" s="17">
        <f>[25]Julho!$H$18</f>
        <v>10.08</v>
      </c>
      <c r="P29" s="17">
        <f>[25]Julho!$H$19</f>
        <v>10.08</v>
      </c>
      <c r="Q29" s="17">
        <f>[25]Julho!$H$20</f>
        <v>11.16</v>
      </c>
      <c r="R29" s="17">
        <f>[25]Julho!$H$21</f>
        <v>11.879999999999999</v>
      </c>
      <c r="S29" s="17">
        <f>[25]Julho!$H$22</f>
        <v>16.920000000000002</v>
      </c>
      <c r="T29" s="17">
        <f>[25]Julho!$H$23</f>
        <v>22.68</v>
      </c>
      <c r="U29" s="17">
        <f>[25]Julho!$H$24</f>
        <v>20.52</v>
      </c>
      <c r="V29" s="17">
        <f>[25]Julho!$H$25</f>
        <v>21.6</v>
      </c>
      <c r="W29" s="17">
        <f>[25]Julho!$H$26</f>
        <v>10.44</v>
      </c>
      <c r="X29" s="17">
        <f>[25]Julho!$H$27</f>
        <v>18.36</v>
      </c>
      <c r="Y29" s="17">
        <f>[25]Julho!$H$28</f>
        <v>16.2</v>
      </c>
      <c r="Z29" s="17">
        <f>[25]Julho!$H$29</f>
        <v>17.28</v>
      </c>
      <c r="AA29" s="17">
        <f>[25]Julho!$H$30</f>
        <v>13.32</v>
      </c>
      <c r="AB29" s="17">
        <f>[25]Julho!$H$31</f>
        <v>17.28</v>
      </c>
      <c r="AC29" s="17">
        <f>[25]Julho!$H$32</f>
        <v>20.16</v>
      </c>
      <c r="AD29" s="17">
        <f>[25]Julho!$H$33</f>
        <v>16.559999999999999</v>
      </c>
      <c r="AE29" s="17">
        <f>[25]Julho!$H$34</f>
        <v>24.48</v>
      </c>
      <c r="AF29" s="17">
        <f>[25]Julho!$H$35</f>
        <v>21.6</v>
      </c>
      <c r="AG29" s="126">
        <f t="shared" si="2"/>
        <v>26.28</v>
      </c>
    </row>
    <row r="30" spans="1:35" ht="17.100000000000001" customHeight="1" x14ac:dyDescent="0.2">
      <c r="A30" s="15" t="s">
        <v>31</v>
      </c>
      <c r="B30" s="17" t="str">
        <f>[26]Julho!$H$5</f>
        <v>*</v>
      </c>
      <c r="C30" s="17" t="str">
        <f>[26]Julho!$H$6</f>
        <v>*</v>
      </c>
      <c r="D30" s="17" t="str">
        <f>[26]Julho!$H$7</f>
        <v>*</v>
      </c>
      <c r="E30" s="17" t="str">
        <f>[26]Julho!$H$8</f>
        <v>*</v>
      </c>
      <c r="F30" s="17" t="str">
        <f>[26]Julho!$H$9</f>
        <v>*</v>
      </c>
      <c r="G30" s="17" t="str">
        <f>[26]Julho!$H$10</f>
        <v>*</v>
      </c>
      <c r="H30" s="17" t="str">
        <f>[26]Julho!$H$11</f>
        <v>*</v>
      </c>
      <c r="I30" s="17" t="str">
        <f>[26]Julho!$H$12</f>
        <v>*</v>
      </c>
      <c r="J30" s="17" t="str">
        <f>[26]Julho!$H$13</f>
        <v>*</v>
      </c>
      <c r="K30" s="17" t="str">
        <f>[26]Julho!$H$14</f>
        <v>*</v>
      </c>
      <c r="L30" s="17" t="str">
        <f>[26]Julho!$H$15</f>
        <v>*</v>
      </c>
      <c r="M30" s="17" t="str">
        <f>[26]Julho!$H$16</f>
        <v>*</v>
      </c>
      <c r="N30" s="17" t="str">
        <f>[26]Julho!$H$17</f>
        <v>*</v>
      </c>
      <c r="O30" s="17" t="str">
        <f>[26]Julho!$H$18</f>
        <v>*</v>
      </c>
      <c r="P30" s="17" t="str">
        <f>[26]Julho!$H$19</f>
        <v>*</v>
      </c>
      <c r="Q30" s="17" t="str">
        <f>[26]Julho!$H$20</f>
        <v>*</v>
      </c>
      <c r="R30" s="17" t="str">
        <f>[26]Julho!$H$21</f>
        <v>*</v>
      </c>
      <c r="S30" s="17" t="str">
        <f>[26]Julho!$H$22</f>
        <v>*</v>
      </c>
      <c r="T30" s="17" t="str">
        <f>[26]Julho!$H$23</f>
        <v>*</v>
      </c>
      <c r="U30" s="17" t="str">
        <f>[26]Julho!$H$24</f>
        <v>*</v>
      </c>
      <c r="V30" s="17" t="str">
        <f>[26]Julho!$H$25</f>
        <v>*</v>
      </c>
      <c r="W30" s="17" t="str">
        <f>[26]Julho!$H$26</f>
        <v>*</v>
      </c>
      <c r="X30" s="17" t="str">
        <f>[26]Julho!$H$27</f>
        <v>*</v>
      </c>
      <c r="Y30" s="17" t="str">
        <f>[26]Julho!$H$28</f>
        <v>*</v>
      </c>
      <c r="Z30" s="17" t="str">
        <f>[26]Julho!$H$29</f>
        <v>*</v>
      </c>
      <c r="AA30" s="17" t="str">
        <f>[26]Julho!$H$30</f>
        <v>*</v>
      </c>
      <c r="AB30" s="17" t="str">
        <f>[26]Julho!$H$31</f>
        <v>*</v>
      </c>
      <c r="AC30" s="17" t="str">
        <f>[26]Julho!$H$32</f>
        <v>*</v>
      </c>
      <c r="AD30" s="17" t="str">
        <f>[26]Julho!$H$33</f>
        <v>*</v>
      </c>
      <c r="AE30" s="17" t="str">
        <f>[26]Julho!$H$34</f>
        <v>*</v>
      </c>
      <c r="AF30" s="17" t="str">
        <f>[26]Julho!$H$35</f>
        <v>*</v>
      </c>
      <c r="AG30" s="126" t="s">
        <v>139</v>
      </c>
    </row>
    <row r="31" spans="1:35" ht="17.100000000000001" customHeight="1" x14ac:dyDescent="0.2">
      <c r="A31" s="15" t="s">
        <v>48</v>
      </c>
      <c r="B31" s="17">
        <f>[27]Julho!$H$5</f>
        <v>16.920000000000002</v>
      </c>
      <c r="C31" s="17">
        <f>[27]Julho!$H$6</f>
        <v>19.8</v>
      </c>
      <c r="D31" s="17">
        <f>[27]Julho!$H$7</f>
        <v>28.44</v>
      </c>
      <c r="E31" s="17">
        <f>[27]Julho!$H$8</f>
        <v>18.36</v>
      </c>
      <c r="F31" s="17">
        <f>[27]Julho!$H$9</f>
        <v>17.28</v>
      </c>
      <c r="G31" s="17">
        <f>[27]Julho!$H$10</f>
        <v>12.96</v>
      </c>
      <c r="H31" s="17">
        <f>[27]Julho!$H$11</f>
        <v>28.08</v>
      </c>
      <c r="I31" s="17">
        <f>[27]Julho!$H$12</f>
        <v>25.2</v>
      </c>
      <c r="J31" s="17">
        <f>[27]Julho!$H$13</f>
        <v>15.120000000000001</v>
      </c>
      <c r="K31" s="17">
        <f>[27]Julho!$H$14</f>
        <v>27</v>
      </c>
      <c r="L31" s="17">
        <f>[27]Julho!$H$15</f>
        <v>23.040000000000003</v>
      </c>
      <c r="M31" s="17">
        <f>[27]Julho!$H$16</f>
        <v>27.720000000000002</v>
      </c>
      <c r="N31" s="17">
        <f>[27]Julho!$H$17</f>
        <v>32.4</v>
      </c>
      <c r="O31" s="17">
        <f>[27]Julho!$H$18</f>
        <v>29.52</v>
      </c>
      <c r="P31" s="17">
        <f>[27]Julho!$H$19</f>
        <v>24.12</v>
      </c>
      <c r="Q31" s="17">
        <f>[27]Julho!$H$20</f>
        <v>32.4</v>
      </c>
      <c r="R31" s="17">
        <f>[27]Julho!$H$21</f>
        <v>16.920000000000002</v>
      </c>
      <c r="S31" s="17">
        <f>[27]Julho!$H$22</f>
        <v>25.56</v>
      </c>
      <c r="T31" s="17">
        <f>[27]Julho!$H$23</f>
        <v>25.56</v>
      </c>
      <c r="U31" s="17">
        <f>[27]Julho!$H$24</f>
        <v>27.720000000000002</v>
      </c>
      <c r="V31" s="17">
        <f>[27]Julho!$H$25</f>
        <v>19.8</v>
      </c>
      <c r="W31" s="17">
        <f>[27]Julho!$H$26</f>
        <v>15.120000000000001</v>
      </c>
      <c r="X31" s="17">
        <f>[27]Julho!$H$27</f>
        <v>16.920000000000002</v>
      </c>
      <c r="Y31" s="17">
        <f>[27]Julho!$H$28</f>
        <v>16.559999999999999</v>
      </c>
      <c r="Z31" s="17">
        <f>[27]Julho!$H$29</f>
        <v>17.64</v>
      </c>
      <c r="AA31" s="17">
        <f>[27]Julho!$H$30</f>
        <v>13.68</v>
      </c>
      <c r="AB31" s="17">
        <f>[27]Julho!$H$31</f>
        <v>18.720000000000002</v>
      </c>
      <c r="AC31" s="17">
        <f>[27]Julho!$H$32</f>
        <v>18.720000000000002</v>
      </c>
      <c r="AD31" s="17">
        <f>[27]Julho!$H$33</f>
        <v>16.920000000000002</v>
      </c>
      <c r="AE31" s="17">
        <f>[27]Julho!$H$34</f>
        <v>27.36</v>
      </c>
      <c r="AF31" s="17">
        <f>[27]Julho!$H$35</f>
        <v>20.88</v>
      </c>
      <c r="AG31" s="126">
        <f>MAX(B31:AF31)</f>
        <v>32.4</v>
      </c>
    </row>
    <row r="32" spans="1:35" ht="17.100000000000001" customHeight="1" x14ac:dyDescent="0.2">
      <c r="A32" s="15" t="s">
        <v>20</v>
      </c>
      <c r="B32" s="17">
        <f>[28]Julho!$H$5</f>
        <v>9.7200000000000006</v>
      </c>
      <c r="C32" s="17">
        <f>[28]Julho!$H$6</f>
        <v>10.44</v>
      </c>
      <c r="D32" s="17">
        <f>[28]Julho!$H$7</f>
        <v>12.6</v>
      </c>
      <c r="E32" s="17">
        <f>[28]Julho!$H$8</f>
        <v>7.5600000000000005</v>
      </c>
      <c r="F32" s="17">
        <f>[28]Julho!$H$9</f>
        <v>5.04</v>
      </c>
      <c r="G32" s="17">
        <f>[28]Julho!$H$10</f>
        <v>6.48</v>
      </c>
      <c r="H32" s="17">
        <f>[28]Julho!$H$11</f>
        <v>11.879999999999999</v>
      </c>
      <c r="I32" s="17">
        <f>[28]Julho!$H$12</f>
        <v>6.48</v>
      </c>
      <c r="J32" s="17">
        <f>[28]Julho!$H$13</f>
        <v>3.6</v>
      </c>
      <c r="K32" s="17">
        <f>[28]Julho!$H$14</f>
        <v>11.879999999999999</v>
      </c>
      <c r="L32" s="17">
        <f>[28]Julho!$H$15</f>
        <v>13.32</v>
      </c>
      <c r="M32" s="17">
        <f>[28]Julho!$H$16</f>
        <v>14.4</v>
      </c>
      <c r="N32" s="17">
        <f>[28]Julho!$H$17</f>
        <v>11.879999999999999</v>
      </c>
      <c r="O32" s="17">
        <f>[28]Julho!$H$18</f>
        <v>13.32</v>
      </c>
      <c r="P32" s="17">
        <f>[28]Julho!$H$19</f>
        <v>11.879999999999999</v>
      </c>
      <c r="Q32" s="17">
        <f>[28]Julho!$H$20</f>
        <v>11.879999999999999</v>
      </c>
      <c r="R32" s="17">
        <f>[28]Julho!$H$21</f>
        <v>9</v>
      </c>
      <c r="S32" s="17">
        <f>[28]Julho!$H$22</f>
        <v>10.08</v>
      </c>
      <c r="T32" s="17">
        <f>[28]Julho!$H$23</f>
        <v>15.120000000000001</v>
      </c>
      <c r="U32" s="17">
        <f>[28]Julho!$H$24</f>
        <v>11.879999999999999</v>
      </c>
      <c r="V32" s="17">
        <f>[28]Julho!$H$25</f>
        <v>12.96</v>
      </c>
      <c r="W32" s="17">
        <f>[28]Julho!$H$26</f>
        <v>5.04</v>
      </c>
      <c r="X32" s="17">
        <f>[28]Julho!$H$27</f>
        <v>3.6</v>
      </c>
      <c r="Y32" s="17">
        <f>[28]Julho!$H$28</f>
        <v>7.5600000000000005</v>
      </c>
      <c r="Z32" s="17">
        <f>[28]Julho!$H$29</f>
        <v>7.9200000000000008</v>
      </c>
      <c r="AA32" s="17">
        <f>[28]Julho!$H$30</f>
        <v>5.04</v>
      </c>
      <c r="AB32" s="17">
        <f>[28]Julho!$H$31</f>
        <v>6.12</v>
      </c>
      <c r="AC32" s="17">
        <f>[28]Julho!$H$32</f>
        <v>9</v>
      </c>
      <c r="AD32" s="17">
        <f>[28]Julho!$H$33</f>
        <v>7.9200000000000008</v>
      </c>
      <c r="AE32" s="17">
        <f>[28]Julho!$H$34</f>
        <v>11.16</v>
      </c>
      <c r="AF32" s="17">
        <f>[28]Julho!$H$35</f>
        <v>12.6</v>
      </c>
      <c r="AG32" s="126">
        <f t="shared" si="2"/>
        <v>15.120000000000001</v>
      </c>
    </row>
    <row r="33" spans="1:35" s="5" customFormat="1" ht="17.100000000000001" customHeight="1" thickBot="1" x14ac:dyDescent="0.25">
      <c r="A33" s="75" t="s">
        <v>33</v>
      </c>
      <c r="B33" s="76">
        <f t="shared" ref="B33:AG33" si="3">MAX(B5:B32)</f>
        <v>32.4</v>
      </c>
      <c r="C33" s="76">
        <f t="shared" si="3"/>
        <v>28.08</v>
      </c>
      <c r="D33" s="76">
        <f t="shared" si="3"/>
        <v>33.119999999999997</v>
      </c>
      <c r="E33" s="76">
        <f t="shared" si="3"/>
        <v>23.759999999999998</v>
      </c>
      <c r="F33" s="76">
        <f t="shared" si="3"/>
        <v>23.400000000000002</v>
      </c>
      <c r="G33" s="76">
        <f t="shared" si="3"/>
        <v>23.400000000000002</v>
      </c>
      <c r="H33" s="76">
        <f t="shared" si="3"/>
        <v>28.08</v>
      </c>
      <c r="I33" s="76">
        <f t="shared" si="3"/>
        <v>25.2</v>
      </c>
      <c r="J33" s="76">
        <f t="shared" si="3"/>
        <v>16.2</v>
      </c>
      <c r="K33" s="76">
        <f t="shared" si="3"/>
        <v>27</v>
      </c>
      <c r="L33" s="76">
        <f t="shared" si="3"/>
        <v>28.44</v>
      </c>
      <c r="M33" s="76">
        <f t="shared" si="3"/>
        <v>31.319999999999997</v>
      </c>
      <c r="N33" s="76">
        <f t="shared" si="3"/>
        <v>36.72</v>
      </c>
      <c r="O33" s="76">
        <f t="shared" si="3"/>
        <v>33.840000000000003</v>
      </c>
      <c r="P33" s="76">
        <f t="shared" si="3"/>
        <v>27</v>
      </c>
      <c r="Q33" s="76">
        <f t="shared" si="3"/>
        <v>32.4</v>
      </c>
      <c r="R33" s="76">
        <f t="shared" si="3"/>
        <v>24.12</v>
      </c>
      <c r="S33" s="76">
        <f t="shared" si="3"/>
        <v>25.56</v>
      </c>
      <c r="T33" s="76">
        <f t="shared" si="3"/>
        <v>27</v>
      </c>
      <c r="U33" s="76">
        <f t="shared" si="3"/>
        <v>29.880000000000003</v>
      </c>
      <c r="V33" s="76">
        <f t="shared" si="3"/>
        <v>23.759999999999998</v>
      </c>
      <c r="W33" s="76">
        <f t="shared" si="3"/>
        <v>19.440000000000001</v>
      </c>
      <c r="X33" s="76">
        <f t="shared" si="3"/>
        <v>24.48</v>
      </c>
      <c r="Y33" s="76">
        <f t="shared" si="3"/>
        <v>19.440000000000001</v>
      </c>
      <c r="Z33" s="76">
        <f t="shared" si="3"/>
        <v>20.52</v>
      </c>
      <c r="AA33" s="76">
        <f t="shared" si="3"/>
        <v>17.64</v>
      </c>
      <c r="AB33" s="76">
        <f t="shared" si="3"/>
        <v>24.840000000000003</v>
      </c>
      <c r="AC33" s="76">
        <f t="shared" si="3"/>
        <v>22.68</v>
      </c>
      <c r="AD33" s="76">
        <f t="shared" si="3"/>
        <v>25.56</v>
      </c>
      <c r="AE33" s="76">
        <f t="shared" si="3"/>
        <v>29.16</v>
      </c>
      <c r="AF33" s="76">
        <f t="shared" si="3"/>
        <v>27.36</v>
      </c>
      <c r="AG33" s="81">
        <f t="shared" si="3"/>
        <v>36.72</v>
      </c>
    </row>
    <row r="34" spans="1:35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2"/>
    </row>
    <row r="35" spans="1:35" x14ac:dyDescent="0.2">
      <c r="A35" s="93"/>
      <c r="B35" s="78" t="s">
        <v>137</v>
      </c>
      <c r="C35" s="78"/>
      <c r="D35" s="78"/>
      <c r="E35" s="78"/>
      <c r="F35" s="78"/>
      <c r="G35" s="78"/>
      <c r="H35" s="79"/>
      <c r="I35" s="79"/>
      <c r="J35" s="79"/>
      <c r="K35" s="79"/>
      <c r="L35" s="79"/>
      <c r="M35" s="79" t="s">
        <v>49</v>
      </c>
      <c r="N35" s="79"/>
      <c r="O35" s="79"/>
      <c r="P35" s="79"/>
      <c r="Q35" s="79"/>
      <c r="R35" s="79"/>
      <c r="S35" s="79"/>
      <c r="T35" s="79"/>
      <c r="U35" s="79"/>
      <c r="V35" s="79" t="s">
        <v>54</v>
      </c>
      <c r="W35" s="79"/>
      <c r="X35" s="79"/>
      <c r="Y35" s="79"/>
      <c r="Z35" s="79"/>
      <c r="AA35" s="79"/>
      <c r="AB35" s="79"/>
      <c r="AC35" s="79"/>
      <c r="AD35" s="94"/>
      <c r="AE35" s="79"/>
      <c r="AF35" s="79"/>
      <c r="AG35" s="95"/>
      <c r="AH35" s="2"/>
    </row>
    <row r="36" spans="1:35" x14ac:dyDescent="0.2">
      <c r="A36" s="83"/>
      <c r="B36" s="79"/>
      <c r="C36" s="79"/>
      <c r="D36" s="79"/>
      <c r="E36" s="79"/>
      <c r="F36" s="79"/>
      <c r="G36" s="79"/>
      <c r="H36" s="79"/>
      <c r="I36" s="79"/>
      <c r="J36" s="96"/>
      <c r="K36" s="96"/>
      <c r="L36" s="96"/>
      <c r="M36" s="96" t="s">
        <v>50</v>
      </c>
      <c r="N36" s="96"/>
      <c r="O36" s="96"/>
      <c r="P36" s="96"/>
      <c r="Q36" s="79"/>
      <c r="R36" s="79"/>
      <c r="S36" s="79"/>
      <c r="T36" s="79"/>
      <c r="U36" s="79"/>
      <c r="V36" s="96" t="s">
        <v>55</v>
      </c>
      <c r="W36" s="96"/>
      <c r="X36" s="79"/>
      <c r="Y36" s="79"/>
      <c r="Z36" s="79"/>
      <c r="AA36" s="79"/>
      <c r="AB36" s="79"/>
      <c r="AC36" s="79"/>
      <c r="AD36" s="94"/>
      <c r="AE36" s="97"/>
      <c r="AF36" s="98"/>
      <c r="AG36" s="99"/>
      <c r="AH36" s="2"/>
      <c r="AI36" s="2"/>
    </row>
    <row r="37" spans="1:35" ht="13.5" thickBot="1" x14ac:dyDescent="0.25">
      <c r="A37" s="103"/>
      <c r="B37" s="108"/>
      <c r="C37" s="108"/>
      <c r="D37" s="108" t="s">
        <v>138</v>
      </c>
      <c r="E37" s="108"/>
      <c r="F37" s="108"/>
      <c r="G37" s="108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5"/>
      <c r="AE37" s="109"/>
      <c r="AF37" s="110"/>
      <c r="AG37" s="112"/>
      <c r="AH37" s="35"/>
      <c r="AI37" s="2"/>
    </row>
    <row r="39" spans="1:35" x14ac:dyDescent="0.2">
      <c r="C39" s="86"/>
    </row>
    <row r="46" spans="1:35" x14ac:dyDescent="0.2">
      <c r="C46" s="3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I24" sqref="AI24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6" s="4" customFormat="1" ht="16.5" customHeight="1" x14ac:dyDescent="0.2">
      <c r="A2" s="131" t="s">
        <v>21</v>
      </c>
      <c r="B2" s="129" t="s">
        <v>136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7"/>
    </row>
    <row r="3" spans="1:36" s="5" customFormat="1" ht="12" customHeight="1" x14ac:dyDescent="0.2">
      <c r="A3" s="131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36" t="s">
        <v>134</v>
      </c>
      <c r="AH3" s="10"/>
    </row>
    <row r="4" spans="1:36" s="5" customFormat="1" ht="13.5" customHeight="1" x14ac:dyDescent="0.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36" t="s">
        <v>37</v>
      </c>
      <c r="AH4" s="10"/>
    </row>
    <row r="5" spans="1:36" s="5" customFormat="1" ht="13.5" customHeight="1" x14ac:dyDescent="0.2">
      <c r="A5" s="15" t="s">
        <v>44</v>
      </c>
      <c r="B5" s="123" t="str">
        <f>[1]Julho!$I$5</f>
        <v>O</v>
      </c>
      <c r="C5" s="123" t="str">
        <f>[1]Julho!$I$6</f>
        <v>SO</v>
      </c>
      <c r="D5" s="123" t="str">
        <f>[1]Julho!$I$7</f>
        <v>O</v>
      </c>
      <c r="E5" s="123" t="str">
        <f>[1]Julho!$I$8</f>
        <v>NO</v>
      </c>
      <c r="F5" s="123" t="str">
        <f>[1]Julho!$I$9</f>
        <v>NO</v>
      </c>
      <c r="G5" s="123" t="str">
        <f>[1]Julho!$I$10</f>
        <v>SO</v>
      </c>
      <c r="H5" s="123" t="str">
        <f>[1]Julho!$I$11</f>
        <v>SE</v>
      </c>
      <c r="I5" s="123" t="str">
        <f>[1]Julho!$I$12</f>
        <v>NE</v>
      </c>
      <c r="J5" s="123" t="str">
        <f>[1]Julho!$I$13</f>
        <v>SE</v>
      </c>
      <c r="K5" s="123" t="str">
        <f>[1]Julho!$I$14</f>
        <v>SE</v>
      </c>
      <c r="L5" s="123" t="str">
        <f>[1]Julho!$I$15</f>
        <v>SO</v>
      </c>
      <c r="M5" s="123" t="str">
        <f>[1]Julho!$I$16</f>
        <v>SE</v>
      </c>
      <c r="N5" s="123" t="str">
        <f>[1]Julho!$I$17</f>
        <v>L</v>
      </c>
      <c r="O5" s="123" t="str">
        <f>[1]Julho!$I$18</f>
        <v>NE</v>
      </c>
      <c r="P5" s="123" t="str">
        <f>[1]Julho!$I$19</f>
        <v>O</v>
      </c>
      <c r="Q5" s="123" t="str">
        <f>[1]Julho!$I$20</f>
        <v>NO</v>
      </c>
      <c r="R5" s="123" t="str">
        <f>[1]Julho!$I$21</f>
        <v>S</v>
      </c>
      <c r="S5" s="123" t="str">
        <f>[1]Julho!$I$22</f>
        <v>O</v>
      </c>
      <c r="T5" s="123" t="str">
        <f>[1]Julho!$I$23</f>
        <v>SE</v>
      </c>
      <c r="U5" s="123" t="str">
        <f>[1]Julho!$I$24</f>
        <v>NO</v>
      </c>
      <c r="V5" s="123" t="str">
        <f>[1]Julho!$I$25</f>
        <v>NO</v>
      </c>
      <c r="W5" s="123" t="str">
        <f>[1]Julho!$I$26</f>
        <v>O</v>
      </c>
      <c r="X5" s="123" t="str">
        <f>[1]Julho!$I$27</f>
        <v>O</v>
      </c>
      <c r="Y5" s="123" t="str">
        <f>[1]Julho!$I$28</f>
        <v>SO</v>
      </c>
      <c r="Z5" s="123" t="str">
        <f>[1]Julho!$I$29</f>
        <v>O</v>
      </c>
      <c r="AA5" s="123" t="str">
        <f>[1]Julho!$I$30</f>
        <v>O</v>
      </c>
      <c r="AB5" s="123" t="str">
        <f>[1]Julho!$I$31</f>
        <v>O</v>
      </c>
      <c r="AC5" s="123" t="str">
        <f>[1]Julho!$I$32</f>
        <v>O</v>
      </c>
      <c r="AD5" s="123" t="str">
        <f>[1]Julho!$I$33</f>
        <v>O</v>
      </c>
      <c r="AE5" s="123" t="str">
        <f>[1]Julho!$I$34</f>
        <v>S</v>
      </c>
      <c r="AF5" s="123" t="str">
        <f>[1]Julho!$I$35</f>
        <v>O</v>
      </c>
      <c r="AG5" s="39" t="str">
        <f>[1]Julho!$I$36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[2]Julho!$I$5</f>
        <v>SO</v>
      </c>
      <c r="C6" s="17" t="str">
        <f>[2]Julho!$I$6</f>
        <v>SO</v>
      </c>
      <c r="D6" s="17" t="str">
        <f>[2]Julho!$I$7</f>
        <v>SO</v>
      </c>
      <c r="E6" s="17" t="str">
        <f>[2]Julho!$I$8</f>
        <v>SO</v>
      </c>
      <c r="F6" s="17" t="str">
        <f>[2]Julho!$I$9</f>
        <v>SO</v>
      </c>
      <c r="G6" s="17" t="str">
        <f>[2]Julho!$I$10</f>
        <v>SO</v>
      </c>
      <c r="H6" s="17" t="str">
        <f>[2]Julho!$I$11</f>
        <v>SO</v>
      </c>
      <c r="I6" s="17" t="str">
        <f>[2]Julho!$I$12</f>
        <v>SO</v>
      </c>
      <c r="J6" s="17" t="str">
        <f>[2]Julho!$I$13</f>
        <v>SO</v>
      </c>
      <c r="K6" s="17" t="str">
        <f>[2]Julho!$I$14</f>
        <v>SO</v>
      </c>
      <c r="L6" s="17" t="str">
        <f>[2]Julho!$I$15</f>
        <v>SO</v>
      </c>
      <c r="M6" s="17" t="str">
        <f>[2]Julho!$I$16</f>
        <v>SO</v>
      </c>
      <c r="N6" s="17" t="str">
        <f>[2]Julho!$I$17</f>
        <v>SO</v>
      </c>
      <c r="O6" s="17" t="str">
        <f>[2]Julho!$I$18</f>
        <v>SO</v>
      </c>
      <c r="P6" s="17" t="str">
        <f>[2]Julho!$I$19</f>
        <v>SO</v>
      </c>
      <c r="Q6" s="17" t="str">
        <f>[2]Julho!$I$20</f>
        <v>SO</v>
      </c>
      <c r="R6" s="17" t="str">
        <f>[2]Julho!$I$21</f>
        <v>SO</v>
      </c>
      <c r="S6" s="17" t="str">
        <f>[2]Julho!$I$22</f>
        <v>SO</v>
      </c>
      <c r="T6" s="123" t="str">
        <f>[2]Julho!$I$23</f>
        <v>SO</v>
      </c>
      <c r="U6" s="123" t="str">
        <f>[2]Julho!$I$24</f>
        <v>SO</v>
      </c>
      <c r="V6" s="123" t="str">
        <f>[2]Julho!$I$25</f>
        <v>SO</v>
      </c>
      <c r="W6" s="123" t="str">
        <f>[2]Julho!$I$26</f>
        <v>SO</v>
      </c>
      <c r="X6" s="123" t="str">
        <f>[2]Julho!$I$27</f>
        <v>SO</v>
      </c>
      <c r="Y6" s="123" t="str">
        <f>[2]Julho!$I$28</f>
        <v>SO</v>
      </c>
      <c r="Z6" s="123" t="str">
        <f>[2]Julho!$I$29</f>
        <v>SO</v>
      </c>
      <c r="AA6" s="123" t="str">
        <f>[2]Julho!$I$30</f>
        <v>SO</v>
      </c>
      <c r="AB6" s="123" t="str">
        <f>[2]Julho!$I$31</f>
        <v>SO</v>
      </c>
      <c r="AC6" s="123" t="str">
        <f>[2]Julho!$I$32</f>
        <v>SO</v>
      </c>
      <c r="AD6" s="123" t="str">
        <f>[2]Julho!$I$33</f>
        <v>SO</v>
      </c>
      <c r="AE6" s="123" t="str">
        <f>[2]Julho!$I$34</f>
        <v>SO</v>
      </c>
      <c r="AF6" s="123" t="str">
        <f>[2]Julho!$I$35</f>
        <v>SO</v>
      </c>
      <c r="AG6" s="72" t="str">
        <f>[2]Julho!$I$36</f>
        <v>SO</v>
      </c>
      <c r="AH6" s="2"/>
    </row>
    <row r="7" spans="1:36" ht="12" customHeight="1" x14ac:dyDescent="0.2">
      <c r="A7" s="15" t="s">
        <v>1</v>
      </c>
      <c r="B7" s="17" t="str">
        <f>[3]Julho!$I$5</f>
        <v>*</v>
      </c>
      <c r="C7" s="17" t="str">
        <f>[3]Julho!$I$6</f>
        <v>*</v>
      </c>
      <c r="D7" s="17" t="str">
        <f>[3]Julho!$I$7</f>
        <v>*</v>
      </c>
      <c r="E7" s="17" t="str">
        <f>[3]Julho!$I$8</f>
        <v>*</v>
      </c>
      <c r="F7" s="17" t="str">
        <f>[3]Julho!$I$9</f>
        <v>*</v>
      </c>
      <c r="G7" s="17" t="str">
        <f>[3]Julho!$I$10</f>
        <v>*</v>
      </c>
      <c r="H7" s="17" t="str">
        <f>[3]Julho!$I$11</f>
        <v>*</v>
      </c>
      <c r="I7" s="17" t="str">
        <f>[3]Julho!$I$12</f>
        <v>*</v>
      </c>
      <c r="J7" s="17" t="str">
        <f>[3]Julho!$I$13</f>
        <v>*</v>
      </c>
      <c r="K7" s="17" t="str">
        <f>[3]Julho!$I$14</f>
        <v>*</v>
      </c>
      <c r="L7" s="17" t="str">
        <f>[3]Julho!$I$15</f>
        <v>*</v>
      </c>
      <c r="M7" s="17" t="str">
        <f>[3]Julho!$I$16</f>
        <v>*</v>
      </c>
      <c r="N7" s="17" t="str">
        <f>[3]Julho!$I$17</f>
        <v>*</v>
      </c>
      <c r="O7" s="17" t="str">
        <f>[3]Julho!$I$18</f>
        <v>*</v>
      </c>
      <c r="P7" s="17" t="str">
        <f>[3]Julho!$I$19</f>
        <v>*</v>
      </c>
      <c r="Q7" s="17" t="str">
        <f>[3]Julho!$I$20</f>
        <v>*</v>
      </c>
      <c r="R7" s="17" t="str">
        <f>[3]Julho!$I$21</f>
        <v>*</v>
      </c>
      <c r="S7" s="17" t="str">
        <f>[3]Julho!$I$22</f>
        <v>*</v>
      </c>
      <c r="T7" s="123" t="str">
        <f>[3]Julho!$I$23</f>
        <v>*</v>
      </c>
      <c r="U7" s="123" t="str">
        <f>[3]Julho!$I$24</f>
        <v>*</v>
      </c>
      <c r="V7" s="123" t="str">
        <f>[3]Julho!$I$25</f>
        <v>*</v>
      </c>
      <c r="W7" s="123" t="str">
        <f>[3]Julho!$I$26</f>
        <v>*</v>
      </c>
      <c r="X7" s="123" t="str">
        <f>[3]Julho!$I$27</f>
        <v>*</v>
      </c>
      <c r="Y7" s="123" t="str">
        <f>[3]Julho!$I$28</f>
        <v>*</v>
      </c>
      <c r="Z7" s="123" t="str">
        <f>[3]Julho!$I$29</f>
        <v>*</v>
      </c>
      <c r="AA7" s="123" t="str">
        <f>[3]Julho!$I$30</f>
        <v>*</v>
      </c>
      <c r="AB7" s="123" t="str">
        <f>[3]Julho!$I$31</f>
        <v>SE</v>
      </c>
      <c r="AC7" s="123" t="str">
        <f>[3]Julho!$I$32</f>
        <v>S</v>
      </c>
      <c r="AD7" s="123" t="str">
        <f>[3]Julho!$I$33</f>
        <v>SE</v>
      </c>
      <c r="AE7" s="123" t="str">
        <f>[3]Julho!$I$34</f>
        <v>SE</v>
      </c>
      <c r="AF7" s="123" t="str">
        <f>[3]Julho!$I$35</f>
        <v>SE</v>
      </c>
      <c r="AG7" s="72" t="str">
        <f>[3]Julho!$I$36</f>
        <v>SE</v>
      </c>
      <c r="AH7" s="2"/>
    </row>
    <row r="8" spans="1:36" ht="12" customHeight="1" x14ac:dyDescent="0.2">
      <c r="A8" s="15" t="s">
        <v>75</v>
      </c>
      <c r="B8" s="17" t="str">
        <f>[4]Julho!$I$5</f>
        <v>NE</v>
      </c>
      <c r="C8" s="17" t="str">
        <f>[4]Julho!$I$6</f>
        <v>L</v>
      </c>
      <c r="D8" s="17" t="str">
        <f>[4]Julho!$I$7</f>
        <v>L</v>
      </c>
      <c r="E8" s="17" t="str">
        <f>[4]Julho!$I$8</f>
        <v>SO</v>
      </c>
      <c r="F8" s="17" t="str">
        <f>[4]Julho!$I$9</f>
        <v>L</v>
      </c>
      <c r="G8" s="17" t="str">
        <f>[4]Julho!$I$10</f>
        <v>L</v>
      </c>
      <c r="H8" s="17" t="str">
        <f>[4]Julho!$I$11</f>
        <v>NE</v>
      </c>
      <c r="I8" s="17" t="str">
        <f>[4]Julho!$I$12</f>
        <v>NO</v>
      </c>
      <c r="J8" s="17" t="str">
        <f>[4]Julho!$I$13</f>
        <v>O</v>
      </c>
      <c r="K8" s="17" t="str">
        <f>[4]Julho!$I$14</f>
        <v>L</v>
      </c>
      <c r="L8" s="17" t="str">
        <f>[4]Julho!$I$15</f>
        <v>L</v>
      </c>
      <c r="M8" s="17" t="str">
        <f>[4]Julho!$I$16</f>
        <v>NE</v>
      </c>
      <c r="N8" s="17" t="str">
        <f>[4]Julho!$I$17</f>
        <v>NE</v>
      </c>
      <c r="O8" s="17" t="str">
        <f>[4]Julho!$I$18</f>
        <v>N</v>
      </c>
      <c r="P8" s="17" t="str">
        <f>[4]Julho!$I$19</f>
        <v>S</v>
      </c>
      <c r="Q8" s="17" t="str">
        <f>[4]Julho!$I$20</f>
        <v>SE</v>
      </c>
      <c r="R8" s="17" t="str">
        <f>[4]Julho!$I$21</f>
        <v>SE</v>
      </c>
      <c r="S8" s="17" t="str">
        <f>[4]Julho!$I$22</f>
        <v>L</v>
      </c>
      <c r="T8" s="123" t="str">
        <f>[4]Julho!$I$23</f>
        <v>L</v>
      </c>
      <c r="U8" s="123" t="str">
        <f>[4]Julho!$I$24</f>
        <v>NE</v>
      </c>
      <c r="V8" s="123" t="str">
        <f>[4]Julho!$I$25</f>
        <v>SO</v>
      </c>
      <c r="W8" s="123" t="str">
        <f>[4]Julho!$I$26</f>
        <v>SO</v>
      </c>
      <c r="X8" s="123" t="str">
        <f>[4]Julho!$I$27</f>
        <v>L</v>
      </c>
      <c r="Y8" s="123" t="str">
        <f>[4]Julho!$I$28</f>
        <v>SE</v>
      </c>
      <c r="Z8" s="123" t="str">
        <f>[4]Julho!$I$29</f>
        <v>SO</v>
      </c>
      <c r="AA8" s="123" t="str">
        <f>[4]Julho!$I$30</f>
        <v>S</v>
      </c>
      <c r="AB8" s="123" t="str">
        <f>[4]Julho!$I$31</f>
        <v>L</v>
      </c>
      <c r="AC8" s="123" t="str">
        <f>[4]Julho!$I$32</f>
        <v>L</v>
      </c>
      <c r="AD8" s="123" t="str">
        <f>[4]Julho!$I$33</f>
        <v>L</v>
      </c>
      <c r="AE8" s="123" t="str">
        <f>[4]Julho!$I$34</f>
        <v>L</v>
      </c>
      <c r="AF8" s="123" t="str">
        <f>[4]Julho!$I$35</f>
        <v>L</v>
      </c>
      <c r="AG8" s="72" t="str">
        <f>[4]Julho!$I$36</f>
        <v>L</v>
      </c>
      <c r="AH8" s="2"/>
    </row>
    <row r="9" spans="1:36" ht="13.5" customHeight="1" x14ac:dyDescent="0.2">
      <c r="A9" s="15" t="s">
        <v>45</v>
      </c>
      <c r="B9" s="124" t="str">
        <f>[5]Julho!$I$5</f>
        <v>S</v>
      </c>
      <c r="C9" s="124" t="str">
        <f>[5]Julho!$I$6</f>
        <v>NE</v>
      </c>
      <c r="D9" s="124" t="str">
        <f>[5]Julho!$I$7</f>
        <v>NE</v>
      </c>
      <c r="E9" s="124" t="str">
        <f>[5]Julho!$I$8</f>
        <v>SO</v>
      </c>
      <c r="F9" s="124" t="str">
        <f>[5]Julho!$I$9</f>
        <v>NE</v>
      </c>
      <c r="G9" s="124" t="str">
        <f>[5]Julho!$I$10</f>
        <v>NE</v>
      </c>
      <c r="H9" s="124" t="str">
        <f>[5]Julho!$I$11</f>
        <v>N</v>
      </c>
      <c r="I9" s="124" t="str">
        <f>[5]Julho!$I$12</f>
        <v>O</v>
      </c>
      <c r="J9" s="124" t="str">
        <f>[5]Julho!$I$13</f>
        <v>NE</v>
      </c>
      <c r="K9" s="124" t="str">
        <f>[5]Julho!$I$14</f>
        <v>N</v>
      </c>
      <c r="L9" s="124" t="str">
        <f>[5]Julho!$I$15</f>
        <v>NE</v>
      </c>
      <c r="M9" s="124" t="str">
        <f>[5]Julho!$I$16</f>
        <v>NE</v>
      </c>
      <c r="N9" s="124" t="str">
        <f>[5]Julho!$I$17</f>
        <v>N</v>
      </c>
      <c r="O9" s="124" t="str">
        <f>[5]Julho!$I$18</f>
        <v>NE</v>
      </c>
      <c r="P9" s="124" t="str">
        <f>[5]Julho!$I$19</f>
        <v>SO</v>
      </c>
      <c r="Q9" s="124" t="str">
        <f>[5]Julho!$I$20</f>
        <v>S</v>
      </c>
      <c r="R9" s="124" t="str">
        <f>[5]Julho!$I$21</f>
        <v>S</v>
      </c>
      <c r="S9" s="124" t="str">
        <f>[5]Julho!$I$22</f>
        <v>NE</v>
      </c>
      <c r="T9" s="123" t="str">
        <f>[5]Julho!$I$23</f>
        <v>NE</v>
      </c>
      <c r="U9" s="123" t="str">
        <f>[5]Julho!$I$24</f>
        <v>NE</v>
      </c>
      <c r="V9" s="123" t="str">
        <f>[5]Julho!$I$25</f>
        <v>S</v>
      </c>
      <c r="W9" s="123" t="str">
        <f>[5]Julho!$I$26</f>
        <v>S</v>
      </c>
      <c r="X9" s="123" t="str">
        <f>[5]Julho!$I$27</f>
        <v>SO</v>
      </c>
      <c r="Y9" s="123" t="str">
        <f>[5]Julho!$I$28</f>
        <v>SO</v>
      </c>
      <c r="Z9" s="123" t="str">
        <f>[5]Julho!$I$29</f>
        <v>SO</v>
      </c>
      <c r="AA9" s="123" t="str">
        <f>[5]Julho!$I$30</f>
        <v>NE</v>
      </c>
      <c r="AB9" s="123" t="str">
        <f>[5]Julho!$I$31</f>
        <v>NE</v>
      </c>
      <c r="AC9" s="123" t="str">
        <f>[5]Julho!$I$32</f>
        <v>NE</v>
      </c>
      <c r="AD9" s="123" t="str">
        <f>[5]Julho!$I$33</f>
        <v>NE</v>
      </c>
      <c r="AE9" s="123" t="str">
        <f>[5]Julho!$I$34</f>
        <v>NE</v>
      </c>
      <c r="AF9" s="123" t="str">
        <f>[5]Julho!$I$35</f>
        <v>NE</v>
      </c>
      <c r="AG9" s="72" t="str">
        <f>[5]Julho!$I$36</f>
        <v>NE</v>
      </c>
      <c r="AH9" s="2"/>
    </row>
    <row r="10" spans="1:36" ht="13.5" customHeight="1" x14ac:dyDescent="0.2">
      <c r="A10" s="15" t="s">
        <v>2</v>
      </c>
      <c r="B10" s="124" t="str">
        <f>[6]Julho!$I$5</f>
        <v>N</v>
      </c>
      <c r="C10" s="124" t="str">
        <f>[6]Julho!$I$6</f>
        <v>L</v>
      </c>
      <c r="D10" s="124" t="str">
        <f>[6]Julho!$I$7</f>
        <v>N</v>
      </c>
      <c r="E10" s="124" t="str">
        <f>[6]Julho!$I$8</f>
        <v>N</v>
      </c>
      <c r="F10" s="124" t="str">
        <f>[6]Julho!$I$9</f>
        <v>SE</v>
      </c>
      <c r="G10" s="124" t="str">
        <f>[6]Julho!$I$10</f>
        <v>L</v>
      </c>
      <c r="H10" s="124" t="str">
        <f>[6]Julho!$I$11</f>
        <v>NE</v>
      </c>
      <c r="I10" s="124" t="str">
        <f>[6]Julho!$I$12</f>
        <v>N</v>
      </c>
      <c r="J10" s="124" t="str">
        <f>[6]Julho!$I$13</f>
        <v>N</v>
      </c>
      <c r="K10" s="124" t="str">
        <f>[6]Julho!$I$14</f>
        <v>L</v>
      </c>
      <c r="L10" s="124" t="str">
        <f>[6]Julho!$I$15</f>
        <v>L</v>
      </c>
      <c r="M10" s="124" t="str">
        <f>[6]Julho!$I$16</f>
        <v>N</v>
      </c>
      <c r="N10" s="124" t="str">
        <f>[6]Julho!$I$17</f>
        <v>N</v>
      </c>
      <c r="O10" s="124" t="str">
        <f>[6]Julho!$I$18</f>
        <v>N</v>
      </c>
      <c r="P10" s="124" t="str">
        <f>[6]Julho!$I$19</f>
        <v>N</v>
      </c>
      <c r="Q10" s="124" t="str">
        <f>[6]Julho!$I$20</f>
        <v>SE</v>
      </c>
      <c r="R10" s="124" t="str">
        <f>[6]Julho!$I$21</f>
        <v>SE</v>
      </c>
      <c r="S10" s="124" t="str">
        <f>[6]Julho!$I$22</f>
        <v>L</v>
      </c>
      <c r="T10" s="123" t="str">
        <f>[6]Julho!$I$23</f>
        <v>NE</v>
      </c>
      <c r="U10" s="123" t="str">
        <f>[6]Julho!$I$24</f>
        <v>NE</v>
      </c>
      <c r="V10" s="124" t="str">
        <f>[6]Julho!$I$25</f>
        <v>N</v>
      </c>
      <c r="W10" s="123" t="str">
        <f>[6]Julho!$I$26</f>
        <v>SE</v>
      </c>
      <c r="X10" s="123" t="str">
        <f>[6]Julho!$I$27</f>
        <v>L</v>
      </c>
      <c r="Y10" s="123" t="str">
        <f>[6]Julho!$I$28</f>
        <v>N</v>
      </c>
      <c r="Z10" s="123" t="str">
        <f>[6]Julho!$I$29</f>
        <v>N</v>
      </c>
      <c r="AA10" s="123" t="str">
        <f>[6]Julho!$I$30</f>
        <v>SE</v>
      </c>
      <c r="AB10" s="123" t="str">
        <f>[6]Julho!$I$31</f>
        <v>L</v>
      </c>
      <c r="AC10" s="123" t="str">
        <f>[6]Julho!$I$32</f>
        <v>L</v>
      </c>
      <c r="AD10" s="123" t="str">
        <f>[6]Julho!$I$33</f>
        <v>L</v>
      </c>
      <c r="AE10" s="123" t="str">
        <f>[6]Julho!$I$34</f>
        <v>L</v>
      </c>
      <c r="AF10" s="123" t="str">
        <f>[6]Julho!$I$35</f>
        <v>L</v>
      </c>
      <c r="AG10" s="72" t="str">
        <f>[6]Julho!$I$36</f>
        <v>N</v>
      </c>
      <c r="AH10" s="2"/>
    </row>
    <row r="11" spans="1:36" ht="12.75" customHeight="1" x14ac:dyDescent="0.2">
      <c r="A11" s="15" t="s">
        <v>3</v>
      </c>
      <c r="B11" s="124" t="str">
        <f>[7]Julho!$I$5</f>
        <v>L</v>
      </c>
      <c r="C11" s="124" t="str">
        <f>[7]Julho!$I$6</f>
        <v>SE</v>
      </c>
      <c r="D11" s="124" t="str">
        <f>[7]Julho!$I$7</f>
        <v>NO</v>
      </c>
      <c r="E11" s="124" t="str">
        <f>[7]Julho!$I$8</f>
        <v>SO</v>
      </c>
      <c r="F11" s="124" t="str">
        <f>[7]Julho!$I$9</f>
        <v>L</v>
      </c>
      <c r="G11" s="124" t="str">
        <f>[7]Julho!$I$10</f>
        <v>L</v>
      </c>
      <c r="H11" s="124" t="str">
        <f>[7]Julho!$I$11</f>
        <v>L</v>
      </c>
      <c r="I11" s="124" t="str">
        <f>[7]Julho!$I$12</f>
        <v>O</v>
      </c>
      <c r="J11" s="124" t="str">
        <f>[7]Julho!$I$13</f>
        <v>L</v>
      </c>
      <c r="K11" s="124" t="str">
        <f>[7]Julho!$I$14</f>
        <v>L</v>
      </c>
      <c r="L11" s="124" t="str">
        <f>[7]Julho!$I$15</f>
        <v>SO</v>
      </c>
      <c r="M11" s="124" t="str">
        <f>[7]Julho!$I$16</f>
        <v>SE</v>
      </c>
      <c r="N11" s="124" t="str">
        <f>[7]Julho!$I$17</f>
        <v>SO</v>
      </c>
      <c r="O11" s="124" t="str">
        <f>[7]Julho!$I$18</f>
        <v>SO</v>
      </c>
      <c r="P11" s="124" t="str">
        <f>[7]Julho!$I$19</f>
        <v>SO</v>
      </c>
      <c r="Q11" s="124" t="str">
        <f>[7]Julho!$I$20</f>
        <v>SO</v>
      </c>
      <c r="R11" s="124" t="str">
        <f>[7]Julho!$I$21</f>
        <v>L</v>
      </c>
      <c r="S11" s="124" t="str">
        <f>[7]Julho!$I$22</f>
        <v>L</v>
      </c>
      <c r="T11" s="123" t="str">
        <f>[7]Julho!$I$23</f>
        <v>SO</v>
      </c>
      <c r="U11" s="123" t="str">
        <f>[7]Julho!$I$24</f>
        <v>SO</v>
      </c>
      <c r="V11" s="123" t="str">
        <f>[7]Julho!$I$25</f>
        <v>SO</v>
      </c>
      <c r="W11" s="123" t="str">
        <f>[7]Julho!$I$26</f>
        <v>S</v>
      </c>
      <c r="X11" s="123" t="str">
        <f>[7]Julho!$I$27</f>
        <v>L</v>
      </c>
      <c r="Y11" s="123" t="str">
        <f>[7]Julho!$I$28</f>
        <v>O</v>
      </c>
      <c r="Z11" s="123" t="str">
        <f>[7]Julho!$I$29</f>
        <v>O</v>
      </c>
      <c r="AA11" s="123" t="str">
        <f>[7]Julho!$I$30</f>
        <v>O</v>
      </c>
      <c r="AB11" s="123" t="str">
        <f>[7]Julho!$I$31</f>
        <v>L</v>
      </c>
      <c r="AC11" s="123" t="str">
        <f>[7]Julho!$I$32</f>
        <v>L</v>
      </c>
      <c r="AD11" s="123" t="str">
        <f>[7]Julho!$I$33</f>
        <v>L</v>
      </c>
      <c r="AE11" s="123" t="str">
        <f>[7]Julho!$I$34</f>
        <v>L</v>
      </c>
      <c r="AF11" s="123" t="str">
        <f>[7]Julho!$I$35</f>
        <v>O</v>
      </c>
      <c r="AG11" s="72" t="str">
        <f>[7]Julho!$I$36</f>
        <v>L</v>
      </c>
      <c r="AH11" s="2" t="s">
        <v>51</v>
      </c>
    </row>
    <row r="12" spans="1:36" ht="13.5" customHeight="1" x14ac:dyDescent="0.2">
      <c r="A12" s="15" t="s">
        <v>4</v>
      </c>
      <c r="B12" s="124" t="str">
        <f>[8]Julho!$I$5</f>
        <v>SE</v>
      </c>
      <c r="C12" s="124" t="str">
        <f>[8]Julho!$I$6</f>
        <v>SO</v>
      </c>
      <c r="D12" s="124" t="str">
        <f>[8]Julho!$I$7</f>
        <v>S</v>
      </c>
      <c r="E12" s="124" t="str">
        <f>[8]Julho!$I$8</f>
        <v>NE</v>
      </c>
      <c r="F12" s="124" t="str">
        <f>[8]Julho!$I$9</f>
        <v>O</v>
      </c>
      <c r="G12" s="124" t="str">
        <f>[8]Julho!$I$10</f>
        <v>O</v>
      </c>
      <c r="H12" s="124" t="str">
        <f>[8]Julho!$I$11</f>
        <v>O</v>
      </c>
      <c r="I12" s="124" t="str">
        <f>[8]Julho!$I$12</f>
        <v>S</v>
      </c>
      <c r="J12" s="124" t="str">
        <f>[8]Julho!$I$13</f>
        <v>S</v>
      </c>
      <c r="K12" s="124" t="str">
        <f>[8]Julho!$I$14</f>
        <v>O</v>
      </c>
      <c r="L12" s="124" t="str">
        <f>[8]Julho!$I$15</f>
        <v>SO</v>
      </c>
      <c r="M12" s="124" t="str">
        <f>[8]Julho!$I$16</f>
        <v>SO</v>
      </c>
      <c r="N12" s="124" t="str">
        <f>[8]Julho!$I$17</f>
        <v>SO</v>
      </c>
      <c r="O12" s="124" t="str">
        <f>[8]Julho!$I$18</f>
        <v>SO</v>
      </c>
      <c r="P12" s="124" t="str">
        <f>[8]Julho!$I$19</f>
        <v>S</v>
      </c>
      <c r="Q12" s="124" t="str">
        <f>[8]Julho!$I$20</f>
        <v>N</v>
      </c>
      <c r="R12" s="124" t="str">
        <f>[8]Julho!$I$21</f>
        <v>NO</v>
      </c>
      <c r="S12" s="124" t="str">
        <f>[8]Julho!$I$22</f>
        <v>O</v>
      </c>
      <c r="T12" s="123" t="str">
        <f>[8]Julho!$I$23</f>
        <v>O</v>
      </c>
      <c r="U12" s="123" t="str">
        <f>[8]Julho!$I$24</f>
        <v>SO</v>
      </c>
      <c r="V12" s="123" t="str">
        <f>[8]Julho!$I$25</f>
        <v>SE</v>
      </c>
      <c r="W12" s="123" t="str">
        <f>[8]Julho!$I$26</f>
        <v>N</v>
      </c>
      <c r="X12" s="123" t="str">
        <f>[8]Julho!$I$27</f>
        <v>O</v>
      </c>
      <c r="Y12" s="123" t="str">
        <f>[8]Julho!$I$28</f>
        <v>NO</v>
      </c>
      <c r="Z12" s="123" t="str">
        <f>[8]Julho!$I$29</f>
        <v>NE</v>
      </c>
      <c r="AA12" s="123" t="str">
        <f>[8]Julho!$I$30</f>
        <v>NO</v>
      </c>
      <c r="AB12" s="123" t="str">
        <f>[8]Julho!$I$31</f>
        <v>NO</v>
      </c>
      <c r="AC12" s="123" t="str">
        <f>[8]Julho!$I$32</f>
        <v>NO</v>
      </c>
      <c r="AD12" s="123" t="str">
        <f>[8]Julho!$I$33</f>
        <v>NO</v>
      </c>
      <c r="AE12" s="123" t="str">
        <f>[8]Julho!$I$34</f>
        <v>NO</v>
      </c>
      <c r="AF12" s="123" t="str">
        <f>[8]Julho!$I$35</f>
        <v>O</v>
      </c>
      <c r="AG12" s="72" t="str">
        <f>[8]Julho!$I$36</f>
        <v>O</v>
      </c>
      <c r="AH12" s="2"/>
    </row>
    <row r="13" spans="1:36" ht="12" customHeight="1" x14ac:dyDescent="0.2">
      <c r="A13" s="15" t="s">
        <v>5</v>
      </c>
      <c r="B13" s="123" t="str">
        <f>[9]Julho!$I$5</f>
        <v>*</v>
      </c>
      <c r="C13" s="123" t="str">
        <f>[9]Julho!$I$6</f>
        <v>NE</v>
      </c>
      <c r="D13" s="123" t="str">
        <f>[9]Julho!$I$7</f>
        <v>O</v>
      </c>
      <c r="E13" s="123" t="str">
        <f>[9]Julho!$I$8</f>
        <v>*</v>
      </c>
      <c r="F13" s="123" t="str">
        <f>[9]Julho!$I$9</f>
        <v>L</v>
      </c>
      <c r="G13" s="123" t="str">
        <f>[9]Julho!$I$10</f>
        <v>NE</v>
      </c>
      <c r="H13" s="123" t="str">
        <f>[9]Julho!$I$11</f>
        <v>*</v>
      </c>
      <c r="I13" s="123" t="str">
        <f>[9]Julho!$I$12</f>
        <v>SO</v>
      </c>
      <c r="J13" s="123" t="str">
        <f>[9]Julho!$I$13</f>
        <v>L</v>
      </c>
      <c r="K13" s="123" t="str">
        <f>[9]Julho!$I$14</f>
        <v>NE</v>
      </c>
      <c r="L13" s="123" t="str">
        <f>[9]Julho!$I$15</f>
        <v>NE</v>
      </c>
      <c r="M13" s="123" t="str">
        <f>[9]Julho!$I$16</f>
        <v>N</v>
      </c>
      <c r="N13" s="123" t="str">
        <f>[9]Julho!$I$17</f>
        <v>N</v>
      </c>
      <c r="O13" s="123" t="str">
        <f>[9]Julho!$I$18</f>
        <v>NO</v>
      </c>
      <c r="P13" s="123" t="str">
        <f>[9]Julho!$I$19</f>
        <v>*</v>
      </c>
      <c r="Q13" s="123" t="str">
        <f>[9]Julho!$I$20</f>
        <v>SO</v>
      </c>
      <c r="R13" s="123" t="str">
        <f>[9]Julho!$I$21</f>
        <v>SO</v>
      </c>
      <c r="S13" s="123" t="str">
        <f>[9]Julho!$I$22</f>
        <v>L</v>
      </c>
      <c r="T13" s="123" t="str">
        <f>[9]Julho!$I$23</f>
        <v>NE</v>
      </c>
      <c r="U13" s="123" t="str">
        <f>[9]Julho!$I$24</f>
        <v>NO</v>
      </c>
      <c r="V13" s="123" t="str">
        <f>[9]Julho!$I$25</f>
        <v>SO</v>
      </c>
      <c r="W13" s="123" t="str">
        <f>[9]Julho!$I$26</f>
        <v>L</v>
      </c>
      <c r="X13" s="123" t="str">
        <f>[9]Julho!$I$27</f>
        <v>NE</v>
      </c>
      <c r="Y13" s="123" t="str">
        <f>[9]Julho!$I$28</f>
        <v>SO</v>
      </c>
      <c r="Z13" s="123" t="str">
        <f>[9]Julho!$I$29</f>
        <v>NO</v>
      </c>
      <c r="AA13" s="123" t="str">
        <f>[9]Julho!$I$30</f>
        <v>L</v>
      </c>
      <c r="AB13" s="123" t="str">
        <f>[9]Julho!$I$31</f>
        <v>L</v>
      </c>
      <c r="AC13" s="123" t="str">
        <f>[9]Julho!$I$32</f>
        <v>L</v>
      </c>
      <c r="AD13" s="123" t="str">
        <f>[9]Julho!$I$33</f>
        <v>L</v>
      </c>
      <c r="AE13" s="123" t="str">
        <f>[9]Julho!$I$34</f>
        <v>L</v>
      </c>
      <c r="AF13" s="123" t="str">
        <f>[9]Julho!$I$35</f>
        <v>NE</v>
      </c>
      <c r="AG13" s="72" t="str">
        <f>[9]Julho!$I$36</f>
        <v>NE</v>
      </c>
      <c r="AH13" s="2" t="s">
        <v>51</v>
      </c>
    </row>
    <row r="14" spans="1:36" ht="12.75" customHeight="1" x14ac:dyDescent="0.2">
      <c r="A14" s="15" t="s">
        <v>47</v>
      </c>
      <c r="B14" s="123" t="str">
        <f>[10]Julho!$I$5</f>
        <v>N</v>
      </c>
      <c r="C14" s="123" t="str">
        <f>[10]Julho!$I$6</f>
        <v>NE</v>
      </c>
      <c r="D14" s="123" t="str">
        <f>[10]Julho!$I$7</f>
        <v>N</v>
      </c>
      <c r="E14" s="123" t="str">
        <f>[10]Julho!$I$8</f>
        <v>SO</v>
      </c>
      <c r="F14" s="123" t="str">
        <f>[10]Julho!$I$9</f>
        <v>L</v>
      </c>
      <c r="G14" s="123" t="str">
        <f>[10]Julho!$I$10</f>
        <v>NE</v>
      </c>
      <c r="H14" s="123" t="str">
        <f>[10]Julho!$I$11</f>
        <v>NE</v>
      </c>
      <c r="I14" s="123" t="str">
        <f>[10]Julho!$I$12</f>
        <v>NO</v>
      </c>
      <c r="J14" s="123" t="str">
        <f>[10]Julho!$I$13</f>
        <v>NE</v>
      </c>
      <c r="K14" s="123" t="str">
        <f>[10]Julho!$I$14</f>
        <v>NE</v>
      </c>
      <c r="L14" s="123" t="str">
        <f>[10]Julho!$I$15</f>
        <v>NE</v>
      </c>
      <c r="M14" s="123" t="str">
        <f>[10]Julho!$I$16</f>
        <v>N</v>
      </c>
      <c r="N14" s="123" t="str">
        <f>[10]Julho!$I$17</f>
        <v>N</v>
      </c>
      <c r="O14" s="123" t="str">
        <f>[10]Julho!$I$18</f>
        <v>NE</v>
      </c>
      <c r="P14" s="123" t="str">
        <f>[10]Julho!$I$19</f>
        <v>NE</v>
      </c>
      <c r="Q14" s="123" t="str">
        <f>[10]Julho!$I$20</f>
        <v>NE</v>
      </c>
      <c r="R14" s="123" t="str">
        <f>[10]Julho!$I$21</f>
        <v>NE</v>
      </c>
      <c r="S14" s="123" t="str">
        <f>[10]Julho!$I$22</f>
        <v>NE</v>
      </c>
      <c r="T14" s="123" t="str">
        <f>[10]Julho!$I$23</f>
        <v>NE</v>
      </c>
      <c r="U14" s="123" t="str">
        <f>[10]Julho!$I$24</f>
        <v>NE</v>
      </c>
      <c r="V14" s="123" t="str">
        <f>[10]Julho!$I$25</f>
        <v>NO</v>
      </c>
      <c r="W14" s="123" t="str">
        <f>[10]Julho!$I$26</f>
        <v>SE</v>
      </c>
      <c r="X14" s="123" t="str">
        <f>[10]Julho!$I$27</f>
        <v>NE</v>
      </c>
      <c r="Y14" s="123" t="str">
        <f>[10]Julho!$I$28</f>
        <v>NE</v>
      </c>
      <c r="Z14" s="123" t="str">
        <f>[10]Julho!$I$29</f>
        <v>SE</v>
      </c>
      <c r="AA14" s="123" t="str">
        <f>[10]Julho!$I$30</f>
        <v>NE</v>
      </c>
      <c r="AB14" s="123" t="str">
        <f>[10]Julho!$I$31</f>
        <v>L</v>
      </c>
      <c r="AC14" s="123" t="str">
        <f>[10]Julho!$I$32</f>
        <v>NE</v>
      </c>
      <c r="AD14" s="123" t="str">
        <f>[10]Julho!$I$33</f>
        <v>NE</v>
      </c>
      <c r="AE14" s="123" t="str">
        <f>[10]Julho!$I$34</f>
        <v>L</v>
      </c>
      <c r="AF14" s="123" t="str">
        <f>[10]Julho!$I$35</f>
        <v>NE</v>
      </c>
      <c r="AG14" s="72" t="str">
        <f>[10]Julho!$I$36</f>
        <v>NE</v>
      </c>
      <c r="AH14" s="2"/>
    </row>
    <row r="15" spans="1:36" ht="13.5" customHeight="1" x14ac:dyDescent="0.2">
      <c r="A15" s="15" t="s">
        <v>6</v>
      </c>
      <c r="B15" s="123" t="str">
        <f>[11]Julho!$I$5</f>
        <v>SE</v>
      </c>
      <c r="C15" s="123" t="str">
        <f>[11]Julho!$I$6</f>
        <v>SE</v>
      </c>
      <c r="D15" s="123" t="str">
        <f>[11]Julho!$I$7</f>
        <v>NO</v>
      </c>
      <c r="E15" s="123" t="str">
        <f>[11]Julho!$I$8</f>
        <v>S</v>
      </c>
      <c r="F15" s="123" t="str">
        <f>[11]Julho!$I$9</f>
        <v>SE</v>
      </c>
      <c r="G15" s="123" t="str">
        <f>[11]Julho!$I$10</f>
        <v>O</v>
      </c>
      <c r="H15" s="123" t="str">
        <f>[11]Julho!$I$11</f>
        <v>SE</v>
      </c>
      <c r="I15" s="123" t="str">
        <f>[11]Julho!$I$12</f>
        <v>O</v>
      </c>
      <c r="J15" s="123" t="str">
        <f>[11]Julho!$I$13</f>
        <v>SE</v>
      </c>
      <c r="K15" s="123" t="str">
        <f>[11]Julho!$I$14</f>
        <v>SE</v>
      </c>
      <c r="L15" s="123" t="str">
        <f>[11]Julho!$I$15</f>
        <v>NO</v>
      </c>
      <c r="M15" s="123" t="str">
        <f>[11]Julho!$I$16</f>
        <v>NO</v>
      </c>
      <c r="N15" s="123" t="str">
        <f>[11]Julho!$I$17</f>
        <v>NO</v>
      </c>
      <c r="O15" s="123" t="str">
        <f>[11]Julho!$I$18</f>
        <v>O</v>
      </c>
      <c r="P15" s="123" t="str">
        <f>[11]Julho!$I$19</f>
        <v>SE</v>
      </c>
      <c r="Q15" s="123" t="str">
        <f>[11]Julho!$I$20</f>
        <v>S</v>
      </c>
      <c r="R15" s="123" t="str">
        <f>[11]Julho!$I$21</f>
        <v>SO</v>
      </c>
      <c r="S15" s="123" t="str">
        <f>[11]Julho!$I$22</f>
        <v>SE</v>
      </c>
      <c r="T15" s="123" t="str">
        <f>[11]Julho!$I$23</f>
        <v>SE</v>
      </c>
      <c r="U15" s="123" t="str">
        <f>[11]Julho!$I$24</f>
        <v>SE</v>
      </c>
      <c r="V15" s="123" t="str">
        <f>[11]Julho!$I$25</f>
        <v>SO</v>
      </c>
      <c r="W15" s="123" t="str">
        <f>[11]Julho!$I$26</f>
        <v>SE</v>
      </c>
      <c r="X15" s="123" t="str">
        <f>[11]Julho!$I$27</f>
        <v>SE</v>
      </c>
      <c r="Y15" s="123" t="str">
        <f>[11]Julho!$I$28</f>
        <v>O</v>
      </c>
      <c r="Z15" s="123" t="str">
        <f>[11]Julho!$I$29</f>
        <v>O</v>
      </c>
      <c r="AA15" s="123" t="str">
        <f>[11]Julho!$I$30</f>
        <v>SE</v>
      </c>
      <c r="AB15" s="123" t="str">
        <f>[11]Julho!$I$31</f>
        <v>L</v>
      </c>
      <c r="AC15" s="123" t="str">
        <f>[11]Julho!$I$32</f>
        <v>SE</v>
      </c>
      <c r="AD15" s="123" t="str">
        <f>[11]Julho!$I$33</f>
        <v>SE</v>
      </c>
      <c r="AE15" s="123" t="str">
        <f>[11]Julho!$I$34</f>
        <v>SE</v>
      </c>
      <c r="AF15" s="123" t="str">
        <f>[11]Julho!$I$35</f>
        <v>SE</v>
      </c>
      <c r="AG15" s="72" t="str">
        <f>[11]Julho!$I$36</f>
        <v>SE</v>
      </c>
      <c r="AH15" s="2"/>
      <c r="AI15" s="21" t="s">
        <v>51</v>
      </c>
    </row>
    <row r="16" spans="1:36" ht="13.5" customHeight="1" x14ac:dyDescent="0.2">
      <c r="A16" s="15" t="s">
        <v>7</v>
      </c>
      <c r="B16" s="124" t="str">
        <f>[12]Julho!$I$5</f>
        <v>L</v>
      </c>
      <c r="C16" s="124" t="str">
        <f>[12]Julho!$I$6</f>
        <v>NE</v>
      </c>
      <c r="D16" s="124" t="str">
        <f>[12]Julho!$I$7</f>
        <v>NE</v>
      </c>
      <c r="E16" s="124" t="str">
        <f>[12]Julho!$I$8</f>
        <v>S</v>
      </c>
      <c r="F16" s="124" t="str">
        <f>[12]Julho!$I$9</f>
        <v>S</v>
      </c>
      <c r="G16" s="124" t="str">
        <f>[12]Julho!$I$10</f>
        <v>NE</v>
      </c>
      <c r="H16" s="124" t="str">
        <f>[12]Julho!$I$11</f>
        <v>NE</v>
      </c>
      <c r="I16" s="124" t="str">
        <f>[12]Julho!$I$12</f>
        <v>O</v>
      </c>
      <c r="J16" s="124" t="str">
        <f>[12]Julho!$I$13</f>
        <v>NE</v>
      </c>
      <c r="K16" s="124" t="str">
        <f>[12]Julho!$I$14</f>
        <v>NE</v>
      </c>
      <c r="L16" s="124" t="str">
        <f>[12]Julho!$I$15</f>
        <v>NE</v>
      </c>
      <c r="M16" s="124" t="str">
        <f>[12]Julho!$I$16</f>
        <v>*</v>
      </c>
      <c r="N16" s="124" t="str">
        <f>[12]Julho!$I$17</f>
        <v>*</v>
      </c>
      <c r="O16" s="124" t="str">
        <f>[12]Julho!$I$18</f>
        <v>*</v>
      </c>
      <c r="P16" s="124" t="str">
        <f>[12]Julho!$I$19</f>
        <v>*</v>
      </c>
      <c r="Q16" s="124" t="str">
        <f>[12]Julho!$I$20</f>
        <v>*</v>
      </c>
      <c r="R16" s="124" t="str">
        <f>[12]Julho!$I$21</f>
        <v>*</v>
      </c>
      <c r="S16" s="124" t="str">
        <f>[12]Julho!$I$22</f>
        <v>*</v>
      </c>
      <c r="T16" s="123" t="str">
        <f>[12]Julho!$I$23</f>
        <v>*</v>
      </c>
      <c r="U16" s="123" t="str">
        <f>[12]Julho!$I$24</f>
        <v>*</v>
      </c>
      <c r="V16" s="123" t="str">
        <f>[12]Julho!$I$25</f>
        <v>*</v>
      </c>
      <c r="W16" s="123" t="str">
        <f>[12]Julho!$I$26</f>
        <v>*</v>
      </c>
      <c r="X16" s="123" t="str">
        <f>[12]Julho!$I$27</f>
        <v>*</v>
      </c>
      <c r="Y16" s="123" t="str">
        <f>[12]Julho!$I$28</f>
        <v>*</v>
      </c>
      <c r="Z16" s="123" t="str">
        <f>[12]Julho!$I$29</f>
        <v>*</v>
      </c>
      <c r="AA16" s="123" t="str">
        <f>[12]Julho!$I$30</f>
        <v>*</v>
      </c>
      <c r="AB16" s="123" t="str">
        <f>[12]Julho!$I$31</f>
        <v>*</v>
      </c>
      <c r="AC16" s="123" t="str">
        <f>[12]Julho!$I$32</f>
        <v>NE</v>
      </c>
      <c r="AD16" s="123" t="str">
        <f>[12]Julho!$I$33</f>
        <v>NE</v>
      </c>
      <c r="AE16" s="123" t="str">
        <f>[12]Julho!$I$34</f>
        <v>NE</v>
      </c>
      <c r="AF16" s="123" t="str">
        <f>[12]Julho!$I$35</f>
        <v>NE</v>
      </c>
      <c r="AG16" s="72" t="str">
        <f>[12]Julho!$I$36</f>
        <v>NE</v>
      </c>
      <c r="AH16" s="2"/>
      <c r="AJ16" t="s">
        <v>51</v>
      </c>
    </row>
    <row r="17" spans="1:36" ht="12.75" customHeight="1" x14ac:dyDescent="0.2">
      <c r="A17" s="15" t="s">
        <v>8</v>
      </c>
      <c r="B17" s="124" t="str">
        <f>[13]Julho!$I$5</f>
        <v>SE</v>
      </c>
      <c r="C17" s="124" t="str">
        <f>[13]Julho!$I$6</f>
        <v>NE</v>
      </c>
      <c r="D17" s="124" t="str">
        <f>[13]Julho!$I$7</f>
        <v>NE</v>
      </c>
      <c r="E17" s="124" t="str">
        <f>[13]Julho!$I$8</f>
        <v>S</v>
      </c>
      <c r="F17" s="124" t="str">
        <f>[13]Julho!$I$9</f>
        <v>NE</v>
      </c>
      <c r="G17" s="124" t="str">
        <f>[13]Julho!$I$10</f>
        <v>NE</v>
      </c>
      <c r="H17" s="124" t="str">
        <f>[13]Julho!$I$11</f>
        <v>N</v>
      </c>
      <c r="I17" s="124" t="str">
        <f>[13]Julho!$I$12</f>
        <v>NO</v>
      </c>
      <c r="J17" s="124" t="str">
        <f>[13]Julho!$I$13</f>
        <v>O</v>
      </c>
      <c r="K17" s="124" t="str">
        <f>[13]Julho!$I$14</f>
        <v>NE</v>
      </c>
      <c r="L17" s="124" t="str">
        <f>[13]Julho!$I$15</f>
        <v>N</v>
      </c>
      <c r="M17" s="124" t="str">
        <f>[13]Julho!$I$16</f>
        <v>NE</v>
      </c>
      <c r="N17" s="124" t="str">
        <f>[13]Julho!$I$17</f>
        <v>N</v>
      </c>
      <c r="O17" s="124" t="str">
        <f>[13]Julho!$I$18</f>
        <v>N</v>
      </c>
      <c r="P17" s="124" t="str">
        <f>[13]Julho!$I$19</f>
        <v>SE</v>
      </c>
      <c r="Q17" s="123" t="str">
        <f>[13]Julho!$I$20</f>
        <v>L</v>
      </c>
      <c r="R17" s="123" t="str">
        <f>[13]Julho!$I$21</f>
        <v>SE</v>
      </c>
      <c r="S17" s="123" t="str">
        <f>[13]Julho!$I$22</f>
        <v>NE</v>
      </c>
      <c r="T17" s="123" t="str">
        <f>[13]Julho!$I$23</f>
        <v>NE</v>
      </c>
      <c r="U17" s="123" t="str">
        <f>[13]Julho!$I$24</f>
        <v>NO</v>
      </c>
      <c r="V17" s="123" t="str">
        <f>[13]Julho!$I$25</f>
        <v>S</v>
      </c>
      <c r="W17" s="123" t="str">
        <f>[13]Julho!$I$26</f>
        <v>S</v>
      </c>
      <c r="X17" s="123" t="str">
        <f>[13]Julho!$I$27</f>
        <v>NE</v>
      </c>
      <c r="Y17" s="123" t="str">
        <f>[13]Julho!$I$28</f>
        <v>S</v>
      </c>
      <c r="Z17" s="123" t="str">
        <f>[13]Julho!$I$29</f>
        <v>S</v>
      </c>
      <c r="AA17" s="123" t="str">
        <f>[13]Julho!$I$30</f>
        <v>S</v>
      </c>
      <c r="AB17" s="123" t="str">
        <f>[13]Julho!$I$31</f>
        <v>NE</v>
      </c>
      <c r="AC17" s="123" t="str">
        <f>[13]Julho!$I$32</f>
        <v>NE</v>
      </c>
      <c r="AD17" s="123" t="str">
        <f>[13]Julho!$I$33</f>
        <v>NE</v>
      </c>
      <c r="AE17" s="123" t="str">
        <f>[13]Julho!$I$34</f>
        <v>L</v>
      </c>
      <c r="AF17" s="123" t="str">
        <f>[13]Julho!$I$35</f>
        <v>NE</v>
      </c>
      <c r="AG17" s="72" t="str">
        <f>[13]Julho!$I$36</f>
        <v>NE</v>
      </c>
      <c r="AH17" s="2"/>
    </row>
    <row r="18" spans="1:36" ht="13.5" customHeight="1" x14ac:dyDescent="0.2">
      <c r="A18" s="15" t="s">
        <v>9</v>
      </c>
      <c r="B18" s="124" t="str">
        <f>[14]Julho!$I$5</f>
        <v>L</v>
      </c>
      <c r="C18" s="124" t="str">
        <f>[14]Julho!$I$6</f>
        <v>L</v>
      </c>
      <c r="D18" s="124" t="str">
        <f>[14]Julho!$I$7</f>
        <v>L</v>
      </c>
      <c r="E18" s="124" t="str">
        <f>[14]Julho!$I$8</f>
        <v>SO</v>
      </c>
      <c r="F18" s="124" t="str">
        <f>[14]Julho!$I$9</f>
        <v>S</v>
      </c>
      <c r="G18" s="124" t="str">
        <f>[14]Julho!$I$10</f>
        <v>L</v>
      </c>
      <c r="H18" s="124" t="str">
        <f>[14]Julho!$I$11</f>
        <v>N</v>
      </c>
      <c r="I18" s="124" t="str">
        <f>[14]Julho!$I$12</f>
        <v>NO</v>
      </c>
      <c r="J18" s="124" t="str">
        <f>[14]Julho!$I$13</f>
        <v>O</v>
      </c>
      <c r="K18" s="124" t="str">
        <f>[14]Julho!$I$14</f>
        <v>L</v>
      </c>
      <c r="L18" s="124" t="str">
        <f>[14]Julho!$I$15</f>
        <v>NE</v>
      </c>
      <c r="M18" s="124" t="str">
        <f>[14]Julho!$I$16</f>
        <v>NE</v>
      </c>
      <c r="N18" s="124" t="str">
        <f>[14]Julho!$I$17</f>
        <v>N</v>
      </c>
      <c r="O18" s="124" t="str">
        <f>[14]Julho!$I$18</f>
        <v>N</v>
      </c>
      <c r="P18" s="124" t="str">
        <f>[14]Julho!$I$19</f>
        <v>NE</v>
      </c>
      <c r="Q18" s="124" t="str">
        <f>[14]Julho!$I$20</f>
        <v>SE</v>
      </c>
      <c r="R18" s="124" t="str">
        <f>[14]Julho!$I$21</f>
        <v>SE</v>
      </c>
      <c r="S18" s="124" t="str">
        <f>[14]Julho!$I$22</f>
        <v>NE</v>
      </c>
      <c r="T18" s="123" t="str">
        <f>[14]Julho!$I$23</f>
        <v>L</v>
      </c>
      <c r="U18" s="123" t="str">
        <f>[14]Julho!$I$24</f>
        <v>NE</v>
      </c>
      <c r="V18" s="123" t="str">
        <f>[14]Julho!$I$25</f>
        <v>S</v>
      </c>
      <c r="W18" s="123" t="str">
        <f>[14]Julho!$I$26</f>
        <v>S</v>
      </c>
      <c r="X18" s="123" t="str">
        <f>[14]Julho!$I$27</f>
        <v>SE</v>
      </c>
      <c r="Y18" s="123" t="str">
        <f>[14]Julho!$I$28</f>
        <v>SE</v>
      </c>
      <c r="Z18" s="123" t="str">
        <f>[14]Julho!$I$29</f>
        <v>S</v>
      </c>
      <c r="AA18" s="123" t="str">
        <f>[14]Julho!$I$30</f>
        <v>S</v>
      </c>
      <c r="AB18" s="123" t="str">
        <f>[14]Julho!$I$31</f>
        <v>SE</v>
      </c>
      <c r="AC18" s="123" t="str">
        <f>[14]Julho!$I$32</f>
        <v>L</v>
      </c>
      <c r="AD18" s="123" t="str">
        <f>[14]Julho!$I$33</f>
        <v>L</v>
      </c>
      <c r="AE18" s="123" t="str">
        <f>[14]Julho!$I$34</f>
        <v>L</v>
      </c>
      <c r="AF18" s="123" t="str">
        <f>[14]Julho!$I$35</f>
        <v>L</v>
      </c>
      <c r="AG18" s="72" t="str">
        <f>[14]Julho!$I$36</f>
        <v>L</v>
      </c>
      <c r="AH18" s="2"/>
      <c r="AJ18" s="21" t="s">
        <v>51</v>
      </c>
    </row>
    <row r="19" spans="1:36" ht="12.75" customHeight="1" x14ac:dyDescent="0.2">
      <c r="A19" s="15" t="s">
        <v>46</v>
      </c>
      <c r="B19" s="124" t="str">
        <f>[15]Julho!$I$5</f>
        <v>L</v>
      </c>
      <c r="C19" s="124" t="str">
        <f>[15]Julho!$I$6</f>
        <v>L</v>
      </c>
      <c r="D19" s="124" t="str">
        <f>[15]Julho!$I$7</f>
        <v>N</v>
      </c>
      <c r="E19" s="124" t="str">
        <f>[15]Julho!$I$8</f>
        <v>S</v>
      </c>
      <c r="F19" s="124" t="str">
        <f>[15]Julho!$I$9</f>
        <v>NE</v>
      </c>
      <c r="G19" s="124" t="str">
        <f>[15]Julho!$I$10</f>
        <v>SE</v>
      </c>
      <c r="H19" s="124" t="str">
        <f>[15]Julho!$I$11</f>
        <v>N</v>
      </c>
      <c r="I19" s="124" t="str">
        <f>[15]Julho!$I$12</f>
        <v>O</v>
      </c>
      <c r="J19" s="124" t="str">
        <f>[15]Julho!$I$13</f>
        <v>N</v>
      </c>
      <c r="K19" s="124" t="str">
        <f>[15]Julho!$I$14</f>
        <v>N</v>
      </c>
      <c r="L19" s="124" t="str">
        <f>[15]Julho!$I$15</f>
        <v>NE</v>
      </c>
      <c r="M19" s="124" t="str">
        <f>[15]Julho!$I$16</f>
        <v>N</v>
      </c>
      <c r="N19" s="124" t="str">
        <f>[15]Julho!$I$17</f>
        <v>N</v>
      </c>
      <c r="O19" s="124" t="str">
        <f>[15]Julho!$I$18</f>
        <v>N</v>
      </c>
      <c r="P19" s="124" t="str">
        <f>[15]Julho!$I$19</f>
        <v>S</v>
      </c>
      <c r="Q19" s="124" t="str">
        <f>[15]Julho!$I$20</f>
        <v>S</v>
      </c>
      <c r="R19" s="124" t="str">
        <f>[15]Julho!$I$21</f>
        <v>S</v>
      </c>
      <c r="S19" s="124" t="str">
        <f>[15]Julho!$I$22</f>
        <v>N</v>
      </c>
      <c r="T19" s="123" t="str">
        <f>[15]Julho!$I$23</f>
        <v>S</v>
      </c>
      <c r="U19" s="123" t="str">
        <f>[15]Julho!$I$24</f>
        <v>N</v>
      </c>
      <c r="V19" s="123" t="str">
        <f>[15]Julho!$I$25</f>
        <v>S</v>
      </c>
      <c r="W19" s="123" t="str">
        <f>[15]Julho!$I$26</f>
        <v>S</v>
      </c>
      <c r="X19" s="123" t="str">
        <f>[15]Julho!$I$27</f>
        <v>S</v>
      </c>
      <c r="Y19" s="123" t="str">
        <f>[15]Julho!$I$28</f>
        <v>SO</v>
      </c>
      <c r="Z19" s="123" t="str">
        <f>[15]Julho!$I$29</f>
        <v>S</v>
      </c>
      <c r="AA19" s="123" t="str">
        <f>[15]Julho!$I$30</f>
        <v>SE</v>
      </c>
      <c r="AB19" s="123" t="str">
        <f>[15]Julho!$I$31</f>
        <v>NE</v>
      </c>
      <c r="AC19" s="123" t="str">
        <f>[15]Julho!$I$32</f>
        <v>SE</v>
      </c>
      <c r="AD19" s="123" t="str">
        <f>[15]Julho!$I$33</f>
        <v>SE</v>
      </c>
      <c r="AE19" s="123" t="str">
        <f>[15]Julho!$I$34</f>
        <v>NE</v>
      </c>
      <c r="AF19" s="123" t="str">
        <f>[15]Julho!$I$35</f>
        <v>N</v>
      </c>
      <c r="AG19" s="72" t="str">
        <f>[15]Julho!$I$36</f>
        <v>N</v>
      </c>
      <c r="AH19" s="2"/>
    </row>
    <row r="20" spans="1:36" ht="12.75" customHeight="1" x14ac:dyDescent="0.2">
      <c r="A20" s="15" t="s">
        <v>10</v>
      </c>
      <c r="B20" s="17" t="str">
        <f>[16]Julho!$I$5</f>
        <v>NE</v>
      </c>
      <c r="C20" s="17" t="str">
        <f>[16]Julho!$I$6</f>
        <v>NE</v>
      </c>
      <c r="D20" s="17" t="str">
        <f>[16]Julho!$I$7</f>
        <v>L</v>
      </c>
      <c r="E20" s="17" t="str">
        <f>[16]Julho!$I$8</f>
        <v>SO</v>
      </c>
      <c r="F20" s="17" t="str">
        <f>[16]Julho!$I$9</f>
        <v>S</v>
      </c>
      <c r="G20" s="17" t="str">
        <f>[16]Julho!$I$10</f>
        <v>NE</v>
      </c>
      <c r="H20" s="17" t="str">
        <f>[16]Julho!$I$11</f>
        <v>N</v>
      </c>
      <c r="I20" s="17" t="str">
        <f>[16]Julho!$I$12</f>
        <v>NO</v>
      </c>
      <c r="J20" s="17" t="str">
        <f>[16]Julho!$I$13</f>
        <v>N</v>
      </c>
      <c r="K20" s="17" t="str">
        <f>[16]Julho!$I$14</f>
        <v>N</v>
      </c>
      <c r="L20" s="17" t="str">
        <f>[16]Julho!$I$15</f>
        <v>NE</v>
      </c>
      <c r="M20" s="17" t="str">
        <f>[16]Julho!$I$16</f>
        <v>NE</v>
      </c>
      <c r="N20" s="17" t="str">
        <f>[16]Julho!$I$17</f>
        <v>N</v>
      </c>
      <c r="O20" s="17" t="str">
        <f>[16]Julho!$I$18</f>
        <v>N</v>
      </c>
      <c r="P20" s="17" t="str">
        <f>[16]Julho!$I$19</f>
        <v>N</v>
      </c>
      <c r="Q20" s="17" t="str">
        <f>[16]Julho!$I$20</f>
        <v>SE</v>
      </c>
      <c r="R20" s="17" t="str">
        <f>[16]Julho!$I$21</f>
        <v>SE</v>
      </c>
      <c r="S20" s="17" t="str">
        <f>[16]Julho!$I$22</f>
        <v>SE</v>
      </c>
      <c r="T20" s="123" t="str">
        <f>[16]Julho!$I$23</f>
        <v>NE</v>
      </c>
      <c r="U20" s="123" t="str">
        <f>[16]Julho!$I$24</f>
        <v>N</v>
      </c>
      <c r="V20" s="123" t="str">
        <f>[16]Julho!$I$25</f>
        <v>SO</v>
      </c>
      <c r="W20" s="123" t="str">
        <f>[16]Julho!$I$26</f>
        <v>S</v>
      </c>
      <c r="X20" s="123" t="str">
        <f>[16]Julho!$I$27</f>
        <v>NE</v>
      </c>
      <c r="Y20" s="123" t="str">
        <f>[16]Julho!$I$28</f>
        <v>SO</v>
      </c>
      <c r="Z20" s="123" t="str">
        <f>[16]Julho!$I$29</f>
        <v>S</v>
      </c>
      <c r="AA20" s="123" t="str">
        <f>[16]Julho!$I$30</f>
        <v>SE</v>
      </c>
      <c r="AB20" s="123" t="str">
        <f>[16]Julho!$I$31</f>
        <v>L</v>
      </c>
      <c r="AC20" s="123" t="str">
        <f>[16]Julho!$I$32</f>
        <v>NE</v>
      </c>
      <c r="AD20" s="123" t="str">
        <f>[16]Julho!$I$33</f>
        <v>L</v>
      </c>
      <c r="AE20" s="123" t="str">
        <f>[16]Julho!$I$34</f>
        <v>L</v>
      </c>
      <c r="AF20" s="123" t="str">
        <f>[16]Julho!$I$35</f>
        <v>NE</v>
      </c>
      <c r="AG20" s="72" t="str">
        <f>[16]Julho!$I$36</f>
        <v>NE</v>
      </c>
      <c r="AH20" s="2"/>
      <c r="AI20" t="s">
        <v>51</v>
      </c>
    </row>
    <row r="21" spans="1:36" ht="13.5" customHeight="1" x14ac:dyDescent="0.2">
      <c r="A21" s="15" t="s">
        <v>11</v>
      </c>
      <c r="B21" s="124" t="str">
        <f>[17]Julho!$I$5</f>
        <v>SO</v>
      </c>
      <c r="C21" s="124" t="str">
        <f>[17]Julho!$I$6</f>
        <v>SO</v>
      </c>
      <c r="D21" s="124" t="str">
        <f>[17]Julho!$I$7</f>
        <v>L</v>
      </c>
      <c r="E21" s="124" t="str">
        <f>[17]Julho!$I$8</f>
        <v>NO</v>
      </c>
      <c r="F21" s="124" t="str">
        <f>[17]Julho!$I$9</f>
        <v>SO</v>
      </c>
      <c r="G21" s="124" t="str">
        <f>[17]Julho!$I$10</f>
        <v>SO</v>
      </c>
      <c r="H21" s="124" t="str">
        <f>[17]Julho!$I$11</f>
        <v>NE</v>
      </c>
      <c r="I21" s="124" t="str">
        <f>[17]Julho!$I$12</f>
        <v>NE</v>
      </c>
      <c r="J21" s="124" t="str">
        <f>[17]Julho!$I$13</f>
        <v>SO</v>
      </c>
      <c r="K21" s="124" t="str">
        <f>[17]Julho!$I$14</f>
        <v>L</v>
      </c>
      <c r="L21" s="124" t="str">
        <f>[17]Julho!$I$15</f>
        <v>S</v>
      </c>
      <c r="M21" s="124" t="str">
        <f>[17]Julho!$I$16</f>
        <v>L</v>
      </c>
      <c r="N21" s="124" t="str">
        <f>[17]Julho!$I$17</f>
        <v>L</v>
      </c>
      <c r="O21" s="124" t="str">
        <f>[17]Julho!$I$18</f>
        <v>L</v>
      </c>
      <c r="P21" s="124" t="str">
        <f>[17]Julho!$I$19</f>
        <v>L</v>
      </c>
      <c r="Q21" s="124" t="str">
        <f>[17]Julho!$I$20</f>
        <v>SO</v>
      </c>
      <c r="R21" s="124" t="str">
        <f>[17]Julho!$I$21</f>
        <v>O</v>
      </c>
      <c r="S21" s="124" t="str">
        <f>[17]Julho!$I$22</f>
        <v>SO</v>
      </c>
      <c r="T21" s="123" t="str">
        <f>[17]Julho!$I$23</f>
        <v>NE</v>
      </c>
      <c r="U21" s="123" t="str">
        <f>[17]Julho!$I$24</f>
        <v>NE</v>
      </c>
      <c r="V21" s="123" t="str">
        <f>[17]Julho!$I$25</f>
        <v>NO</v>
      </c>
      <c r="W21" s="123" t="str">
        <f>[17]Julho!$I$26</f>
        <v>SO</v>
      </c>
      <c r="X21" s="123" t="str">
        <f>[17]Julho!$I$27</f>
        <v>NE</v>
      </c>
      <c r="Y21" s="123" t="str">
        <f>[17]Julho!$I$28</f>
        <v>NE</v>
      </c>
      <c r="Z21" s="123" t="str">
        <f>[17]Julho!$I$29</f>
        <v>O</v>
      </c>
      <c r="AA21" s="123" t="str">
        <f>[17]Julho!$I$30</f>
        <v>NE</v>
      </c>
      <c r="AB21" s="123" t="str">
        <f>[17]Julho!$I$31</f>
        <v>NE</v>
      </c>
      <c r="AC21" s="123" t="str">
        <f>[17]Julho!$I$32</f>
        <v>NE</v>
      </c>
      <c r="AD21" s="123" t="str">
        <f>[17]Julho!$I$33</f>
        <v>SO</v>
      </c>
      <c r="AE21" s="123" t="str">
        <f>[17]Julho!$I$34</f>
        <v>SO</v>
      </c>
      <c r="AF21" s="123" t="str">
        <f>[17]Julho!$I$35</f>
        <v>SO</v>
      </c>
      <c r="AG21" s="72" t="str">
        <f>[17]Julho!$I$36</f>
        <v>SO</v>
      </c>
      <c r="AH21" s="2"/>
    </row>
    <row r="22" spans="1:36" ht="13.5" customHeight="1" x14ac:dyDescent="0.2">
      <c r="A22" s="15" t="s">
        <v>12</v>
      </c>
      <c r="B22" s="124" t="str">
        <f>[18]Julho!$I$5</f>
        <v>*</v>
      </c>
      <c r="C22" s="124" t="str">
        <f>[18]Julho!$I$6</f>
        <v>*</v>
      </c>
      <c r="D22" s="124" t="str">
        <f>[18]Julho!$I$7</f>
        <v>*</v>
      </c>
      <c r="E22" s="124" t="str">
        <f>[18]Julho!$I$8</f>
        <v>*</v>
      </c>
      <c r="F22" s="124" t="str">
        <f>[18]Julho!$I$9</f>
        <v>*</v>
      </c>
      <c r="G22" s="124" t="str">
        <f>[18]Julho!$I$10</f>
        <v>*</v>
      </c>
      <c r="H22" s="124" t="str">
        <f>[18]Julho!$I$11</f>
        <v>*</v>
      </c>
      <c r="I22" s="124" t="str">
        <f>[18]Julho!$I$12</f>
        <v>*</v>
      </c>
      <c r="J22" s="124" t="str">
        <f>[18]Julho!$I$13</f>
        <v>*</v>
      </c>
      <c r="K22" s="124" t="str">
        <f>[18]Julho!$I$14</f>
        <v>*</v>
      </c>
      <c r="L22" s="124" t="str">
        <f>[18]Julho!$I$15</f>
        <v>*</v>
      </c>
      <c r="M22" s="124" t="str">
        <f>[18]Julho!$I$16</f>
        <v>*</v>
      </c>
      <c r="N22" s="124" t="str">
        <f>[18]Julho!$I$17</f>
        <v>*</v>
      </c>
      <c r="O22" s="124" t="str">
        <f>[18]Julho!$I$18</f>
        <v>*</v>
      </c>
      <c r="P22" s="124" t="str">
        <f>[18]Julho!$I$19</f>
        <v>*</v>
      </c>
      <c r="Q22" s="124" t="str">
        <f>[18]Julho!$I$20</f>
        <v>*</v>
      </c>
      <c r="R22" s="124" t="str">
        <f>[18]Julho!$I$21</f>
        <v>*</v>
      </c>
      <c r="S22" s="124" t="str">
        <f>[18]Julho!$I$22</f>
        <v>*</v>
      </c>
      <c r="T22" s="124" t="str">
        <f>[18]Julho!$I$23</f>
        <v>*</v>
      </c>
      <c r="U22" s="124" t="str">
        <f>[18]Julho!$I$24</f>
        <v>*</v>
      </c>
      <c r="V22" s="124" t="str">
        <f>[18]Julho!$I$25</f>
        <v>*</v>
      </c>
      <c r="W22" s="124" t="str">
        <f>[18]Julho!$I$26</f>
        <v>*</v>
      </c>
      <c r="X22" s="124" t="str">
        <f>[18]Julho!$I$27</f>
        <v>*</v>
      </c>
      <c r="Y22" s="124" t="str">
        <f>[18]Julho!$I$28</f>
        <v>*</v>
      </c>
      <c r="Z22" s="124" t="str">
        <f>[18]Julho!$I$29</f>
        <v>SE</v>
      </c>
      <c r="AA22" s="124" t="str">
        <f>[18]Julho!$I$30</f>
        <v>S</v>
      </c>
      <c r="AB22" s="124" t="str">
        <f>[18]Julho!$I$31</f>
        <v>S</v>
      </c>
      <c r="AC22" s="124" t="str">
        <f>[18]Julho!$I$32</f>
        <v>SE</v>
      </c>
      <c r="AD22" s="124" t="str">
        <f>[18]Julho!$I$33</f>
        <v>S</v>
      </c>
      <c r="AE22" s="124" t="str">
        <f>[18]Julho!$I$34</f>
        <v>S</v>
      </c>
      <c r="AF22" s="124" t="str">
        <f>[18]Julho!$I$35</f>
        <v>SO</v>
      </c>
      <c r="AG22" s="72" t="str">
        <f>[18]Julho!$I$36</f>
        <v>S</v>
      </c>
      <c r="AH22" s="2"/>
    </row>
    <row r="23" spans="1:36" ht="13.5" customHeight="1" x14ac:dyDescent="0.2">
      <c r="A23" s="15" t="s">
        <v>13</v>
      </c>
      <c r="B23" s="123" t="str">
        <f>[19]Julho!$I$5</f>
        <v>S</v>
      </c>
      <c r="C23" s="123" t="str">
        <f>[19]Julho!$I$6</f>
        <v>NO</v>
      </c>
      <c r="D23" s="123" t="str">
        <f>[19]Julho!$I$7</f>
        <v>N</v>
      </c>
      <c r="E23" s="123" t="str">
        <f>[19]Julho!$I$8</f>
        <v>S</v>
      </c>
      <c r="F23" s="123" t="str">
        <f>[19]Julho!$I$9</f>
        <v>NE</v>
      </c>
      <c r="G23" s="123" t="str">
        <f>[19]Julho!$I$10</f>
        <v>N</v>
      </c>
      <c r="H23" s="123" t="str">
        <f>[19]Julho!$I$11</f>
        <v>SO</v>
      </c>
      <c r="I23" s="123" t="str">
        <f>[19]Julho!$I$12</f>
        <v>O</v>
      </c>
      <c r="J23" s="123" t="str">
        <f>[19]Julho!$I$13</f>
        <v>L</v>
      </c>
      <c r="K23" s="123" t="str">
        <f>[19]Julho!$I$14</f>
        <v>NE</v>
      </c>
      <c r="L23" s="123" t="str">
        <f>[19]Julho!$I$15</f>
        <v>NE</v>
      </c>
      <c r="M23" s="123" t="str">
        <f>[19]Julho!$I$16</f>
        <v>N</v>
      </c>
      <c r="N23" s="123" t="str">
        <f>[19]Julho!$I$17</f>
        <v>N</v>
      </c>
      <c r="O23" s="123" t="str">
        <f>[19]Julho!$I$18</f>
        <v>N</v>
      </c>
      <c r="P23" s="123" t="str">
        <f>[19]Julho!$I$19</f>
        <v>S</v>
      </c>
      <c r="Q23" s="123" t="str">
        <f>[19]Julho!$I$20</f>
        <v>S</v>
      </c>
      <c r="R23" s="123" t="str">
        <f>[19]Julho!$I$21</f>
        <v>S</v>
      </c>
      <c r="S23" s="123" t="str">
        <f>[19]Julho!$I$22</f>
        <v>SO</v>
      </c>
      <c r="T23" s="123" t="str">
        <f>[19]Julho!$I$23</f>
        <v>NE</v>
      </c>
      <c r="U23" s="123" t="str">
        <f>[19]Julho!$I$24</f>
        <v>NE</v>
      </c>
      <c r="V23" s="123" t="str">
        <f>[19]Julho!$I$25</f>
        <v>S</v>
      </c>
      <c r="W23" s="123" t="str">
        <f>[19]Julho!$I$26</f>
        <v>S</v>
      </c>
      <c r="X23" s="123" t="str">
        <f>[19]Julho!$I$27</f>
        <v>S</v>
      </c>
      <c r="Y23" s="123" t="str">
        <f>[19]Julho!$I$28</f>
        <v>S</v>
      </c>
      <c r="Z23" s="123" t="str">
        <f>[19]Julho!$I$29</f>
        <v>S</v>
      </c>
      <c r="AA23" s="123" t="str">
        <f>[19]Julho!$I$30</f>
        <v>SE</v>
      </c>
      <c r="AB23" s="123" t="str">
        <f>[19]Julho!$I$31</f>
        <v>NE</v>
      </c>
      <c r="AC23" s="123" t="str">
        <f>[19]Julho!$I$32</f>
        <v>NE</v>
      </c>
      <c r="AD23" s="123" t="str">
        <f>[19]Julho!$I$33</f>
        <v>NE</v>
      </c>
      <c r="AE23" s="123" t="str">
        <f>[19]Julho!$I$34</f>
        <v>N</v>
      </c>
      <c r="AF23" s="123" t="str">
        <f>[19]Julho!$I$35</f>
        <v>N</v>
      </c>
      <c r="AG23" s="72" t="str">
        <f>[19]Julho!$I$36</f>
        <v>S</v>
      </c>
      <c r="AH23" s="2"/>
    </row>
    <row r="24" spans="1:36" ht="13.5" customHeight="1" x14ac:dyDescent="0.2">
      <c r="A24" s="15" t="s">
        <v>14</v>
      </c>
      <c r="B24" s="124" t="str">
        <f>[20]Julho!$I$5</f>
        <v>NE</v>
      </c>
      <c r="C24" s="124" t="str">
        <f>[20]Julho!$I$6</f>
        <v>SE</v>
      </c>
      <c r="D24" s="124" t="str">
        <f>[20]Julho!$I$7</f>
        <v>NO</v>
      </c>
      <c r="E24" s="124" t="str">
        <f>[20]Julho!$I$8</f>
        <v>SO</v>
      </c>
      <c r="F24" s="124" t="str">
        <f>[20]Julho!$I$9</f>
        <v>SO</v>
      </c>
      <c r="G24" s="124" t="str">
        <f>[20]Julho!$I$10</f>
        <v>S</v>
      </c>
      <c r="H24" s="124" t="str">
        <f>[20]Julho!$I$11</f>
        <v>L</v>
      </c>
      <c r="I24" s="124" t="str">
        <f>[20]Julho!$I$12</f>
        <v>N</v>
      </c>
      <c r="J24" s="124" t="str">
        <f>[20]Julho!$I$13</f>
        <v>N</v>
      </c>
      <c r="K24" s="124" t="str">
        <f>[20]Julho!$I$14</f>
        <v>NE</v>
      </c>
      <c r="L24" s="124" t="str">
        <f>[20]Julho!$I$15</f>
        <v>SE</v>
      </c>
      <c r="M24" s="124" t="str">
        <f>[20]Julho!$I$16</f>
        <v>NE</v>
      </c>
      <c r="N24" s="124" t="str">
        <f>[20]Julho!$I$17</f>
        <v>NE</v>
      </c>
      <c r="O24" s="124" t="str">
        <f>[20]Julho!$I$18</f>
        <v>N</v>
      </c>
      <c r="P24" s="124" t="str">
        <f>[20]Julho!$I$19</f>
        <v>NE</v>
      </c>
      <c r="Q24" s="124" t="str">
        <f>[20]Julho!$I$20</f>
        <v>SO</v>
      </c>
      <c r="R24" s="124" t="str">
        <f>[20]Julho!$I$21</f>
        <v>NE</v>
      </c>
      <c r="S24" s="124" t="str">
        <f>[20]Julho!$I$22</f>
        <v>NE</v>
      </c>
      <c r="T24" s="124" t="str">
        <f>[20]Julho!$I$23</f>
        <v>NE</v>
      </c>
      <c r="U24" s="124" t="str">
        <f>[20]Julho!$I$24</f>
        <v>N</v>
      </c>
      <c r="V24" s="124" t="str">
        <f>[20]Julho!$I$25</f>
        <v>SO</v>
      </c>
      <c r="W24" s="124" t="str">
        <f>[20]Julho!$I$26</f>
        <v>SO</v>
      </c>
      <c r="X24" s="124" t="str">
        <f>[20]Julho!$I$27</f>
        <v>SE</v>
      </c>
      <c r="Y24" s="124" t="str">
        <f>[20]Julho!$I$28</f>
        <v>N</v>
      </c>
      <c r="Z24" s="124" t="str">
        <f>[20]Julho!$I$29</f>
        <v>S</v>
      </c>
      <c r="AA24" s="124" t="str">
        <f>[20]Julho!$I$30</f>
        <v>S</v>
      </c>
      <c r="AB24" s="124" t="str">
        <f>[20]Julho!$I$31</f>
        <v>S</v>
      </c>
      <c r="AC24" s="124" t="str">
        <f>[20]Julho!$I$32</f>
        <v>L</v>
      </c>
      <c r="AD24" s="124" t="str">
        <f>[20]Julho!$I$33</f>
        <v>SE</v>
      </c>
      <c r="AE24" s="124" t="str">
        <f>[20]Julho!$I$34</f>
        <v>SE</v>
      </c>
      <c r="AF24" s="124" t="str">
        <f>[20]Julho!$I$35</f>
        <v>L</v>
      </c>
      <c r="AG24" s="39" t="str">
        <f>[20]Julho!$I$36</f>
        <v>NE</v>
      </c>
      <c r="AH24" s="2"/>
    </row>
    <row r="25" spans="1:36" ht="12.75" customHeight="1" x14ac:dyDescent="0.2">
      <c r="A25" s="15" t="s">
        <v>15</v>
      </c>
      <c r="B25" s="124" t="str">
        <f>[21]Julho!$I$5</f>
        <v>O</v>
      </c>
      <c r="C25" s="124" t="str">
        <f>[21]Julho!$I$6</f>
        <v>NO</v>
      </c>
      <c r="D25" s="124" t="str">
        <f>[21]Julho!$I$7</f>
        <v>NO</v>
      </c>
      <c r="E25" s="124" t="str">
        <f>[21]Julho!$I$8</f>
        <v>SO</v>
      </c>
      <c r="F25" s="124" t="str">
        <f>[21]Julho!$I$9</f>
        <v>NO</v>
      </c>
      <c r="G25" s="124" t="str">
        <f>[21]Julho!$I$10</f>
        <v>NO</v>
      </c>
      <c r="H25" s="124" t="str">
        <f>[21]Julho!$I$11</f>
        <v>NO</v>
      </c>
      <c r="I25" s="124" t="str">
        <f>[21]Julho!$I$12</f>
        <v>O</v>
      </c>
      <c r="J25" s="124" t="str">
        <f>[21]Julho!$I$13</f>
        <v>NO</v>
      </c>
      <c r="K25" s="124" t="str">
        <f>[21]Julho!$I$14</f>
        <v>NO</v>
      </c>
      <c r="L25" s="124" t="str">
        <f>[21]Julho!$I$15</f>
        <v>NO</v>
      </c>
      <c r="M25" s="124" t="str">
        <f>[21]Julho!$I$16</f>
        <v>NO</v>
      </c>
      <c r="N25" s="124" t="str">
        <f>[21]Julho!$I$17</f>
        <v>NO</v>
      </c>
      <c r="O25" s="124" t="str">
        <f>[21]Julho!$I$18</f>
        <v>NO</v>
      </c>
      <c r="P25" s="124" t="str">
        <f>[21]Julho!$I$19</f>
        <v>NO</v>
      </c>
      <c r="Q25" s="124" t="str">
        <f>[21]Julho!$I$20</f>
        <v>O</v>
      </c>
      <c r="R25" s="124" t="str">
        <f>[21]Julho!$I$21</f>
        <v>O</v>
      </c>
      <c r="S25" s="124" t="str">
        <f>[21]Julho!$I$22</f>
        <v>NO</v>
      </c>
      <c r="T25" s="124" t="str">
        <f>[21]Julho!$I$23</f>
        <v>NO</v>
      </c>
      <c r="U25" s="124" t="str">
        <f>[21]Julho!$I$24</f>
        <v>NO</v>
      </c>
      <c r="V25" s="124" t="str">
        <f>[21]Julho!$I$25</f>
        <v>SO</v>
      </c>
      <c r="W25" s="124" t="str">
        <f>[21]Julho!$I$26</f>
        <v>SO</v>
      </c>
      <c r="X25" s="124" t="str">
        <f>[21]Julho!$I$27</f>
        <v>NO</v>
      </c>
      <c r="Y25" s="124" t="str">
        <f>[21]Julho!$I$28</f>
        <v>SO</v>
      </c>
      <c r="Z25" s="124" t="str">
        <f>[21]Julho!$I$29</f>
        <v>SO</v>
      </c>
      <c r="AA25" s="124" t="str">
        <f>[21]Julho!$I$30</f>
        <v>NO</v>
      </c>
      <c r="AB25" s="124" t="str">
        <f>[21]Julho!$I$31</f>
        <v>NO</v>
      </c>
      <c r="AC25" s="124" t="str">
        <f>[21]Julho!$I$32</f>
        <v>NO</v>
      </c>
      <c r="AD25" s="124" t="str">
        <f>[21]Julho!$I$33</f>
        <v>NO</v>
      </c>
      <c r="AE25" s="124" t="str">
        <f>[21]Julho!$I$34</f>
        <v>NO</v>
      </c>
      <c r="AF25" s="124" t="str">
        <f>[21]Julho!$I$35</f>
        <v>NO</v>
      </c>
      <c r="AG25" s="39" t="str">
        <f>[21]Julho!$I$36</f>
        <v>NO</v>
      </c>
      <c r="AH25" s="2"/>
    </row>
    <row r="26" spans="1:36" ht="12.75" customHeight="1" x14ac:dyDescent="0.2">
      <c r="A26" s="15" t="s">
        <v>16</v>
      </c>
      <c r="B26" s="18" t="str">
        <f>[22]Julho!$I$5</f>
        <v>*</v>
      </c>
      <c r="C26" s="18" t="str">
        <f>[22]Julho!$I$6</f>
        <v>*</v>
      </c>
      <c r="D26" s="18" t="str">
        <f>[22]Julho!$I$7</f>
        <v>*</v>
      </c>
      <c r="E26" s="18" t="str">
        <f>[22]Julho!$I$8</f>
        <v>*</v>
      </c>
      <c r="F26" s="18" t="str">
        <f>[22]Julho!$I$9</f>
        <v>*</v>
      </c>
      <c r="G26" s="18" t="str">
        <f>[22]Julho!$I$10</f>
        <v>*</v>
      </c>
      <c r="H26" s="18" t="str">
        <f>[22]Julho!$I$11</f>
        <v>*</v>
      </c>
      <c r="I26" s="18" t="str">
        <f>[22]Julho!$I$12</f>
        <v>*</v>
      </c>
      <c r="J26" s="18" t="str">
        <f>[22]Julho!$I$13</f>
        <v>*</v>
      </c>
      <c r="K26" s="18" t="str">
        <f>[22]Julho!$I$14</f>
        <v>*</v>
      </c>
      <c r="L26" s="18" t="str">
        <f>[22]Julho!$I$15</f>
        <v>*</v>
      </c>
      <c r="M26" s="18" t="str">
        <f>[22]Julho!$I$16</f>
        <v>*</v>
      </c>
      <c r="N26" s="18" t="str">
        <f>[22]Julho!$I$17</f>
        <v>*</v>
      </c>
      <c r="O26" s="18" t="str">
        <f>[22]Julho!$I$18</f>
        <v>*</v>
      </c>
      <c r="P26" s="18" t="str">
        <f>[22]Julho!$I$19</f>
        <v>*</v>
      </c>
      <c r="Q26" s="18" t="str">
        <f>[22]Julho!$I$20</f>
        <v>*</v>
      </c>
      <c r="R26" s="18" t="str">
        <f>[22]Julho!$I$21</f>
        <v>*</v>
      </c>
      <c r="S26" s="18" t="str">
        <f>[22]Julho!$I$22</f>
        <v>*</v>
      </c>
      <c r="T26" s="18" t="str">
        <f>[22]Julho!$I$23</f>
        <v>*</v>
      </c>
      <c r="U26" s="18" t="str">
        <f>[22]Julho!$I$24</f>
        <v>*</v>
      </c>
      <c r="V26" s="18" t="str">
        <f>[22]Julho!$I$25</f>
        <v>*</v>
      </c>
      <c r="W26" s="18" t="str">
        <f>[22]Julho!$I$26</f>
        <v>*</v>
      </c>
      <c r="X26" s="18" t="str">
        <f>[22]Julho!$I$27</f>
        <v>*</v>
      </c>
      <c r="Y26" s="18" t="str">
        <f>[22]Julho!$I$28</f>
        <v>SO</v>
      </c>
      <c r="Z26" s="18" t="str">
        <f>[22]Julho!$I$29</f>
        <v>SO</v>
      </c>
      <c r="AA26" s="18" t="str">
        <f>[22]Julho!$I$30</f>
        <v>SO</v>
      </c>
      <c r="AB26" s="18" t="str">
        <f>[22]Julho!$I$31</f>
        <v>SO</v>
      </c>
      <c r="AC26" s="18" t="str">
        <f>[22]Julho!$I$32</f>
        <v>SO</v>
      </c>
      <c r="AD26" s="18" t="str">
        <f>[22]Julho!$I$33</f>
        <v>SO</v>
      </c>
      <c r="AE26" s="18" t="str">
        <f>[22]Julho!$I$34</f>
        <v>SO</v>
      </c>
      <c r="AF26" s="18" t="str">
        <f>[22]Julho!$I$35</f>
        <v>SO</v>
      </c>
      <c r="AG26" s="39" t="s">
        <v>133</v>
      </c>
      <c r="AH26" s="2"/>
    </row>
    <row r="27" spans="1:36" ht="12" customHeight="1" x14ac:dyDescent="0.2">
      <c r="A27" s="15" t="s">
        <v>17</v>
      </c>
      <c r="B27" s="124" t="str">
        <f>[23]Julho!$I$5</f>
        <v>SO</v>
      </c>
      <c r="C27" s="124" t="str">
        <f>[23]Julho!$I$6</f>
        <v>SO</v>
      </c>
      <c r="D27" s="124" t="str">
        <f>[23]Julho!$I$7</f>
        <v>SO</v>
      </c>
      <c r="E27" s="124" t="str">
        <f>[23]Julho!$I$8</f>
        <v>SO</v>
      </c>
      <c r="F27" s="124" t="str">
        <f>[23]Julho!$I$9</f>
        <v>SO</v>
      </c>
      <c r="G27" s="124" t="str">
        <f>[23]Julho!$I$10</f>
        <v>SO</v>
      </c>
      <c r="H27" s="124" t="str">
        <f>[23]Julho!$I$11</f>
        <v>SO</v>
      </c>
      <c r="I27" s="124" t="str">
        <f>[23]Julho!$I$12</f>
        <v>SO</v>
      </c>
      <c r="J27" s="124" t="str">
        <f>[23]Julho!$I$13</f>
        <v>SO</v>
      </c>
      <c r="K27" s="124" t="str">
        <f>[23]Julho!$I$14</f>
        <v>SO</v>
      </c>
      <c r="L27" s="124" t="str">
        <f>[23]Julho!$I$15</f>
        <v>SO</v>
      </c>
      <c r="M27" s="124" t="str">
        <f>[23]Julho!$I$16</f>
        <v>SO</v>
      </c>
      <c r="N27" s="124" t="str">
        <f>[23]Julho!$I$17</f>
        <v>SO</v>
      </c>
      <c r="O27" s="124" t="str">
        <f>[23]Julho!$I$18</f>
        <v>SO</v>
      </c>
      <c r="P27" s="124" t="str">
        <f>[23]Julho!$I$19</f>
        <v>N</v>
      </c>
      <c r="Q27" s="124" t="str">
        <f>[23]Julho!$I$20</f>
        <v>SO</v>
      </c>
      <c r="R27" s="124" t="str">
        <f>[23]Julho!$I$21</f>
        <v>SO</v>
      </c>
      <c r="S27" s="124" t="str">
        <f>[23]Julho!$I$22</f>
        <v>SO</v>
      </c>
      <c r="T27" s="124" t="str">
        <f>[23]Julho!$I$23</f>
        <v>SO</v>
      </c>
      <c r="U27" s="124" t="str">
        <f>[23]Julho!$I$24</f>
        <v>SO</v>
      </c>
      <c r="V27" s="124" t="str">
        <f>[23]Julho!$I$25</f>
        <v>SE</v>
      </c>
      <c r="W27" s="124" t="str">
        <f>[23]Julho!$I$26</f>
        <v>NE</v>
      </c>
      <c r="X27" s="124" t="str">
        <f>[23]Julho!$I$27</f>
        <v>SO</v>
      </c>
      <c r="Y27" s="124" t="str">
        <f>[23]Julho!$I$28</f>
        <v>L</v>
      </c>
      <c r="Z27" s="124" t="str">
        <f>[23]Julho!$I$29</f>
        <v>SE</v>
      </c>
      <c r="AA27" s="124" t="str">
        <f>[23]Julho!$I$30</f>
        <v>SO</v>
      </c>
      <c r="AB27" s="124" t="str">
        <f>[23]Julho!$I$31</f>
        <v>SO</v>
      </c>
      <c r="AC27" s="124" t="str">
        <f>[23]Julho!$I$32</f>
        <v>SO</v>
      </c>
      <c r="AD27" s="124" t="str">
        <f>[23]Julho!$I$33</f>
        <v>SO</v>
      </c>
      <c r="AE27" s="124" t="str">
        <f>[23]Julho!$I$34</f>
        <v>SO</v>
      </c>
      <c r="AF27" s="124" t="str">
        <f>[23]Julho!$I$35</f>
        <v>SO</v>
      </c>
      <c r="AG27" s="39" t="str">
        <f>[23]Julho!$I$36</f>
        <v>SO</v>
      </c>
      <c r="AH27" s="2"/>
      <c r="AI27" s="21" t="s">
        <v>51</v>
      </c>
      <c r="AJ27" s="21" t="s">
        <v>51</v>
      </c>
    </row>
    <row r="28" spans="1:36" ht="12.75" customHeight="1" x14ac:dyDescent="0.2">
      <c r="A28" s="15" t="s">
        <v>18</v>
      </c>
      <c r="B28" s="124" t="str">
        <f>[24]Julho!$I$5</f>
        <v>L</v>
      </c>
      <c r="C28" s="124" t="str">
        <f>[24]Julho!$I$6</f>
        <v>L</v>
      </c>
      <c r="D28" s="124" t="str">
        <f>[24]Julho!$I$7</f>
        <v>NO</v>
      </c>
      <c r="E28" s="124" t="str">
        <f>[24]Julho!$I$8</f>
        <v>SO</v>
      </c>
      <c r="F28" s="124" t="str">
        <f>[24]Julho!$I$9</f>
        <v>L</v>
      </c>
      <c r="G28" s="124" t="str">
        <f>[24]Julho!$I$10</f>
        <v>L</v>
      </c>
      <c r="H28" s="124" t="str">
        <f>[24]Julho!$I$11</f>
        <v>L</v>
      </c>
      <c r="I28" s="124" t="str">
        <f>[24]Julho!$I$12</f>
        <v>L</v>
      </c>
      <c r="J28" s="124" t="str">
        <f>[24]Julho!$I$13</f>
        <v>L</v>
      </c>
      <c r="K28" s="124" t="str">
        <f>[24]Julho!$I$14</f>
        <v>L</v>
      </c>
      <c r="L28" s="124" t="str">
        <f>[24]Julho!$I$15</f>
        <v>L</v>
      </c>
      <c r="M28" s="124" t="str">
        <f>[24]Julho!$I$16</f>
        <v>L</v>
      </c>
      <c r="N28" s="124" t="str">
        <f>[24]Julho!$I$17</f>
        <v>L</v>
      </c>
      <c r="O28" s="124" t="str">
        <f>[24]Julho!$I$18</f>
        <v>L</v>
      </c>
      <c r="P28" s="124" t="str">
        <f>[24]Julho!$I$19</f>
        <v>L</v>
      </c>
      <c r="Q28" s="124" t="str">
        <f>[24]Julho!$I$20</f>
        <v>L</v>
      </c>
      <c r="R28" s="124" t="str">
        <f>[24]Julho!$I$21</f>
        <v>L</v>
      </c>
      <c r="S28" s="124" t="str">
        <f>[24]Julho!$I$22</f>
        <v>L</v>
      </c>
      <c r="T28" s="124" t="str">
        <f>[24]Julho!$I$23</f>
        <v>L</v>
      </c>
      <c r="U28" s="124" t="str">
        <f>[24]Julho!$I$24</f>
        <v>L</v>
      </c>
      <c r="V28" s="124" t="str">
        <f>[24]Julho!$I$25</f>
        <v>L</v>
      </c>
      <c r="W28" s="124" t="str">
        <f>[24]Julho!$I$26</f>
        <v>L</v>
      </c>
      <c r="X28" s="124" t="str">
        <f>[24]Julho!$I$27</f>
        <v>L</v>
      </c>
      <c r="Y28" s="124" t="str">
        <f>[24]Julho!$I$28</f>
        <v>L</v>
      </c>
      <c r="Z28" s="124" t="str">
        <f>[24]Julho!$I$29</f>
        <v>L</v>
      </c>
      <c r="AA28" s="124" t="str">
        <f>[24]Julho!$I$30</f>
        <v>L</v>
      </c>
      <c r="AB28" s="124" t="str">
        <f>[24]Julho!$I$31</f>
        <v>L</v>
      </c>
      <c r="AC28" s="124" t="str">
        <f>[24]Julho!$I$32</f>
        <v>L</v>
      </c>
      <c r="AD28" s="124" t="str">
        <f>[24]Julho!$I$33</f>
        <v>L</v>
      </c>
      <c r="AE28" s="124" t="str">
        <f>[24]Julho!$I$34</f>
        <v>L</v>
      </c>
      <c r="AF28" s="124" t="str">
        <f>[24]Julho!$I$35</f>
        <v>L</v>
      </c>
      <c r="AG28" s="39" t="str">
        <f>[24]Julho!$I$36</f>
        <v>L</v>
      </c>
      <c r="AH28" s="2"/>
    </row>
    <row r="29" spans="1:36" ht="13.5" customHeight="1" x14ac:dyDescent="0.2">
      <c r="A29" s="15" t="s">
        <v>19</v>
      </c>
      <c r="B29" s="124" t="str">
        <f>[25]Julho!$I$5</f>
        <v>L</v>
      </c>
      <c r="C29" s="124" t="str">
        <f>[25]Julho!$I$6</f>
        <v>*</v>
      </c>
      <c r="D29" s="124" t="str">
        <f>[25]Julho!$I$7</f>
        <v>NE</v>
      </c>
      <c r="E29" s="124" t="str">
        <f>[25]Julho!$I$8</f>
        <v>S</v>
      </c>
      <c r="F29" s="124" t="str">
        <f>[25]Julho!$I$9</f>
        <v>NE</v>
      </c>
      <c r="G29" s="124" t="str">
        <f>[25]Julho!$I$10</f>
        <v>NE</v>
      </c>
      <c r="H29" s="124" t="str">
        <f>[25]Julho!$I$11</f>
        <v>*</v>
      </c>
      <c r="I29" s="124" t="str">
        <f>[25]Julho!$I$12</f>
        <v>O</v>
      </c>
      <c r="J29" s="124" t="str">
        <f>[25]Julho!$I$13</f>
        <v>N</v>
      </c>
      <c r="K29" s="124" t="str">
        <f>[25]Julho!$I$14</f>
        <v>NE</v>
      </c>
      <c r="L29" s="124" t="str">
        <f>[25]Julho!$I$15</f>
        <v>N</v>
      </c>
      <c r="M29" s="124" t="str">
        <f>[25]Julho!$I$16</f>
        <v>NE</v>
      </c>
      <c r="N29" s="124" t="str">
        <f>[25]Julho!$I$17</f>
        <v>N</v>
      </c>
      <c r="O29" s="124" t="str">
        <f>[25]Julho!$I$18</f>
        <v>SO</v>
      </c>
      <c r="P29" s="124" t="str">
        <f>[25]Julho!$I$19</f>
        <v>SE</v>
      </c>
      <c r="Q29" s="124" t="str">
        <f>[25]Julho!$I$20</f>
        <v>L</v>
      </c>
      <c r="R29" s="124" t="str">
        <f>[25]Julho!$I$21</f>
        <v>NE</v>
      </c>
      <c r="S29" s="124" t="str">
        <f>[25]Julho!$I$22</f>
        <v>NE</v>
      </c>
      <c r="T29" s="124" t="str">
        <f>[25]Julho!$I$23</f>
        <v>N</v>
      </c>
      <c r="U29" s="124" t="str">
        <f>[25]Julho!$I$24</f>
        <v>N</v>
      </c>
      <c r="V29" s="124" t="str">
        <f>[25]Julho!$I$25</f>
        <v>S</v>
      </c>
      <c r="W29" s="124" t="str">
        <f>[25]Julho!$I$26</f>
        <v>NE</v>
      </c>
      <c r="X29" s="124" t="str">
        <f>[25]Julho!$I$27</f>
        <v>NE</v>
      </c>
      <c r="Y29" s="124" t="str">
        <f>[25]Julho!$I$28</f>
        <v>SO</v>
      </c>
      <c r="Z29" s="124" t="str">
        <f>[25]Julho!$I$29</f>
        <v>S</v>
      </c>
      <c r="AA29" s="124" t="str">
        <f>[25]Julho!$I$30</f>
        <v>S</v>
      </c>
      <c r="AB29" s="124" t="str">
        <f>[25]Julho!$I$31</f>
        <v>NE</v>
      </c>
      <c r="AC29" s="124" t="str">
        <f>[25]Julho!$I$32</f>
        <v>L</v>
      </c>
      <c r="AD29" s="124" t="str">
        <f>[25]Julho!$I$33</f>
        <v>L</v>
      </c>
      <c r="AE29" s="124" t="str">
        <f>[25]Julho!$I$34</f>
        <v>L</v>
      </c>
      <c r="AF29" s="124" t="str">
        <f>[25]Julho!$I$35</f>
        <v>NE</v>
      </c>
      <c r="AG29" s="39" t="str">
        <f>[25]Julho!$I$36</f>
        <v>NE</v>
      </c>
      <c r="AH29" s="2"/>
    </row>
    <row r="30" spans="1:36" ht="12.75" customHeight="1" x14ac:dyDescent="0.2">
      <c r="A30" s="15" t="s">
        <v>31</v>
      </c>
      <c r="B30" s="124" t="str">
        <f>[26]Julho!$I$5</f>
        <v>*</v>
      </c>
      <c r="C30" s="124" t="str">
        <f>[26]Julho!$I$6</f>
        <v>*</v>
      </c>
      <c r="D30" s="124" t="str">
        <f>[26]Julho!$I$7</f>
        <v>*</v>
      </c>
      <c r="E30" s="124" t="str">
        <f>[26]Julho!$I$8</f>
        <v>*</v>
      </c>
      <c r="F30" s="124" t="str">
        <f>[26]Julho!$I$9</f>
        <v>*</v>
      </c>
      <c r="G30" s="124" t="str">
        <f>[26]Julho!$I$10</f>
        <v>*</v>
      </c>
      <c r="H30" s="124" t="str">
        <f>[26]Julho!$I$11</f>
        <v>*</v>
      </c>
      <c r="I30" s="124" t="str">
        <f>[26]Julho!$I$12</f>
        <v>*</v>
      </c>
      <c r="J30" s="124" t="str">
        <f>[26]Julho!$I$13</f>
        <v>*</v>
      </c>
      <c r="K30" s="124" t="str">
        <f>[26]Julho!$I$14</f>
        <v>*</v>
      </c>
      <c r="L30" s="124" t="str">
        <f>[26]Julho!$I$15</f>
        <v>*</v>
      </c>
      <c r="M30" s="124" t="str">
        <f>[26]Julho!$I$16</f>
        <v>*</v>
      </c>
      <c r="N30" s="124" t="str">
        <f>[26]Julho!$I$17</f>
        <v>*</v>
      </c>
      <c r="O30" s="124" t="str">
        <f>[26]Julho!$I$18</f>
        <v>*</v>
      </c>
      <c r="P30" s="124" t="str">
        <f>[26]Julho!$I$19</f>
        <v>*</v>
      </c>
      <c r="Q30" s="124" t="str">
        <f>[26]Julho!$I$20</f>
        <v>*</v>
      </c>
      <c r="R30" s="124" t="str">
        <f>[26]Julho!$I$21</f>
        <v>*</v>
      </c>
      <c r="S30" s="124" t="str">
        <f>[26]Julho!$I$22</f>
        <v>*</v>
      </c>
      <c r="T30" s="124" t="str">
        <f>[26]Julho!$I$23</f>
        <v>*</v>
      </c>
      <c r="U30" s="124" t="str">
        <f>[26]Julho!$I$24</f>
        <v>*</v>
      </c>
      <c r="V30" s="124" t="str">
        <f>[26]Julho!$I$25</f>
        <v>*</v>
      </c>
      <c r="W30" s="124" t="str">
        <f>[26]Julho!$I$26</f>
        <v>*</v>
      </c>
      <c r="X30" s="124" t="str">
        <f>[26]Julho!$I$27</f>
        <v>*</v>
      </c>
      <c r="Y30" s="124" t="str">
        <f>[26]Julho!$I$28</f>
        <v>*</v>
      </c>
      <c r="Z30" s="124" t="str">
        <f>[26]Julho!$I$29</f>
        <v>*</v>
      </c>
      <c r="AA30" s="124" t="str">
        <f>[26]Julho!$I$30</f>
        <v>*</v>
      </c>
      <c r="AB30" s="124" t="str">
        <f>[26]Julho!$I$31</f>
        <v>*</v>
      </c>
      <c r="AC30" s="124" t="str">
        <f>[26]Julho!$I$32</f>
        <v>*</v>
      </c>
      <c r="AD30" s="124" t="str">
        <f>[26]Julho!$I$33</f>
        <v>*</v>
      </c>
      <c r="AE30" s="124" t="str">
        <f>[26]Julho!$I$34</f>
        <v>*</v>
      </c>
      <c r="AF30" s="124" t="str">
        <f>[26]Julho!$I$35</f>
        <v>*</v>
      </c>
      <c r="AG30" s="39" t="str">
        <f>[26]Julho!$I$36</f>
        <v>*</v>
      </c>
      <c r="AH30" s="2"/>
    </row>
    <row r="31" spans="1:36" ht="12.75" customHeight="1" x14ac:dyDescent="0.2">
      <c r="A31" s="15" t="s">
        <v>48</v>
      </c>
      <c r="B31" s="124" t="str">
        <f>[27]Julho!$I$5</f>
        <v>L</v>
      </c>
      <c r="C31" s="124" t="str">
        <f>[27]Julho!$I$6</f>
        <v>L</v>
      </c>
      <c r="D31" s="124" t="str">
        <f>[27]Julho!$I$7</f>
        <v>NO</v>
      </c>
      <c r="E31" s="124" t="str">
        <f>[27]Julho!$I$8</f>
        <v>SO</v>
      </c>
      <c r="F31" s="124" t="str">
        <f>[27]Julho!$I$9</f>
        <v>SE</v>
      </c>
      <c r="G31" s="124" t="str">
        <f>[27]Julho!$I$10</f>
        <v>L</v>
      </c>
      <c r="H31" s="124" t="str">
        <f>[27]Julho!$I$11</f>
        <v>L</v>
      </c>
      <c r="I31" s="124" t="str">
        <f>[27]Julho!$I$12</f>
        <v>SO</v>
      </c>
      <c r="J31" s="124" t="str">
        <f>[27]Julho!$I$13</f>
        <v>NE</v>
      </c>
      <c r="K31" s="124" t="str">
        <f>[27]Julho!$I$14</f>
        <v>L</v>
      </c>
      <c r="L31" s="124" t="str">
        <f>[27]Julho!$I$15</f>
        <v>NE</v>
      </c>
      <c r="M31" s="124" t="str">
        <f>[27]Julho!$I$16</f>
        <v>L</v>
      </c>
      <c r="N31" s="124" t="str">
        <f>[27]Julho!$I$17</f>
        <v>N</v>
      </c>
      <c r="O31" s="124" t="str">
        <f>[27]Julho!$I$18</f>
        <v>NE</v>
      </c>
      <c r="P31" s="124" t="str">
        <f>[27]Julho!$I$19</f>
        <v>SE</v>
      </c>
      <c r="Q31" s="124" t="str">
        <f>[27]Julho!$I$20</f>
        <v>SE</v>
      </c>
      <c r="R31" s="124" t="str">
        <f>[27]Julho!$I$21</f>
        <v>SO</v>
      </c>
      <c r="S31" s="124" t="str">
        <f>[27]Julho!$I$22</f>
        <v>L</v>
      </c>
      <c r="T31" s="124" t="str">
        <f>[27]Julho!$I$23</f>
        <v>L</v>
      </c>
      <c r="U31" s="124" t="str">
        <f>[27]Julho!$I$24</f>
        <v>L</v>
      </c>
      <c r="V31" s="124" t="str">
        <f>[27]Julho!$I$25</f>
        <v>SO</v>
      </c>
      <c r="W31" s="124" t="str">
        <f>[27]Julho!$I$26</f>
        <v>SO</v>
      </c>
      <c r="X31" s="124" t="str">
        <f>[27]Julho!$I$27</f>
        <v>SE</v>
      </c>
      <c r="Y31" s="124" t="str">
        <f>[27]Julho!$I$28</f>
        <v>SE</v>
      </c>
      <c r="Z31" s="124" t="str">
        <f>[27]Julho!$I$29</f>
        <v>S</v>
      </c>
      <c r="AA31" s="124" t="str">
        <f>[27]Julho!$I$30</f>
        <v>SO</v>
      </c>
      <c r="AB31" s="124" t="str">
        <f>[27]Julho!$I$31</f>
        <v>SE</v>
      </c>
      <c r="AC31" s="124" t="str">
        <f>[27]Julho!$I$32</f>
        <v>L</v>
      </c>
      <c r="AD31" s="124" t="str">
        <f>[27]Julho!$I$33</f>
        <v>L</v>
      </c>
      <c r="AE31" s="124" t="str">
        <f>[27]Julho!$I$34</f>
        <v>SE</v>
      </c>
      <c r="AF31" s="124" t="str">
        <f>[27]Julho!$I$35</f>
        <v>L</v>
      </c>
      <c r="AG31" s="39" t="str">
        <f>[27]Julho!$I$36</f>
        <v>L</v>
      </c>
      <c r="AH31" s="2"/>
    </row>
    <row r="32" spans="1:36" ht="12.75" customHeight="1" x14ac:dyDescent="0.2">
      <c r="A32" s="15" t="s">
        <v>20</v>
      </c>
      <c r="B32" s="123" t="str">
        <f>[28]Julho!$I$5</f>
        <v>NE</v>
      </c>
      <c r="C32" s="123" t="str">
        <f>[28]Julho!$I$6</f>
        <v>SE</v>
      </c>
      <c r="D32" s="123" t="str">
        <f>[28]Julho!$I$7</f>
        <v>N</v>
      </c>
      <c r="E32" s="123" t="str">
        <f>[28]Julho!$I$8</f>
        <v>SO</v>
      </c>
      <c r="F32" s="123" t="str">
        <f>[28]Julho!$I$9</f>
        <v>S</v>
      </c>
      <c r="G32" s="123" t="str">
        <f>[28]Julho!$I$10</f>
        <v>SE</v>
      </c>
      <c r="H32" s="123" t="str">
        <f>[28]Julho!$I$11</f>
        <v>NE</v>
      </c>
      <c r="I32" s="123" t="str">
        <f>[28]Julho!$I$12</f>
        <v>NO</v>
      </c>
      <c r="J32" s="123" t="str">
        <f>[28]Julho!$I$13</f>
        <v>NO</v>
      </c>
      <c r="K32" s="123" t="str">
        <f>[28]Julho!$I$14</f>
        <v>NE</v>
      </c>
      <c r="L32" s="123" t="str">
        <f>[28]Julho!$I$15</f>
        <v>SE</v>
      </c>
      <c r="M32" s="127" t="s">
        <v>53</v>
      </c>
      <c r="N32" s="123" t="str">
        <f>[28]Julho!$I$17</f>
        <v>N</v>
      </c>
      <c r="O32" s="123" t="str">
        <f>[28]Julho!$I$18</f>
        <v>N</v>
      </c>
      <c r="P32" s="123" t="str">
        <f>[28]Julho!$I$19</f>
        <v>S</v>
      </c>
      <c r="Q32" s="123" t="str">
        <f>[28]Julho!$I$20</f>
        <v>S</v>
      </c>
      <c r="R32" s="123" t="str">
        <f>[28]Julho!$I$21</f>
        <v>NE</v>
      </c>
      <c r="S32" s="123" t="str">
        <f>[28]Julho!$I$22</f>
        <v>NE</v>
      </c>
      <c r="T32" s="123" t="str">
        <f>[28]Julho!$I$23</f>
        <v>NE</v>
      </c>
      <c r="U32" s="123" t="str">
        <f>[28]Julho!$I$24</f>
        <v>N</v>
      </c>
      <c r="V32" s="123" t="str">
        <f>[28]Julho!$I$25</f>
        <v>SO</v>
      </c>
      <c r="W32" s="123" t="str">
        <f>[28]Julho!$I$26</f>
        <v>SO</v>
      </c>
      <c r="X32" s="123" t="str">
        <f>[28]Julho!$I$27</f>
        <v>S</v>
      </c>
      <c r="Y32" s="123" t="str">
        <f>[28]Julho!$I$28</f>
        <v>NO</v>
      </c>
      <c r="Z32" s="123" t="str">
        <f>[28]Julho!$I$29</f>
        <v>S</v>
      </c>
      <c r="AA32" s="123" t="str">
        <f>[28]Julho!$I$30</f>
        <v>S</v>
      </c>
      <c r="AB32" s="123" t="str">
        <f>[28]Julho!$I$31</f>
        <v>S</v>
      </c>
      <c r="AC32" s="123" t="str">
        <f>[28]Julho!$I$32</f>
        <v>NE</v>
      </c>
      <c r="AD32" s="123" t="str">
        <f>[28]Julho!$I$33</f>
        <v>L</v>
      </c>
      <c r="AE32" s="123" t="str">
        <f>[28]Julho!$I$34</f>
        <v>NE</v>
      </c>
      <c r="AF32" s="123" t="str">
        <f>[28]Julho!$I$35</f>
        <v>NE</v>
      </c>
      <c r="AG32" s="72" t="str">
        <f>[28]Julho!$I$36</f>
        <v>NE</v>
      </c>
      <c r="AH32" s="2"/>
    </row>
    <row r="33" spans="1:35" s="5" customFormat="1" ht="17.100000000000001" customHeight="1" x14ac:dyDescent="0.2">
      <c r="A33" s="22" t="s">
        <v>146</v>
      </c>
      <c r="B33" s="23" t="s">
        <v>52</v>
      </c>
      <c r="C33" s="23" t="s">
        <v>53</v>
      </c>
      <c r="D33" s="23" t="s">
        <v>53</v>
      </c>
      <c r="E33" s="23" t="s">
        <v>133</v>
      </c>
      <c r="F33" s="23" t="s">
        <v>53</v>
      </c>
      <c r="G33" s="23" t="s">
        <v>53</v>
      </c>
      <c r="H33" s="23" t="s">
        <v>53</v>
      </c>
      <c r="I33" s="23" t="s">
        <v>141</v>
      </c>
      <c r="J33" s="23" t="s">
        <v>52</v>
      </c>
      <c r="K33" s="23" t="s">
        <v>53</v>
      </c>
      <c r="L33" s="23" t="s">
        <v>53</v>
      </c>
      <c r="M33" s="23" t="s">
        <v>53</v>
      </c>
      <c r="N33" s="23" t="s">
        <v>143</v>
      </c>
      <c r="O33" s="23" t="s">
        <v>143</v>
      </c>
      <c r="P33" s="34" t="s">
        <v>144</v>
      </c>
      <c r="Q33" s="34" t="s">
        <v>144</v>
      </c>
      <c r="R33" s="34" t="s">
        <v>144</v>
      </c>
      <c r="S33" s="34" t="s">
        <v>53</v>
      </c>
      <c r="T33" s="34" t="s">
        <v>53</v>
      </c>
      <c r="U33" s="34" t="s">
        <v>53</v>
      </c>
      <c r="V33" s="34" t="s">
        <v>133</v>
      </c>
      <c r="W33" s="34" t="s">
        <v>145</v>
      </c>
      <c r="X33" s="34" t="s">
        <v>53</v>
      </c>
      <c r="Y33" s="34" t="s">
        <v>133</v>
      </c>
      <c r="Z33" s="34" t="s">
        <v>145</v>
      </c>
      <c r="AA33" s="34" t="s">
        <v>145</v>
      </c>
      <c r="AB33" s="34" t="s">
        <v>52</v>
      </c>
      <c r="AC33" s="34" t="s">
        <v>53</v>
      </c>
      <c r="AD33" s="34" t="s">
        <v>52</v>
      </c>
      <c r="AE33" s="34" t="s">
        <v>52</v>
      </c>
      <c r="AF33" s="34" t="s">
        <v>53</v>
      </c>
      <c r="AG33" s="40"/>
      <c r="AH33" s="10"/>
    </row>
    <row r="34" spans="1:35" ht="13.5" thickBot="1" x14ac:dyDescent="0.25">
      <c r="A34" s="139" t="s">
        <v>135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13"/>
      <c r="AG34" s="114" t="s">
        <v>53</v>
      </c>
      <c r="AH34" s="2"/>
    </row>
    <row r="35" spans="1:35" x14ac:dyDescent="0.2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90"/>
      <c r="AF35" s="91"/>
      <c r="AG35" s="92"/>
      <c r="AH35"/>
    </row>
    <row r="36" spans="1:35" x14ac:dyDescent="0.2">
      <c r="A36" s="93"/>
      <c r="B36" s="78" t="s">
        <v>137</v>
      </c>
      <c r="C36" s="78"/>
      <c r="D36" s="78"/>
      <c r="E36" s="78"/>
      <c r="F36" s="78"/>
      <c r="G36" s="78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 t="s">
        <v>49</v>
      </c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 t="s">
        <v>54</v>
      </c>
      <c r="AD36" s="79"/>
      <c r="AE36" s="79"/>
      <c r="AF36" s="79"/>
      <c r="AG36" s="95"/>
      <c r="AH36" s="2"/>
    </row>
    <row r="37" spans="1:35" x14ac:dyDescent="0.2">
      <c r="A37" s="83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96"/>
      <c r="P37" s="96"/>
      <c r="Q37" s="96"/>
      <c r="R37" s="96" t="s">
        <v>50</v>
      </c>
      <c r="S37" s="96"/>
      <c r="T37" s="96"/>
      <c r="U37" s="96"/>
      <c r="V37" s="79"/>
      <c r="W37" s="79"/>
      <c r="X37" s="79"/>
      <c r="Y37" s="79"/>
      <c r="Z37" s="79"/>
      <c r="AA37" s="79"/>
      <c r="AB37" s="79"/>
      <c r="AC37" s="96" t="s">
        <v>55</v>
      </c>
      <c r="AD37" s="96"/>
      <c r="AE37" s="79"/>
      <c r="AF37" s="79"/>
      <c r="AG37" s="99"/>
      <c r="AH37" s="2"/>
      <c r="AI37" s="2"/>
    </row>
    <row r="38" spans="1:35" ht="13.5" thickBot="1" x14ac:dyDescent="0.25">
      <c r="A38" s="115"/>
      <c r="B38" s="108"/>
      <c r="C38" s="108"/>
      <c r="D38" s="108" t="s">
        <v>138</v>
      </c>
      <c r="E38" s="108"/>
      <c r="F38" s="108"/>
      <c r="G38" s="108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5"/>
      <c r="AE38" s="109"/>
      <c r="AF38" s="110"/>
      <c r="AG38" s="116"/>
      <c r="AH38"/>
    </row>
    <row r="39" spans="1:35" x14ac:dyDescent="0.2">
      <c r="C39" s="2" t="s">
        <v>51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K17" sqref="K1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5" ht="20.100000000000001" customHeight="1" x14ac:dyDescent="0.2">
      <c r="A1" s="130" t="s">
        <v>32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5" s="4" customFormat="1" ht="20.100000000000001" customHeight="1" x14ac:dyDescent="0.2">
      <c r="A2" s="131" t="s">
        <v>21</v>
      </c>
      <c r="B2" s="129" t="s">
        <v>136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7"/>
    </row>
    <row r="3" spans="1:35" s="5" customFormat="1" ht="20.100000000000001" customHeight="1" x14ac:dyDescent="0.2">
      <c r="A3" s="131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4" t="s">
        <v>39</v>
      </c>
      <c r="AH3" s="10"/>
    </row>
    <row r="4" spans="1:35" s="5" customFormat="1" ht="20.100000000000001" customHeight="1" x14ac:dyDescent="0.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4" t="s">
        <v>37</v>
      </c>
      <c r="AH4" s="10"/>
    </row>
    <row r="5" spans="1:35" s="5" customFormat="1" ht="20.100000000000001" customHeight="1" x14ac:dyDescent="0.2">
      <c r="A5" s="15" t="s">
        <v>44</v>
      </c>
      <c r="B5" s="17">
        <f>[1]Julho!$J$5</f>
        <v>33.480000000000004</v>
      </c>
      <c r="C5" s="17">
        <f>[1]Julho!$J$6</f>
        <v>19.8</v>
      </c>
      <c r="D5" s="17">
        <f>[1]Julho!$J$7</f>
        <v>45.36</v>
      </c>
      <c r="E5" s="17">
        <f>[1]Julho!$J$8</f>
        <v>30.96</v>
      </c>
      <c r="F5" s="17">
        <f>[1]Julho!$J$9</f>
        <v>20.16</v>
      </c>
      <c r="G5" s="17">
        <f>[1]Julho!$J$10</f>
        <v>25.56</v>
      </c>
      <c r="H5" s="17">
        <f>[1]Julho!$J$11</f>
        <v>24.12</v>
      </c>
      <c r="I5" s="17">
        <f>[1]Julho!$J$12</f>
        <v>29.16</v>
      </c>
      <c r="J5" s="17">
        <f>[1]Julho!$J$13</f>
        <v>17.64</v>
      </c>
      <c r="K5" s="17">
        <f>[1]Julho!$J$14</f>
        <v>33.480000000000004</v>
      </c>
      <c r="L5" s="17">
        <f>[1]Julho!$J$15</f>
        <v>40.680000000000007</v>
      </c>
      <c r="M5" s="17">
        <f>[1]Julho!$J$16</f>
        <v>40.680000000000007</v>
      </c>
      <c r="N5" s="17">
        <f>[1]Julho!$J$17</f>
        <v>42.84</v>
      </c>
      <c r="O5" s="17">
        <f>[1]Julho!$J$18</f>
        <v>34.92</v>
      </c>
      <c r="P5" s="17">
        <f>[1]Julho!$J$19</f>
        <v>35.28</v>
      </c>
      <c r="Q5" s="17">
        <f>[1]Julho!$J$20</f>
        <v>24.12</v>
      </c>
      <c r="R5" s="17">
        <f>[1]Julho!$J$21</f>
        <v>21.6</v>
      </c>
      <c r="S5" s="17">
        <f>[1]Julho!$J$22</f>
        <v>28.44</v>
      </c>
      <c r="T5" s="17">
        <f>[1]Julho!$J$23</f>
        <v>36</v>
      </c>
      <c r="U5" s="17">
        <f>[1]Julho!$J$24</f>
        <v>27.720000000000002</v>
      </c>
      <c r="V5" s="17">
        <f>[1]Julho!$J$25</f>
        <v>31.680000000000003</v>
      </c>
      <c r="W5" s="17">
        <f>[1]Julho!$J$26</f>
        <v>19.079999999999998</v>
      </c>
      <c r="X5" s="17">
        <f>[1]Julho!$J$27</f>
        <v>15.840000000000002</v>
      </c>
      <c r="Y5" s="17">
        <f>[1]Julho!$J$28</f>
        <v>19.440000000000001</v>
      </c>
      <c r="Z5" s="17">
        <f>[1]Julho!$J$29</f>
        <v>16.920000000000002</v>
      </c>
      <c r="AA5" s="17">
        <f>[1]Julho!$J$30</f>
        <v>13.32</v>
      </c>
      <c r="AB5" s="17">
        <f>[1]Julho!$J$31</f>
        <v>21.96</v>
      </c>
      <c r="AC5" s="17">
        <f>[1]Julho!$J$32</f>
        <v>28.44</v>
      </c>
      <c r="AD5" s="17">
        <f>[1]Julho!$J$33</f>
        <v>23.759999999999998</v>
      </c>
      <c r="AE5" s="17">
        <f>[1]Julho!$J$34</f>
        <v>38.519999999999996</v>
      </c>
      <c r="AF5" s="17">
        <f>[1]Julho!$J$35</f>
        <v>35.28</v>
      </c>
      <c r="AG5" s="25">
        <f>MAX(B5:AF5)</f>
        <v>45.36</v>
      </c>
      <c r="AH5" s="10"/>
    </row>
    <row r="6" spans="1:35" s="1" customFormat="1" ht="17.100000000000001" customHeight="1" x14ac:dyDescent="0.2">
      <c r="A6" s="15" t="s">
        <v>0</v>
      </c>
      <c r="B6" s="17">
        <f>[2]Julho!$J$5</f>
        <v>26.28</v>
      </c>
      <c r="C6" s="17">
        <f>[2]Julho!$J$6</f>
        <v>41.4</v>
      </c>
      <c r="D6" s="17">
        <f>[2]Julho!$J$7</f>
        <v>41.04</v>
      </c>
      <c r="E6" s="17">
        <f>[2]Julho!$J$8</f>
        <v>34.92</v>
      </c>
      <c r="F6" s="17">
        <f>[2]Julho!$J$9</f>
        <v>27.36</v>
      </c>
      <c r="G6" s="17">
        <f>[2]Julho!$J$10</f>
        <v>33.840000000000003</v>
      </c>
      <c r="H6" s="17">
        <f>[2]Julho!$J$11</f>
        <v>25.2</v>
      </c>
      <c r="I6" s="17">
        <f>[2]Julho!$J$12</f>
        <v>27</v>
      </c>
      <c r="J6" s="17">
        <f>[2]Julho!$J$13</f>
        <v>18</v>
      </c>
      <c r="K6" s="17">
        <f>[2]Julho!$J$14</f>
        <v>43.2</v>
      </c>
      <c r="L6" s="17">
        <f>[2]Julho!$J$15</f>
        <v>36</v>
      </c>
      <c r="M6" s="17">
        <f>[2]Julho!$J$16</f>
        <v>39.6</v>
      </c>
      <c r="N6" s="17">
        <f>[2]Julho!$J$17</f>
        <v>82.08</v>
      </c>
      <c r="O6" s="17">
        <f>[2]Julho!$J$18</f>
        <v>63.360000000000007</v>
      </c>
      <c r="P6" s="17">
        <f>[2]Julho!$J$19</f>
        <v>34.56</v>
      </c>
      <c r="Q6" s="17">
        <f>[2]Julho!$J$20</f>
        <v>27</v>
      </c>
      <c r="R6" s="17">
        <f>[2]Julho!$J$21</f>
        <v>18</v>
      </c>
      <c r="S6" s="17">
        <f>[2]Julho!$J$22</f>
        <v>30.240000000000002</v>
      </c>
      <c r="T6" s="17">
        <f>[2]Julho!$J$23</f>
        <v>36.72</v>
      </c>
      <c r="U6" s="17">
        <f>[2]Julho!$J$24</f>
        <v>37.440000000000005</v>
      </c>
      <c r="V6" s="17">
        <f>[2]Julho!$J$25</f>
        <v>37.080000000000005</v>
      </c>
      <c r="W6" s="17">
        <f>[2]Julho!$J$26</f>
        <v>21.6</v>
      </c>
      <c r="X6" s="17">
        <f>[2]Julho!$J$27</f>
        <v>20.52</v>
      </c>
      <c r="Y6" s="17">
        <f>[2]Julho!$J$28</f>
        <v>24.48</v>
      </c>
      <c r="Z6" s="17">
        <f>[2]Julho!$J$29</f>
        <v>23.759999999999998</v>
      </c>
      <c r="AA6" s="17">
        <f>[2]Julho!$J$30</f>
        <v>16.559999999999999</v>
      </c>
      <c r="AB6" s="17">
        <f>[2]Julho!$J$31</f>
        <v>26.64</v>
      </c>
      <c r="AC6" s="17">
        <f>[2]Julho!$J$32</f>
        <v>29.880000000000003</v>
      </c>
      <c r="AD6" s="17">
        <f>[2]Julho!$J$33</f>
        <v>28.8</v>
      </c>
      <c r="AE6" s="17">
        <f>[2]Julho!$J$34</f>
        <v>39.6</v>
      </c>
      <c r="AF6" s="17">
        <f>[2]Julho!$J$35</f>
        <v>41.76</v>
      </c>
      <c r="AG6" s="26">
        <f>MAX(B6:AF6)</f>
        <v>82.08</v>
      </c>
      <c r="AH6" s="2"/>
    </row>
    <row r="7" spans="1:35" ht="17.100000000000001" customHeight="1" x14ac:dyDescent="0.2">
      <c r="A7" s="15" t="s">
        <v>1</v>
      </c>
      <c r="B7" s="17" t="str">
        <f>[3]Julho!$J$5</f>
        <v>*</v>
      </c>
      <c r="C7" s="17" t="str">
        <f>[3]Julho!$J$6</f>
        <v>*</v>
      </c>
      <c r="D7" s="17" t="str">
        <f>[3]Julho!$J$7</f>
        <v>*</v>
      </c>
      <c r="E7" s="17" t="str">
        <f>[3]Julho!$J$8</f>
        <v>*</v>
      </c>
      <c r="F7" s="17" t="str">
        <f>[3]Julho!$J$9</f>
        <v>*</v>
      </c>
      <c r="G7" s="17" t="str">
        <f>[3]Julho!$J$10</f>
        <v>*</v>
      </c>
      <c r="H7" s="17" t="str">
        <f>[3]Julho!$J$11</f>
        <v>*</v>
      </c>
      <c r="I7" s="17" t="str">
        <f>[3]Julho!$J$12</f>
        <v>*</v>
      </c>
      <c r="J7" s="17" t="str">
        <f>[3]Julho!$J$13</f>
        <v>*</v>
      </c>
      <c r="K7" s="17" t="str">
        <f>[3]Julho!$J$14</f>
        <v>*</v>
      </c>
      <c r="L7" s="17" t="str">
        <f>[3]Julho!$J$15</f>
        <v>*</v>
      </c>
      <c r="M7" s="17" t="str">
        <f>[3]Julho!$J$16</f>
        <v>*</v>
      </c>
      <c r="N7" s="17" t="str">
        <f>[3]Julho!$J$17</f>
        <v>*</v>
      </c>
      <c r="O7" s="17" t="str">
        <f>[3]Julho!$J$18</f>
        <v>*</v>
      </c>
      <c r="P7" s="17" t="str">
        <f>[3]Julho!$J$19</f>
        <v>*</v>
      </c>
      <c r="Q7" s="17" t="str">
        <f>[3]Julho!$J$20</f>
        <v>*</v>
      </c>
      <c r="R7" s="17" t="str">
        <f>[3]Julho!$J$21</f>
        <v>*</v>
      </c>
      <c r="S7" s="17" t="str">
        <f>[3]Julho!$J$22</f>
        <v>*</v>
      </c>
      <c r="T7" s="17" t="str">
        <f>[3]Julho!$J$23</f>
        <v>*</v>
      </c>
      <c r="U7" s="17" t="str">
        <f>[3]Julho!$J$24</f>
        <v>*</v>
      </c>
      <c r="V7" s="17" t="str">
        <f>[3]Julho!$J$25</f>
        <v>*</v>
      </c>
      <c r="W7" s="17" t="str">
        <f>[3]Julho!$J$26</f>
        <v>*</v>
      </c>
      <c r="X7" s="17" t="str">
        <f>[3]Julho!$J$27</f>
        <v>*</v>
      </c>
      <c r="Y7" s="17" t="str">
        <f>[3]Julho!$J$28</f>
        <v>*</v>
      </c>
      <c r="Z7" s="17" t="str">
        <f>[3]Julho!$J$29</f>
        <v>*</v>
      </c>
      <c r="AA7" s="17" t="str">
        <f>[3]Julho!$J$30</f>
        <v>*</v>
      </c>
      <c r="AB7" s="17">
        <f>[3]Julho!$J$31</f>
        <v>23.759999999999998</v>
      </c>
      <c r="AC7" s="17">
        <f>[3]Julho!$J$32</f>
        <v>24.48</v>
      </c>
      <c r="AD7" s="17">
        <f>[3]Julho!$J$33</f>
        <v>17.64</v>
      </c>
      <c r="AE7" s="17">
        <f>[3]Julho!$J$34</f>
        <v>27.720000000000002</v>
      </c>
      <c r="AF7" s="17">
        <f>[3]Julho!$J$35</f>
        <v>33.119999999999997</v>
      </c>
      <c r="AG7" s="26">
        <f>MAX(B7:AF7)</f>
        <v>33.119999999999997</v>
      </c>
      <c r="AH7" s="2"/>
      <c r="AI7" s="21" t="s">
        <v>142</v>
      </c>
    </row>
    <row r="8" spans="1:35" ht="17.100000000000001" customHeight="1" x14ac:dyDescent="0.2">
      <c r="A8" s="15" t="s">
        <v>75</v>
      </c>
      <c r="B8" s="17">
        <f>[4]Julho!$J$5</f>
        <v>36</v>
      </c>
      <c r="C8" s="17">
        <f>[4]Julho!$J$6</f>
        <v>40.32</v>
      </c>
      <c r="D8" s="17">
        <f>[4]Julho!$J$7</f>
        <v>37.440000000000005</v>
      </c>
      <c r="E8" s="17">
        <f>[4]Julho!$J$8</f>
        <v>39.24</v>
      </c>
      <c r="F8" s="17">
        <f>[4]Julho!$J$9</f>
        <v>36.72</v>
      </c>
      <c r="G8" s="17">
        <f>[4]Julho!$J$10</f>
        <v>34.92</v>
      </c>
      <c r="H8" s="17">
        <f>[4]Julho!$J$11</f>
        <v>33.480000000000004</v>
      </c>
      <c r="I8" s="17">
        <f>[4]Julho!$J$12</f>
        <v>34.56</v>
      </c>
      <c r="J8" s="17">
        <f>[4]Julho!$J$13</f>
        <v>19.079999999999998</v>
      </c>
      <c r="K8" s="17">
        <f>[4]Julho!$J$14</f>
        <v>41.76</v>
      </c>
      <c r="L8" s="17">
        <f>[4]Julho!$J$15</f>
        <v>53.64</v>
      </c>
      <c r="M8" s="17">
        <f>[4]Julho!$J$16</f>
        <v>38.159999999999997</v>
      </c>
      <c r="N8" s="17">
        <f>[4]Julho!$J$17</f>
        <v>50.04</v>
      </c>
      <c r="O8" s="17">
        <f>[4]Julho!$J$18</f>
        <v>39.96</v>
      </c>
      <c r="P8" s="17">
        <f>[4]Julho!$J$19</f>
        <v>37.080000000000005</v>
      </c>
      <c r="Q8" s="17">
        <f>[4]Julho!$J$20</f>
        <v>23.759999999999998</v>
      </c>
      <c r="R8" s="17">
        <f>[4]Julho!$J$21</f>
        <v>27</v>
      </c>
      <c r="S8" s="17">
        <f>[4]Julho!$J$22</f>
        <v>31.680000000000003</v>
      </c>
      <c r="T8" s="17">
        <f>[4]Julho!$J$23</f>
        <v>39.24</v>
      </c>
      <c r="U8" s="17">
        <f>[4]Julho!$J$24</f>
        <v>32.04</v>
      </c>
      <c r="V8" s="17">
        <f>[4]Julho!$J$25</f>
        <v>48.96</v>
      </c>
      <c r="W8" s="17">
        <f>[4]Julho!$J$26</f>
        <v>27.36</v>
      </c>
      <c r="X8" s="17">
        <f>[4]Julho!$J$27</f>
        <v>30.6</v>
      </c>
      <c r="Y8" s="17">
        <f>[4]Julho!$J$28</f>
        <v>20.52</v>
      </c>
      <c r="Z8" s="17">
        <f>[4]Julho!$J$29</f>
        <v>38.880000000000003</v>
      </c>
      <c r="AA8" s="17">
        <f>[4]Julho!$J$30</f>
        <v>20.52</v>
      </c>
      <c r="AB8" s="17">
        <f>[4]Julho!$J$31</f>
        <v>24.840000000000003</v>
      </c>
      <c r="AC8" s="17">
        <f>[4]Julho!$J$32</f>
        <v>32.04</v>
      </c>
      <c r="AD8" s="17">
        <f>[4]Julho!$J$33</f>
        <v>32.76</v>
      </c>
      <c r="AE8" s="17">
        <f>[4]Julho!$J$34</f>
        <v>39.24</v>
      </c>
      <c r="AF8" s="17">
        <f>[4]Julho!$J$35</f>
        <v>30.96</v>
      </c>
      <c r="AG8" s="26">
        <f t="shared" ref="AG8:AG17" si="1">MAX(B8:AF8)</f>
        <v>53.64</v>
      </c>
      <c r="AH8" s="2"/>
    </row>
    <row r="9" spans="1:35" ht="17.100000000000001" customHeight="1" x14ac:dyDescent="0.2">
      <c r="A9" s="15" t="s">
        <v>45</v>
      </c>
      <c r="B9" s="17">
        <f>[5]Julho!$J$5</f>
        <v>23.040000000000003</v>
      </c>
      <c r="C9" s="17">
        <f>[5]Julho!$J$6</f>
        <v>26.28</v>
      </c>
      <c r="D9" s="17">
        <f>[5]Julho!$J$7</f>
        <v>53.28</v>
      </c>
      <c r="E9" s="17">
        <f>[5]Julho!$J$8</f>
        <v>34.56</v>
      </c>
      <c r="F9" s="17">
        <f>[5]Julho!$J$9</f>
        <v>18.36</v>
      </c>
      <c r="G9" s="17">
        <f>[5]Julho!$J$10</f>
        <v>39.6</v>
      </c>
      <c r="H9" s="17">
        <f>[5]Julho!$J$11</f>
        <v>32.4</v>
      </c>
      <c r="I9" s="17">
        <f>[5]Julho!$J$12</f>
        <v>19.8</v>
      </c>
      <c r="J9" s="17">
        <f>[5]Julho!$J$13</f>
        <v>20.88</v>
      </c>
      <c r="K9" s="17">
        <f>[5]Julho!$J$14</f>
        <v>42.84</v>
      </c>
      <c r="L9" s="17">
        <f>[5]Julho!$J$15</f>
        <v>49.680000000000007</v>
      </c>
      <c r="M9" s="17">
        <f>[5]Julho!$J$16</f>
        <v>42.84</v>
      </c>
      <c r="N9" s="17">
        <f>[5]Julho!$J$17</f>
        <v>68.039999999999992</v>
      </c>
      <c r="O9" s="17">
        <f>[5]Julho!$J$18</f>
        <v>46.080000000000005</v>
      </c>
      <c r="P9" s="17">
        <f>[5]Julho!$J$19</f>
        <v>31.319999999999997</v>
      </c>
      <c r="Q9" s="17">
        <f>[5]Julho!$J$20</f>
        <v>16.920000000000002</v>
      </c>
      <c r="R9" s="17">
        <f>[5]Julho!$J$21</f>
        <v>19.079999999999998</v>
      </c>
      <c r="S9" s="17">
        <f>[5]Julho!$J$22</f>
        <v>26.64</v>
      </c>
      <c r="T9" s="17">
        <f>[5]Julho!$J$23</f>
        <v>40.680000000000007</v>
      </c>
      <c r="U9" s="17">
        <f>[5]Julho!$J$24</f>
        <v>53.28</v>
      </c>
      <c r="V9" s="17">
        <f>[5]Julho!$J$25</f>
        <v>44.28</v>
      </c>
      <c r="W9" s="17">
        <f>[5]Julho!$J$26</f>
        <v>13.32</v>
      </c>
      <c r="X9" s="17">
        <f>[5]Julho!$J$27</f>
        <v>22.32</v>
      </c>
      <c r="Y9" s="17">
        <f>[5]Julho!$J$28</f>
        <v>23.040000000000003</v>
      </c>
      <c r="Z9" s="17">
        <f>[5]Julho!$J$29</f>
        <v>21.240000000000002</v>
      </c>
      <c r="AA9" s="17">
        <f>[5]Julho!$J$30</f>
        <v>14.4</v>
      </c>
      <c r="AB9" s="17">
        <f>[5]Julho!$J$31</f>
        <v>26.64</v>
      </c>
      <c r="AC9" s="17">
        <f>[5]Julho!$J$32</f>
        <v>30.96</v>
      </c>
      <c r="AD9" s="17">
        <f>[5]Julho!$J$33</f>
        <v>21.6</v>
      </c>
      <c r="AE9" s="17">
        <f>[5]Julho!$J$34</f>
        <v>33.480000000000004</v>
      </c>
      <c r="AF9" s="17">
        <f>[5]Julho!$J$35</f>
        <v>38.159999999999997</v>
      </c>
      <c r="AG9" s="26">
        <f t="shared" si="1"/>
        <v>68.039999999999992</v>
      </c>
      <c r="AH9" s="2"/>
    </row>
    <row r="10" spans="1:35" ht="17.100000000000001" customHeight="1" x14ac:dyDescent="0.2">
      <c r="A10" s="15" t="s">
        <v>2</v>
      </c>
      <c r="B10" s="17">
        <f>[6]Julho!$J$5</f>
        <v>22.32</v>
      </c>
      <c r="C10" s="17">
        <f>[6]Julho!$J$6</f>
        <v>36.72</v>
      </c>
      <c r="D10" s="17">
        <f>[6]Julho!$J$7</f>
        <v>55.080000000000005</v>
      </c>
      <c r="E10" s="17">
        <f>[6]Julho!$J$8</f>
        <v>41.76</v>
      </c>
      <c r="F10" s="17">
        <f>[6]Julho!$J$9</f>
        <v>34.92</v>
      </c>
      <c r="G10" s="17">
        <f>[6]Julho!$J$10</f>
        <v>31.680000000000003</v>
      </c>
      <c r="H10" s="17">
        <f>[6]Julho!$J$11</f>
        <v>36</v>
      </c>
      <c r="I10" s="17">
        <f>[6]Julho!$J$12</f>
        <v>32.04</v>
      </c>
      <c r="J10" s="17">
        <f>[6]Julho!$J$13</f>
        <v>27.720000000000002</v>
      </c>
      <c r="K10" s="17">
        <f>[6]Julho!$J$14</f>
        <v>39.96</v>
      </c>
      <c r="L10" s="17">
        <f>[6]Julho!$J$15</f>
        <v>63.360000000000007</v>
      </c>
      <c r="M10" s="17">
        <f>[6]Julho!$J$16</f>
        <v>57.24</v>
      </c>
      <c r="N10" s="17">
        <f>[6]Julho!$J$17</f>
        <v>61.560000000000009</v>
      </c>
      <c r="O10" s="17">
        <f>[6]Julho!$J$18</f>
        <v>58.32</v>
      </c>
      <c r="P10" s="17">
        <f>[6]Julho!$J$19</f>
        <v>33.480000000000004</v>
      </c>
      <c r="Q10" s="17">
        <f>[6]Julho!$J$20</f>
        <v>33.480000000000004</v>
      </c>
      <c r="R10" s="17">
        <f>[6]Julho!$J$21</f>
        <v>23.400000000000002</v>
      </c>
      <c r="S10" s="17">
        <f>[6]Julho!$J$22</f>
        <v>36.72</v>
      </c>
      <c r="T10" s="17">
        <f>[6]Julho!$J$23</f>
        <v>40.32</v>
      </c>
      <c r="U10" s="17">
        <f>[6]Julho!$J$24</f>
        <v>50.76</v>
      </c>
      <c r="V10" s="17">
        <f>[6]Julho!$J$25</f>
        <v>41.4</v>
      </c>
      <c r="W10" s="17">
        <f>[6]Julho!$J$26</f>
        <v>26.28</v>
      </c>
      <c r="X10" s="17">
        <f>[6]Julho!$J$27</f>
        <v>35.64</v>
      </c>
      <c r="Y10" s="17">
        <f>[6]Julho!$J$28</f>
        <v>23.400000000000002</v>
      </c>
      <c r="Z10" s="17">
        <f>[6]Julho!$J$29</f>
        <v>30.240000000000002</v>
      </c>
      <c r="AA10" s="17">
        <f>[6]Julho!$J$30</f>
        <v>21.96</v>
      </c>
      <c r="AB10" s="17">
        <f>[6]Julho!$J$31</f>
        <v>37.080000000000005</v>
      </c>
      <c r="AC10" s="17">
        <f>[6]Julho!$J$32</f>
        <v>41.04</v>
      </c>
      <c r="AD10" s="17">
        <f>[6]Julho!$J$33</f>
        <v>42.84</v>
      </c>
      <c r="AE10" s="17">
        <f>[6]Julho!$J$34</f>
        <v>51.480000000000004</v>
      </c>
      <c r="AF10" s="17">
        <f>[6]Julho!$J$35</f>
        <v>42.12</v>
      </c>
      <c r="AG10" s="26">
        <f t="shared" si="1"/>
        <v>63.360000000000007</v>
      </c>
      <c r="AH10" s="2"/>
    </row>
    <row r="11" spans="1:35" ht="17.100000000000001" customHeight="1" x14ac:dyDescent="0.2">
      <c r="A11" s="15" t="s">
        <v>3</v>
      </c>
      <c r="B11" s="17">
        <f>[7]Julho!$J$5</f>
        <v>16.2</v>
      </c>
      <c r="C11" s="17">
        <f>[7]Julho!$J$6</f>
        <v>22.68</v>
      </c>
      <c r="D11" s="17">
        <f>[7]Julho!$J$7</f>
        <v>42.84</v>
      </c>
      <c r="E11" s="17">
        <f>[7]Julho!$J$8</f>
        <v>41.76</v>
      </c>
      <c r="F11" s="17">
        <f>[7]Julho!$J$9</f>
        <v>22.32</v>
      </c>
      <c r="G11" s="17">
        <f>[7]Julho!$J$10</f>
        <v>31.680000000000003</v>
      </c>
      <c r="H11" s="17">
        <f>[7]Julho!$J$11</f>
        <v>25.56</v>
      </c>
      <c r="I11" s="17">
        <f>[7]Julho!$J$12</f>
        <v>36</v>
      </c>
      <c r="J11" s="17">
        <f>[7]Julho!$J$13</f>
        <v>57.24</v>
      </c>
      <c r="K11" s="17">
        <f>[7]Julho!$J$14</f>
        <v>23.040000000000003</v>
      </c>
      <c r="L11" s="17">
        <f>[7]Julho!$J$15</f>
        <v>21.96</v>
      </c>
      <c r="M11" s="17">
        <f>[7]Julho!$J$16</f>
        <v>31.680000000000003</v>
      </c>
      <c r="N11" s="17">
        <f>[7]Julho!$J$17</f>
        <v>29.880000000000003</v>
      </c>
      <c r="O11" s="17">
        <f>[7]Julho!$J$18</f>
        <v>32.4</v>
      </c>
      <c r="P11" s="17">
        <f>[7]Julho!$J$19</f>
        <v>25.56</v>
      </c>
      <c r="Q11" s="17">
        <f>[7]Julho!$J$20</f>
        <v>27</v>
      </c>
      <c r="R11" s="17">
        <f>[7]Julho!$J$21</f>
        <v>28.44</v>
      </c>
      <c r="S11" s="17">
        <f>[7]Julho!$J$22</f>
        <v>25.92</v>
      </c>
      <c r="T11" s="17">
        <f>[7]Julho!$J$23</f>
        <v>39.6</v>
      </c>
      <c r="U11" s="17">
        <f>[7]Julho!$J$24</f>
        <v>28.44</v>
      </c>
      <c r="V11" s="17">
        <f>[7]Julho!$J$25</f>
        <v>27</v>
      </c>
      <c r="W11" s="17">
        <f>[7]Julho!$J$26</f>
        <v>18</v>
      </c>
      <c r="X11" s="17">
        <f>[7]Julho!$J$27</f>
        <v>25.56</v>
      </c>
      <c r="Y11" s="17">
        <f>[7]Julho!$J$28</f>
        <v>27.36</v>
      </c>
      <c r="Z11" s="17">
        <f>[7]Julho!$J$29</f>
        <v>19.079999999999998</v>
      </c>
      <c r="AA11" s="17">
        <f>[7]Julho!$J$30</f>
        <v>17.64</v>
      </c>
      <c r="AB11" s="17">
        <f>[7]Julho!$J$31</f>
        <v>25.2</v>
      </c>
      <c r="AC11" s="17">
        <f>[7]Julho!$J$32</f>
        <v>23.759999999999998</v>
      </c>
      <c r="AD11" s="17">
        <f>[7]Julho!$J$33</f>
        <v>26.64</v>
      </c>
      <c r="AE11" s="17">
        <f>[7]Julho!$J$34</f>
        <v>27.36</v>
      </c>
      <c r="AF11" s="17">
        <f>[7]Julho!$J$35</f>
        <v>31.319999999999997</v>
      </c>
      <c r="AG11" s="26">
        <f>MAX(B11:AF11)</f>
        <v>57.24</v>
      </c>
      <c r="AH11" s="2"/>
    </row>
    <row r="12" spans="1:35" ht="17.100000000000001" customHeight="1" x14ac:dyDescent="0.2">
      <c r="A12" s="15" t="s">
        <v>4</v>
      </c>
      <c r="B12" s="17">
        <f>[8]Julho!$J$5</f>
        <v>31.319999999999997</v>
      </c>
      <c r="C12" s="17">
        <f>[8]Julho!$J$6</f>
        <v>30.240000000000002</v>
      </c>
      <c r="D12" s="17">
        <f>[8]Julho!$J$7</f>
        <v>61.92</v>
      </c>
      <c r="E12" s="17">
        <f>[8]Julho!$J$8</f>
        <v>28.8</v>
      </c>
      <c r="F12" s="17">
        <f>[8]Julho!$J$9</f>
        <v>24.48</v>
      </c>
      <c r="G12" s="17">
        <f>[8]Julho!$J$10</f>
        <v>24.12</v>
      </c>
      <c r="H12" s="17">
        <f>[8]Julho!$J$11</f>
        <v>33.480000000000004</v>
      </c>
      <c r="I12" s="17">
        <f>[8]Julho!$J$12</f>
        <v>37.800000000000004</v>
      </c>
      <c r="J12" s="17">
        <f>[8]Julho!$J$13</f>
        <v>29.880000000000003</v>
      </c>
      <c r="K12" s="17">
        <f>[8]Julho!$J$14</f>
        <v>31.680000000000003</v>
      </c>
      <c r="L12" s="17">
        <f>[8]Julho!$J$15</f>
        <v>34.200000000000003</v>
      </c>
      <c r="M12" s="17">
        <f>[8]Julho!$J$16</f>
        <v>38.880000000000003</v>
      </c>
      <c r="N12" s="17">
        <f>[8]Julho!$J$17</f>
        <v>43.92</v>
      </c>
      <c r="O12" s="17">
        <f>[8]Julho!$J$18</f>
        <v>41.76</v>
      </c>
      <c r="P12" s="17">
        <f>[8]Julho!$J$19</f>
        <v>39.6</v>
      </c>
      <c r="Q12" s="17">
        <f>[8]Julho!$J$20</f>
        <v>29.52</v>
      </c>
      <c r="R12" s="17">
        <f>[8]Julho!$J$21</f>
        <v>29.880000000000003</v>
      </c>
      <c r="S12" s="17">
        <f>[8]Julho!$J$22</f>
        <v>35.64</v>
      </c>
      <c r="T12" s="17">
        <f>[8]Julho!$J$23</f>
        <v>38.159999999999997</v>
      </c>
      <c r="U12" s="17">
        <f>[8]Julho!$J$24</f>
        <v>32.4</v>
      </c>
      <c r="V12" s="17">
        <f>[8]Julho!$J$25</f>
        <v>29.16</v>
      </c>
      <c r="W12" s="17">
        <f>[8]Julho!$J$26</f>
        <v>25.92</v>
      </c>
      <c r="X12" s="17">
        <f>[8]Julho!$J$27</f>
        <v>29.880000000000003</v>
      </c>
      <c r="Y12" s="17">
        <f>[8]Julho!$J$28</f>
        <v>34.92</v>
      </c>
      <c r="Z12" s="17">
        <f>[8]Julho!$J$29</f>
        <v>25.2</v>
      </c>
      <c r="AA12" s="17">
        <f>[8]Julho!$J$30</f>
        <v>23.759999999999998</v>
      </c>
      <c r="AB12" s="17">
        <f>[8]Julho!$J$31</f>
        <v>33.119999999999997</v>
      </c>
      <c r="AC12" s="17">
        <f>[8]Julho!$J$32</f>
        <v>53.64</v>
      </c>
      <c r="AD12" s="17">
        <f>[8]Julho!$J$33</f>
        <v>37.080000000000005</v>
      </c>
      <c r="AE12" s="17">
        <f>[8]Julho!$J$34</f>
        <v>34.92</v>
      </c>
      <c r="AF12" s="17">
        <f>[8]Julho!$J$35</f>
        <v>38.159999999999997</v>
      </c>
      <c r="AG12" s="26">
        <f t="shared" si="1"/>
        <v>61.92</v>
      </c>
      <c r="AH12" s="2"/>
    </row>
    <row r="13" spans="1:35" ht="17.100000000000001" customHeight="1" x14ac:dyDescent="0.2">
      <c r="A13" s="15" t="s">
        <v>5</v>
      </c>
      <c r="B13" s="17" t="str">
        <f>[9]Julho!$J$5</f>
        <v>*</v>
      </c>
      <c r="C13" s="17">
        <f>[9]Julho!$J$6</f>
        <v>20.88</v>
      </c>
      <c r="D13" s="17">
        <f>[9]Julho!$J$7</f>
        <v>12.96</v>
      </c>
      <c r="E13" s="17" t="str">
        <f>[9]Julho!$J$8</f>
        <v>*</v>
      </c>
      <c r="F13" s="17">
        <f>[9]Julho!$J$9</f>
        <v>25.56</v>
      </c>
      <c r="G13" s="17">
        <f>[9]Julho!$J$10</f>
        <v>16.920000000000002</v>
      </c>
      <c r="H13" s="17" t="str">
        <f>[9]Julho!$J$11</f>
        <v>*</v>
      </c>
      <c r="I13" s="17">
        <f>[9]Julho!$J$12</f>
        <v>16.559999999999999</v>
      </c>
      <c r="J13" s="17">
        <f>[9]Julho!$J$13</f>
        <v>20.88</v>
      </c>
      <c r="K13" s="17">
        <f>[9]Julho!$J$14</f>
        <v>21.96</v>
      </c>
      <c r="L13" s="17">
        <f>[9]Julho!$J$15</f>
        <v>17.64</v>
      </c>
      <c r="M13" s="17">
        <f>[9]Julho!$J$16</f>
        <v>32.4</v>
      </c>
      <c r="N13" s="17">
        <f>[9]Julho!$J$17</f>
        <v>52.92</v>
      </c>
      <c r="O13" s="17">
        <f>[9]Julho!$J$18</f>
        <v>66.239999999999995</v>
      </c>
      <c r="P13" s="17" t="str">
        <f>[9]Julho!$J$19</f>
        <v>*</v>
      </c>
      <c r="Q13" s="17">
        <f>[9]Julho!$J$20</f>
        <v>20.88</v>
      </c>
      <c r="R13" s="17">
        <f>[9]Julho!$J$21</f>
        <v>28.8</v>
      </c>
      <c r="S13" s="17">
        <f>[9]Julho!$J$22</f>
        <v>23.400000000000002</v>
      </c>
      <c r="T13" s="17">
        <f>[9]Julho!$J$23</f>
        <v>26.28</v>
      </c>
      <c r="U13" s="17">
        <f>[9]Julho!$J$24</f>
        <v>14.76</v>
      </c>
      <c r="V13" s="17">
        <f>[9]Julho!$J$25</f>
        <v>27</v>
      </c>
      <c r="W13" s="17">
        <f>[9]Julho!$J$26</f>
        <v>14.76</v>
      </c>
      <c r="X13" s="17">
        <f>[9]Julho!$J$27</f>
        <v>15.840000000000002</v>
      </c>
      <c r="Y13" s="17">
        <f>[9]Julho!$J$28</f>
        <v>36.36</v>
      </c>
      <c r="Z13" s="17">
        <f>[9]Julho!$J$29</f>
        <v>18.720000000000002</v>
      </c>
      <c r="AA13" s="17">
        <f>[9]Julho!$J$30</f>
        <v>20.88</v>
      </c>
      <c r="AB13" s="17">
        <f>[9]Julho!$J$31</f>
        <v>27</v>
      </c>
      <c r="AC13" s="17">
        <f>[9]Julho!$J$32</f>
        <v>22.32</v>
      </c>
      <c r="AD13" s="17">
        <f>[9]Julho!$J$33</f>
        <v>22.32</v>
      </c>
      <c r="AE13" s="17">
        <f>[9]Julho!$J$34</f>
        <v>39.6</v>
      </c>
      <c r="AF13" s="17">
        <f>[9]Julho!$J$35</f>
        <v>30.96</v>
      </c>
      <c r="AG13" s="26">
        <f t="shared" si="1"/>
        <v>66.239999999999995</v>
      </c>
      <c r="AH13" s="2"/>
    </row>
    <row r="14" spans="1:35" ht="17.100000000000001" customHeight="1" x14ac:dyDescent="0.2">
      <c r="A14" s="15" t="s">
        <v>47</v>
      </c>
      <c r="B14" s="17">
        <f>[10]Julho!$J$5</f>
        <v>32.4</v>
      </c>
      <c r="C14" s="17">
        <f>[10]Julho!$J$6</f>
        <v>35.64</v>
      </c>
      <c r="D14" s="17">
        <f>[10]Julho!$J$7</f>
        <v>48.6</v>
      </c>
      <c r="E14" s="17">
        <f>[10]Julho!$J$8</f>
        <v>28.8</v>
      </c>
      <c r="F14" s="17">
        <f>[10]Julho!$J$9</f>
        <v>26.64</v>
      </c>
      <c r="G14" s="17">
        <f>[10]Julho!$J$10</f>
        <v>28.44</v>
      </c>
      <c r="H14" s="17">
        <f>[10]Julho!$J$11</f>
        <v>36.72</v>
      </c>
      <c r="I14" s="17">
        <f>[10]Julho!$J$12</f>
        <v>43.92</v>
      </c>
      <c r="J14" s="17">
        <f>[10]Julho!$J$13</f>
        <v>29.880000000000003</v>
      </c>
      <c r="K14" s="17">
        <f>[10]Julho!$J$14</f>
        <v>39.24</v>
      </c>
      <c r="L14" s="17">
        <f>[10]Julho!$J$15</f>
        <v>43.92</v>
      </c>
      <c r="M14" s="17">
        <f>[10]Julho!$J$16</f>
        <v>47.16</v>
      </c>
      <c r="N14" s="17">
        <f>[10]Julho!$J$17</f>
        <v>48.96</v>
      </c>
      <c r="O14" s="17">
        <f>[10]Julho!$J$18</f>
        <v>47.519999999999996</v>
      </c>
      <c r="P14" s="17">
        <f>[10]Julho!$J$19</f>
        <v>36.36</v>
      </c>
      <c r="Q14" s="17">
        <f>[10]Julho!$J$20</f>
        <v>37.440000000000005</v>
      </c>
      <c r="R14" s="17">
        <f>[10]Julho!$J$21</f>
        <v>33.840000000000003</v>
      </c>
      <c r="S14" s="17">
        <f>[10]Julho!$J$22</f>
        <v>34.200000000000003</v>
      </c>
      <c r="T14" s="17">
        <f>[10]Julho!$J$23</f>
        <v>38.159999999999997</v>
      </c>
      <c r="U14" s="17">
        <f>[10]Julho!$J$24</f>
        <v>33.840000000000003</v>
      </c>
      <c r="V14" s="17">
        <f>[10]Julho!$J$25</f>
        <v>28.8</v>
      </c>
      <c r="W14" s="17">
        <f>[10]Julho!$J$26</f>
        <v>24.840000000000003</v>
      </c>
      <c r="X14" s="17">
        <f>[10]Julho!$J$27</f>
        <v>33.480000000000004</v>
      </c>
      <c r="Y14" s="17">
        <f>[10]Julho!$J$28</f>
        <v>33.840000000000003</v>
      </c>
      <c r="Z14" s="17">
        <f>[10]Julho!$J$29</f>
        <v>31.319999999999997</v>
      </c>
      <c r="AA14" s="17">
        <f>[10]Julho!$J$30</f>
        <v>26.28</v>
      </c>
      <c r="AB14" s="17">
        <f>[10]Julho!$J$31</f>
        <v>47.16</v>
      </c>
      <c r="AC14" s="17">
        <f>[10]Julho!$J$32</f>
        <v>36.72</v>
      </c>
      <c r="AD14" s="17">
        <f>[10]Julho!$J$33</f>
        <v>30.96</v>
      </c>
      <c r="AE14" s="17">
        <f>[10]Julho!$J$34</f>
        <v>39.96</v>
      </c>
      <c r="AF14" s="17">
        <f>[10]Julho!$J$35</f>
        <v>39.96</v>
      </c>
      <c r="AG14" s="26">
        <f>MAX(B14:AF14)</f>
        <v>48.96</v>
      </c>
      <c r="AH14" s="2"/>
    </row>
    <row r="15" spans="1:35" ht="17.100000000000001" customHeight="1" x14ac:dyDescent="0.2">
      <c r="A15" s="15" t="s">
        <v>6</v>
      </c>
      <c r="B15" s="17">
        <f>[11]Julho!$J$5</f>
        <v>18</v>
      </c>
      <c r="C15" s="17">
        <f>[11]Julho!$J$6</f>
        <v>24.48</v>
      </c>
      <c r="D15" s="17">
        <f>[11]Julho!$J$7</f>
        <v>46.080000000000005</v>
      </c>
      <c r="E15" s="17">
        <f>[11]Julho!$J$8</f>
        <v>30.96</v>
      </c>
      <c r="F15" s="17">
        <f>[11]Julho!$J$9</f>
        <v>22.32</v>
      </c>
      <c r="G15" s="17">
        <f>[11]Julho!$J$10</f>
        <v>11.16</v>
      </c>
      <c r="H15" s="17">
        <f>[11]Julho!$J$11</f>
        <v>23.759999999999998</v>
      </c>
      <c r="I15" s="17">
        <f>[11]Julho!$J$12</f>
        <v>32.04</v>
      </c>
      <c r="J15" s="17">
        <f>[11]Julho!$J$13</f>
        <v>0</v>
      </c>
      <c r="K15" s="17">
        <f>[11]Julho!$J$14</f>
        <v>26.28</v>
      </c>
      <c r="L15" s="17">
        <f>[11]Julho!$J$15</f>
        <v>31.319999999999997</v>
      </c>
      <c r="M15" s="17">
        <f>[11]Julho!$J$16</f>
        <v>49.680000000000007</v>
      </c>
      <c r="N15" s="17">
        <f>[11]Julho!$J$17</f>
        <v>58.32</v>
      </c>
      <c r="O15" s="17">
        <f>[11]Julho!$J$18</f>
        <v>33.119999999999997</v>
      </c>
      <c r="P15" s="17">
        <f>[11]Julho!$J$19</f>
        <v>29.880000000000003</v>
      </c>
      <c r="Q15" s="17">
        <f>[11]Julho!$J$20</f>
        <v>17.64</v>
      </c>
      <c r="R15" s="17">
        <f>[11]Julho!$J$21</f>
        <v>16.2</v>
      </c>
      <c r="S15" s="17">
        <f>[11]Julho!$J$22</f>
        <v>20.16</v>
      </c>
      <c r="T15" s="17">
        <f>[11]Julho!$J$23</f>
        <v>29.16</v>
      </c>
      <c r="U15" s="17">
        <f>[11]Julho!$J$24</f>
        <v>32.76</v>
      </c>
      <c r="V15" s="17">
        <f>[11]Julho!$J$25</f>
        <v>25.92</v>
      </c>
      <c r="W15" s="17">
        <f>[11]Julho!$J$26</f>
        <v>19.8</v>
      </c>
      <c r="X15" s="17">
        <f>[11]Julho!$J$27</f>
        <v>16.2</v>
      </c>
      <c r="Y15" s="17">
        <f>[11]Julho!$J$28</f>
        <v>27</v>
      </c>
      <c r="Z15" s="17">
        <f>[11]Julho!$J$29</f>
        <v>22.68</v>
      </c>
      <c r="AA15" s="17">
        <f>[11]Julho!$J$30</f>
        <v>15.840000000000002</v>
      </c>
      <c r="AB15" s="17">
        <f>[11]Julho!$J$31</f>
        <v>22.68</v>
      </c>
      <c r="AC15" s="17">
        <f>[11]Julho!$J$32</f>
        <v>21.240000000000002</v>
      </c>
      <c r="AD15" s="17">
        <f>[11]Julho!$J$33</f>
        <v>16.920000000000002</v>
      </c>
      <c r="AE15" s="17">
        <f>[11]Julho!$J$34</f>
        <v>22.32</v>
      </c>
      <c r="AF15" s="17">
        <f>[11]Julho!$J$35</f>
        <v>35.64</v>
      </c>
      <c r="AG15" s="26">
        <f t="shared" si="1"/>
        <v>58.32</v>
      </c>
      <c r="AH15" s="2"/>
    </row>
    <row r="16" spans="1:35" ht="17.100000000000001" customHeight="1" x14ac:dyDescent="0.2">
      <c r="A16" s="15" t="s">
        <v>7</v>
      </c>
      <c r="B16" s="17">
        <f>[12]Julho!$J$5</f>
        <v>23.400000000000002</v>
      </c>
      <c r="C16" s="17">
        <f>[12]Julho!$J$6</f>
        <v>32.76</v>
      </c>
      <c r="D16" s="17">
        <f>[12]Julho!$J$7</f>
        <v>38.519999999999996</v>
      </c>
      <c r="E16" s="17">
        <f>[12]Julho!$J$8</f>
        <v>43.2</v>
      </c>
      <c r="F16" s="17">
        <f>[12]Julho!$J$9</f>
        <v>27.720000000000002</v>
      </c>
      <c r="G16" s="17">
        <f>[12]Julho!$J$10</f>
        <v>35.28</v>
      </c>
      <c r="H16" s="17">
        <f>[12]Julho!$J$11</f>
        <v>26.28</v>
      </c>
      <c r="I16" s="17">
        <f>[12]Julho!$J$12</f>
        <v>31.319999999999997</v>
      </c>
      <c r="J16" s="17">
        <f>[12]Julho!$J$13</f>
        <v>18</v>
      </c>
      <c r="K16" s="17">
        <f>[12]Julho!$J$14</f>
        <v>41.4</v>
      </c>
      <c r="L16" s="17">
        <f>[12]Julho!$J$15</f>
        <v>29.52</v>
      </c>
      <c r="M16" s="17" t="str">
        <f>[12]Julho!$J$16</f>
        <v>*</v>
      </c>
      <c r="N16" s="17" t="str">
        <f>[12]Julho!$J$17</f>
        <v>*</v>
      </c>
      <c r="O16" s="17" t="str">
        <f>[12]Julho!$J$18</f>
        <v>*</v>
      </c>
      <c r="P16" s="17" t="str">
        <f>[12]Julho!$J$19</f>
        <v>*</v>
      </c>
      <c r="Q16" s="17" t="str">
        <f>[12]Julho!$J$20</f>
        <v>*</v>
      </c>
      <c r="R16" s="17" t="str">
        <f>[12]Julho!$J$21</f>
        <v>*</v>
      </c>
      <c r="S16" s="17" t="str">
        <f>[12]Julho!$J$22</f>
        <v>*</v>
      </c>
      <c r="T16" s="17" t="str">
        <f>[12]Julho!$J$23</f>
        <v>*</v>
      </c>
      <c r="U16" s="17" t="str">
        <f>[12]Julho!$J$24</f>
        <v>*</v>
      </c>
      <c r="V16" s="17" t="str">
        <f>[12]Julho!$J$25</f>
        <v>*</v>
      </c>
      <c r="W16" s="17" t="str">
        <f>[12]Julho!$J$26</f>
        <v>*</v>
      </c>
      <c r="X16" s="17" t="str">
        <f>[12]Julho!$J$27</f>
        <v>*</v>
      </c>
      <c r="Y16" s="17" t="str">
        <f>[12]Julho!$J$28</f>
        <v>*</v>
      </c>
      <c r="Z16" s="17" t="str">
        <f>[12]Julho!$J$29</f>
        <v>*</v>
      </c>
      <c r="AA16" s="17" t="str">
        <f>[12]Julho!$J$30</f>
        <v>*</v>
      </c>
      <c r="AB16" s="17" t="str">
        <f>[12]Julho!$J$31</f>
        <v>*</v>
      </c>
      <c r="AC16" s="17">
        <f>[12]Julho!$J$32</f>
        <v>30.6</v>
      </c>
      <c r="AD16" s="17">
        <f>[12]Julho!$J$33</f>
        <v>32.04</v>
      </c>
      <c r="AE16" s="17">
        <f>[12]Julho!$J$34</f>
        <v>38.159999999999997</v>
      </c>
      <c r="AF16" s="17">
        <f>[12]Julho!$J$35</f>
        <v>42.84</v>
      </c>
      <c r="AG16" s="26">
        <f t="shared" si="1"/>
        <v>43.2</v>
      </c>
      <c r="AH16" s="2"/>
    </row>
    <row r="17" spans="1:35" ht="17.100000000000001" customHeight="1" x14ac:dyDescent="0.2">
      <c r="A17" s="15" t="s">
        <v>8</v>
      </c>
      <c r="B17" s="17">
        <f>[13]Julho!$J$5</f>
        <v>20.52</v>
      </c>
      <c r="C17" s="17">
        <f>[13]Julho!$J$6</f>
        <v>36.36</v>
      </c>
      <c r="D17" s="17">
        <f>[13]Julho!$J$7</f>
        <v>55.440000000000005</v>
      </c>
      <c r="E17" s="17">
        <f>[13]Julho!$J$8</f>
        <v>46.080000000000005</v>
      </c>
      <c r="F17" s="17">
        <f>[13]Julho!$J$9</f>
        <v>32.76</v>
      </c>
      <c r="G17" s="17">
        <f>[13]Julho!$J$10</f>
        <v>33.840000000000003</v>
      </c>
      <c r="H17" s="17">
        <f>[13]Julho!$J$11</f>
        <v>36</v>
      </c>
      <c r="I17" s="17">
        <f>[13]Julho!$J$12</f>
        <v>25.56</v>
      </c>
      <c r="J17" s="17">
        <f>[13]Julho!$J$13</f>
        <v>20.16</v>
      </c>
      <c r="K17" s="17">
        <f>[13]Julho!$J$14</f>
        <v>90.360000000000014</v>
      </c>
      <c r="L17" s="17">
        <f>[13]Julho!$J$15</f>
        <v>78.84</v>
      </c>
      <c r="M17" s="17">
        <f>[13]Julho!$J$16</f>
        <v>51.84</v>
      </c>
      <c r="N17" s="17">
        <f>[13]Julho!$J$17</f>
        <v>63.72</v>
      </c>
      <c r="O17" s="17">
        <f>[13]Julho!$J$18</f>
        <v>46.800000000000004</v>
      </c>
      <c r="P17" s="17">
        <f>[13]Julho!$J$19</f>
        <v>22.68</v>
      </c>
      <c r="Q17" s="17">
        <f>[13]Julho!$J$20</f>
        <v>37.800000000000004</v>
      </c>
      <c r="R17" s="17">
        <f>[13]Julho!$J$21</f>
        <v>23.759999999999998</v>
      </c>
      <c r="S17" s="17">
        <f>[13]Julho!$J$22</f>
        <v>31.680000000000003</v>
      </c>
      <c r="T17" s="17">
        <f>[13]Julho!$J$23</f>
        <v>38.519999999999996</v>
      </c>
      <c r="U17" s="17">
        <f>[13]Julho!$J$24</f>
        <v>46.440000000000005</v>
      </c>
      <c r="V17" s="17">
        <f>[13]Julho!$J$25</f>
        <v>46.440000000000005</v>
      </c>
      <c r="W17" s="17">
        <f>[13]Julho!$J$26</f>
        <v>21.6</v>
      </c>
      <c r="X17" s="17">
        <f>[13]Julho!$J$27</f>
        <v>32.76</v>
      </c>
      <c r="Y17" s="17">
        <f>[13]Julho!$J$28</f>
        <v>29.52</v>
      </c>
      <c r="Z17" s="17">
        <f>[13]Julho!$J$29</f>
        <v>29.52</v>
      </c>
      <c r="AA17" s="17">
        <f>[13]Julho!$J$30</f>
        <v>11.16</v>
      </c>
      <c r="AB17" s="17">
        <f>[13]Julho!$J$31</f>
        <v>22.32</v>
      </c>
      <c r="AC17" s="17">
        <f>[13]Julho!$J$32</f>
        <v>33.119999999999997</v>
      </c>
      <c r="AD17" s="17">
        <f>[13]Julho!$J$33</f>
        <v>29.52</v>
      </c>
      <c r="AE17" s="17">
        <f>[13]Julho!$J$34</f>
        <v>36.72</v>
      </c>
      <c r="AF17" s="17">
        <f>[13]Julho!$J$35</f>
        <v>37.080000000000005</v>
      </c>
      <c r="AG17" s="26">
        <f t="shared" si="1"/>
        <v>90.360000000000014</v>
      </c>
      <c r="AH17" s="2"/>
    </row>
    <row r="18" spans="1:35" ht="17.100000000000001" customHeight="1" x14ac:dyDescent="0.2">
      <c r="A18" s="15" t="s">
        <v>9</v>
      </c>
      <c r="B18" s="17">
        <f>[14]Julho!$J$5</f>
        <v>19.079999999999998</v>
      </c>
      <c r="C18" s="17">
        <f>[14]Julho!$J$6</f>
        <v>32.04</v>
      </c>
      <c r="D18" s="17">
        <f>[14]Julho!$J$7</f>
        <v>32.76</v>
      </c>
      <c r="E18" s="17">
        <f>[14]Julho!$J$8</f>
        <v>42.12</v>
      </c>
      <c r="F18" s="17">
        <f>[14]Julho!$J$9</f>
        <v>31.319999999999997</v>
      </c>
      <c r="G18" s="17">
        <f>[14]Julho!$J$10</f>
        <v>29.16</v>
      </c>
      <c r="H18" s="17">
        <f>[14]Julho!$J$11</f>
        <v>47.16</v>
      </c>
      <c r="I18" s="17">
        <f>[14]Julho!$J$12</f>
        <v>29.52</v>
      </c>
      <c r="J18" s="17">
        <f>[14]Julho!$J$13</f>
        <v>16.559999999999999</v>
      </c>
      <c r="K18" s="17">
        <f>[14]Julho!$J$14</f>
        <v>44.64</v>
      </c>
      <c r="L18" s="17">
        <f>[14]Julho!$J$15</f>
        <v>48.96</v>
      </c>
      <c r="M18" s="17">
        <f>[14]Julho!$J$16</f>
        <v>29.880000000000003</v>
      </c>
      <c r="N18" s="17">
        <f>[14]Julho!$J$17</f>
        <v>63.72</v>
      </c>
      <c r="O18" s="17">
        <f>[14]Julho!$J$18</f>
        <v>48.96</v>
      </c>
      <c r="P18" s="17">
        <f>[14]Julho!$J$19</f>
        <v>29.52</v>
      </c>
      <c r="Q18" s="17">
        <f>[14]Julho!$J$20</f>
        <v>33.480000000000004</v>
      </c>
      <c r="R18" s="17">
        <f>[14]Julho!$J$21</f>
        <v>28.44</v>
      </c>
      <c r="S18" s="17">
        <f>[14]Julho!$J$22</f>
        <v>31.319999999999997</v>
      </c>
      <c r="T18" s="17">
        <f>[14]Julho!$J$23</f>
        <v>41.76</v>
      </c>
      <c r="U18" s="17">
        <f>[14]Julho!$J$24</f>
        <v>34.92</v>
      </c>
      <c r="V18" s="17">
        <f>[14]Julho!$J$25</f>
        <v>46.080000000000005</v>
      </c>
      <c r="W18" s="17">
        <f>[14]Julho!$J$26</f>
        <v>22.68</v>
      </c>
      <c r="X18" s="17">
        <f>[14]Julho!$J$27</f>
        <v>27.36</v>
      </c>
      <c r="Y18" s="17">
        <f>[14]Julho!$J$28</f>
        <v>39.96</v>
      </c>
      <c r="Z18" s="17">
        <f>[14]Julho!$J$29</f>
        <v>28.44</v>
      </c>
      <c r="AA18" s="17">
        <f>[14]Julho!$J$30</f>
        <v>19.8</v>
      </c>
      <c r="AB18" s="17">
        <f>[14]Julho!$J$31</f>
        <v>21.96</v>
      </c>
      <c r="AC18" s="17">
        <f>[14]Julho!$J$32</f>
        <v>31.319999999999997</v>
      </c>
      <c r="AD18" s="17">
        <f>[14]Julho!$J$33</f>
        <v>25.92</v>
      </c>
      <c r="AE18" s="17">
        <f>[14]Julho!$J$34</f>
        <v>33.119999999999997</v>
      </c>
      <c r="AF18" s="17">
        <f>[14]Julho!$J$35</f>
        <v>37.440000000000005</v>
      </c>
      <c r="AG18" s="26">
        <f t="shared" ref="AG18:AG26" si="2">MAX(B18:AF18)</f>
        <v>63.72</v>
      </c>
      <c r="AH18" s="2"/>
    </row>
    <row r="19" spans="1:35" ht="17.100000000000001" customHeight="1" x14ac:dyDescent="0.2">
      <c r="A19" s="15" t="s">
        <v>46</v>
      </c>
      <c r="B19" s="17">
        <f>[15]Julho!$J$5</f>
        <v>25.2</v>
      </c>
      <c r="C19" s="17">
        <f>[15]Julho!$J$6</f>
        <v>24.48</v>
      </c>
      <c r="D19" s="17">
        <f>[15]Julho!$J$7</f>
        <v>51.12</v>
      </c>
      <c r="E19" s="17">
        <f>[15]Julho!$J$8</f>
        <v>31.680000000000003</v>
      </c>
      <c r="F19" s="17">
        <f>[15]Julho!$J$9</f>
        <v>19.440000000000001</v>
      </c>
      <c r="G19" s="17">
        <f>[15]Julho!$J$10</f>
        <v>34.200000000000003</v>
      </c>
      <c r="H19" s="17">
        <f>[15]Julho!$J$11</f>
        <v>28.08</v>
      </c>
      <c r="I19" s="17">
        <f>[15]Julho!$J$12</f>
        <v>21.6</v>
      </c>
      <c r="J19" s="17">
        <f>[15]Julho!$J$13</f>
        <v>23.400000000000002</v>
      </c>
      <c r="K19" s="17">
        <f>[15]Julho!$J$14</f>
        <v>42.12</v>
      </c>
      <c r="L19" s="17">
        <f>[15]Julho!$J$15</f>
        <v>34.56</v>
      </c>
      <c r="M19" s="17">
        <f>[15]Julho!$J$16</f>
        <v>44.28</v>
      </c>
      <c r="N19" s="17">
        <f>[15]Julho!$J$17</f>
        <v>59.04</v>
      </c>
      <c r="O19" s="17">
        <f>[15]Julho!$J$18</f>
        <v>28.08</v>
      </c>
      <c r="P19" s="17">
        <f>[15]Julho!$J$19</f>
        <v>34.92</v>
      </c>
      <c r="Q19" s="17">
        <f>[15]Julho!$J$20</f>
        <v>18</v>
      </c>
      <c r="R19" s="17">
        <f>[15]Julho!$J$21</f>
        <v>18.720000000000002</v>
      </c>
      <c r="S19" s="17">
        <f>[15]Julho!$J$22</f>
        <v>25.2</v>
      </c>
      <c r="T19" s="17">
        <f>[15]Julho!$J$23</f>
        <v>37.800000000000004</v>
      </c>
      <c r="U19" s="17">
        <f>[15]Julho!$J$24</f>
        <v>44.28</v>
      </c>
      <c r="V19" s="17">
        <f>[15]Julho!$J$25</f>
        <v>34.200000000000003</v>
      </c>
      <c r="W19" s="17">
        <f>[15]Julho!$J$26</f>
        <v>15.48</v>
      </c>
      <c r="X19" s="17">
        <f>[15]Julho!$J$27</f>
        <v>14.76</v>
      </c>
      <c r="Y19" s="17">
        <f>[15]Julho!$J$28</f>
        <v>22.32</v>
      </c>
      <c r="Z19" s="17">
        <f>[15]Julho!$J$29</f>
        <v>19.440000000000001</v>
      </c>
      <c r="AA19" s="17">
        <f>[15]Julho!$J$30</f>
        <v>15.48</v>
      </c>
      <c r="AB19" s="17">
        <f>[15]Julho!$J$31</f>
        <v>23.040000000000003</v>
      </c>
      <c r="AC19" s="17">
        <f>[15]Julho!$J$32</f>
        <v>24.12</v>
      </c>
      <c r="AD19" s="17">
        <f>[15]Julho!$J$33</f>
        <v>21.96</v>
      </c>
      <c r="AE19" s="17">
        <f>[15]Julho!$J$34</f>
        <v>24.48</v>
      </c>
      <c r="AF19" s="17">
        <f>[15]Julho!$J$35</f>
        <v>32.4</v>
      </c>
      <c r="AG19" s="26">
        <f t="shared" si="2"/>
        <v>59.04</v>
      </c>
      <c r="AH19" s="2"/>
    </row>
    <row r="20" spans="1:35" ht="17.100000000000001" customHeight="1" x14ac:dyDescent="0.2">
      <c r="A20" s="15" t="s">
        <v>10</v>
      </c>
      <c r="B20" s="17">
        <f>[16]Julho!$J$5</f>
        <v>0</v>
      </c>
      <c r="C20" s="17">
        <f>[16]Julho!$J$6</f>
        <v>36.72</v>
      </c>
      <c r="D20" s="17">
        <f>[16]Julho!$J$7</f>
        <v>33.840000000000003</v>
      </c>
      <c r="E20" s="17">
        <f>[16]Julho!$J$8</f>
        <v>38.519999999999996</v>
      </c>
      <c r="F20" s="17">
        <f>[16]Julho!$J$9</f>
        <v>27.720000000000002</v>
      </c>
      <c r="G20" s="17">
        <f>[16]Julho!$J$10</f>
        <v>33.480000000000004</v>
      </c>
      <c r="H20" s="17">
        <f>[16]Julho!$J$11</f>
        <v>23.040000000000003</v>
      </c>
      <c r="I20" s="17">
        <f>[16]Julho!$J$12</f>
        <v>25.92</v>
      </c>
      <c r="J20" s="17">
        <f>[16]Julho!$J$13</f>
        <v>17.28</v>
      </c>
      <c r="K20" s="17">
        <f>[16]Julho!$J$14</f>
        <v>43.2</v>
      </c>
      <c r="L20" s="17">
        <f>[16]Julho!$J$15</f>
        <v>40.680000000000007</v>
      </c>
      <c r="M20" s="17">
        <f>[16]Julho!$J$16</f>
        <v>28.44</v>
      </c>
      <c r="N20" s="17">
        <f>[16]Julho!$J$17</f>
        <v>64.8</v>
      </c>
      <c r="O20" s="17">
        <f>[16]Julho!$J$18</f>
        <v>37.080000000000005</v>
      </c>
      <c r="P20" s="17">
        <f>[16]Julho!$J$19</f>
        <v>32.4</v>
      </c>
      <c r="Q20" s="17">
        <f>[16]Julho!$J$20</f>
        <v>31.319999999999997</v>
      </c>
      <c r="R20" s="17">
        <f>[16]Julho!$J$21</f>
        <v>21.240000000000002</v>
      </c>
      <c r="S20" s="17">
        <f>[16]Julho!$J$22</f>
        <v>30.96</v>
      </c>
      <c r="T20" s="17">
        <f>[16]Julho!$J$23</f>
        <v>35.64</v>
      </c>
      <c r="U20" s="17">
        <f>[16]Julho!$J$24</f>
        <v>33.840000000000003</v>
      </c>
      <c r="V20" s="17">
        <f>[16]Julho!$J$25</f>
        <v>38.880000000000003</v>
      </c>
      <c r="W20" s="17">
        <f>[16]Julho!$J$26</f>
        <v>18</v>
      </c>
      <c r="X20" s="17">
        <f>[16]Julho!$J$27</f>
        <v>21.240000000000002</v>
      </c>
      <c r="Y20" s="17">
        <f>[16]Julho!$J$28</f>
        <v>25.56</v>
      </c>
      <c r="Z20" s="17">
        <f>[16]Julho!$J$29</f>
        <v>20.16</v>
      </c>
      <c r="AA20" s="17">
        <f>[16]Julho!$J$30</f>
        <v>14.76</v>
      </c>
      <c r="AB20" s="17">
        <f>[16]Julho!$J$31</f>
        <v>20.16</v>
      </c>
      <c r="AC20" s="17">
        <f>[16]Julho!$J$32</f>
        <v>28.08</v>
      </c>
      <c r="AD20" s="17">
        <f>[16]Julho!$J$33</f>
        <v>31.680000000000003</v>
      </c>
      <c r="AE20" s="17">
        <f>[16]Julho!$J$34</f>
        <v>31.680000000000003</v>
      </c>
      <c r="AF20" s="17">
        <f>[16]Julho!$J$35</f>
        <v>40.32</v>
      </c>
      <c r="AG20" s="26">
        <f t="shared" si="2"/>
        <v>64.8</v>
      </c>
      <c r="AH20" s="2"/>
    </row>
    <row r="21" spans="1:35" ht="17.100000000000001" customHeight="1" x14ac:dyDescent="0.2">
      <c r="A21" s="15" t="s">
        <v>11</v>
      </c>
      <c r="B21" s="17">
        <f>[17]Julho!$J$5</f>
        <v>20.16</v>
      </c>
      <c r="C21" s="17">
        <f>[17]Julho!$J$6</f>
        <v>17.28</v>
      </c>
      <c r="D21" s="17">
        <f>[17]Julho!$J$7</f>
        <v>46.080000000000005</v>
      </c>
      <c r="E21" s="17">
        <f>[17]Julho!$J$8</f>
        <v>30.6</v>
      </c>
      <c r="F21" s="17">
        <f>[17]Julho!$J$9</f>
        <v>20.88</v>
      </c>
      <c r="G21" s="17">
        <f>[17]Julho!$J$10</f>
        <v>16.2</v>
      </c>
      <c r="H21" s="17">
        <f>[17]Julho!$J$11</f>
        <v>33.840000000000003</v>
      </c>
      <c r="I21" s="17">
        <f>[17]Julho!$J$12</f>
        <v>32.04</v>
      </c>
      <c r="J21" s="17">
        <f>[17]Julho!$J$13</f>
        <v>10.8</v>
      </c>
      <c r="K21" s="17">
        <f>[17]Julho!$J$14</f>
        <v>37.800000000000004</v>
      </c>
      <c r="L21" s="17">
        <f>[17]Julho!$J$15</f>
        <v>36</v>
      </c>
      <c r="M21" s="17">
        <f>[17]Julho!$J$16</f>
        <v>39.24</v>
      </c>
      <c r="N21" s="17">
        <f>[17]Julho!$J$17</f>
        <v>54</v>
      </c>
      <c r="O21" s="17">
        <f>[17]Julho!$J$18</f>
        <v>37.800000000000004</v>
      </c>
      <c r="P21" s="17">
        <f>[17]Julho!$J$19</f>
        <v>36.36</v>
      </c>
      <c r="Q21" s="17">
        <f>[17]Julho!$J$20</f>
        <v>37.440000000000005</v>
      </c>
      <c r="R21" s="17">
        <f>[17]Julho!$J$21</f>
        <v>18</v>
      </c>
      <c r="S21" s="17">
        <f>[17]Julho!$J$22</f>
        <v>21.240000000000002</v>
      </c>
      <c r="T21" s="17">
        <f>[17]Julho!$J$23</f>
        <v>32.04</v>
      </c>
      <c r="U21" s="17">
        <f>[17]Julho!$J$24</f>
        <v>39.24</v>
      </c>
      <c r="V21" s="17">
        <f>[17]Julho!$J$25</f>
        <v>29.52</v>
      </c>
      <c r="W21" s="17">
        <f>[17]Julho!$J$26</f>
        <v>19.440000000000001</v>
      </c>
      <c r="X21" s="17">
        <f>[17]Julho!$J$27</f>
        <v>20.16</v>
      </c>
      <c r="Y21" s="17">
        <f>[17]Julho!$J$28</f>
        <v>27.720000000000002</v>
      </c>
      <c r="Z21" s="17">
        <f>[17]Julho!$J$29</f>
        <v>21.240000000000002</v>
      </c>
      <c r="AA21" s="17">
        <f>[17]Julho!$J$30</f>
        <v>18</v>
      </c>
      <c r="AB21" s="17">
        <f>[17]Julho!$J$31</f>
        <v>25.2</v>
      </c>
      <c r="AC21" s="17">
        <f>[17]Julho!$J$32</f>
        <v>25.92</v>
      </c>
      <c r="AD21" s="17">
        <f>[17]Julho!$J$33</f>
        <v>20.16</v>
      </c>
      <c r="AE21" s="17">
        <f>[17]Julho!$J$34</f>
        <v>28.8</v>
      </c>
      <c r="AF21" s="17">
        <f>[17]Julho!$J$35</f>
        <v>29.52</v>
      </c>
      <c r="AG21" s="26">
        <f t="shared" si="2"/>
        <v>54</v>
      </c>
      <c r="AH21" s="2"/>
    </row>
    <row r="22" spans="1:35" ht="17.100000000000001" customHeight="1" x14ac:dyDescent="0.2">
      <c r="A22" s="15" t="s">
        <v>12</v>
      </c>
      <c r="B22" s="17" t="str">
        <f>[18]Julho!$J$5</f>
        <v>*</v>
      </c>
      <c r="C22" s="17" t="str">
        <f>[18]Julho!$J$6</f>
        <v>*</v>
      </c>
      <c r="D22" s="17" t="str">
        <f>[18]Julho!$J$7</f>
        <v>*</v>
      </c>
      <c r="E22" s="17" t="str">
        <f>[18]Julho!$J$8</f>
        <v>*</v>
      </c>
      <c r="F22" s="17" t="str">
        <f>[18]Julho!$J$9</f>
        <v>*</v>
      </c>
      <c r="G22" s="17" t="str">
        <f>[18]Julho!$J$10</f>
        <v>*</v>
      </c>
      <c r="H22" s="17" t="str">
        <f>[18]Julho!$J$11</f>
        <v>*</v>
      </c>
      <c r="I22" s="17" t="str">
        <f>[18]Julho!$J$12</f>
        <v>*</v>
      </c>
      <c r="J22" s="17" t="str">
        <f>[18]Julho!$J$13</f>
        <v>*</v>
      </c>
      <c r="K22" s="17" t="str">
        <f>[18]Julho!$J$14</f>
        <v>*</v>
      </c>
      <c r="L22" s="17" t="str">
        <f>[18]Julho!$J$15</f>
        <v>*</v>
      </c>
      <c r="M22" s="17" t="str">
        <f>[18]Julho!$J$16</f>
        <v>*</v>
      </c>
      <c r="N22" s="17" t="str">
        <f>[18]Julho!$J$17</f>
        <v>*</v>
      </c>
      <c r="O22" s="17" t="str">
        <f>[18]Julho!$J$18</f>
        <v>*</v>
      </c>
      <c r="P22" s="17" t="str">
        <f>[18]Julho!$J$19</f>
        <v>*</v>
      </c>
      <c r="Q22" s="17" t="str">
        <f>[18]Julho!$J$20</f>
        <v>*</v>
      </c>
      <c r="R22" s="17" t="str">
        <f>[18]Julho!$J$21</f>
        <v>*</v>
      </c>
      <c r="S22" s="17" t="str">
        <f>[18]Julho!$J$22</f>
        <v>*</v>
      </c>
      <c r="T22" s="17" t="str">
        <f>[18]Julho!$J$23</f>
        <v>*</v>
      </c>
      <c r="U22" s="17" t="str">
        <f>[18]Julho!$J$24</f>
        <v>*</v>
      </c>
      <c r="V22" s="17" t="str">
        <f>[18]Julho!$J$25</f>
        <v>*</v>
      </c>
      <c r="W22" s="17" t="str">
        <f>[18]Julho!$J$26</f>
        <v>*</v>
      </c>
      <c r="X22" s="17" t="str">
        <f>[18]Julho!$J$27</f>
        <v>*</v>
      </c>
      <c r="Y22" s="17" t="str">
        <f>[18]Julho!$J$28</f>
        <v>*</v>
      </c>
      <c r="Z22" s="17">
        <f>[18]Julho!$J$29</f>
        <v>16.2</v>
      </c>
      <c r="AA22" s="17">
        <f>[18]Julho!$J$30</f>
        <v>13.32</v>
      </c>
      <c r="AB22" s="17">
        <f>[18]Julho!$J$31</f>
        <v>19.440000000000001</v>
      </c>
      <c r="AC22" s="17">
        <f>[18]Julho!$J$32</f>
        <v>16.559999999999999</v>
      </c>
      <c r="AD22" s="17">
        <f>[18]Julho!$J$33</f>
        <v>18</v>
      </c>
      <c r="AE22" s="17">
        <f>[18]Julho!$J$34</f>
        <v>21.240000000000002</v>
      </c>
      <c r="AF22" s="17">
        <f>[18]Julho!$J$35</f>
        <v>29.880000000000003</v>
      </c>
      <c r="AG22" s="26">
        <f t="shared" si="2"/>
        <v>29.880000000000003</v>
      </c>
      <c r="AH22" s="2"/>
    </row>
    <row r="23" spans="1:35" ht="17.100000000000001" customHeight="1" x14ac:dyDescent="0.2">
      <c r="A23" s="15" t="s">
        <v>13</v>
      </c>
      <c r="B23" s="17">
        <f>[19]Julho!$J$5</f>
        <v>20.88</v>
      </c>
      <c r="C23" s="17">
        <f>[19]Julho!$J$6</f>
        <v>41.4</v>
      </c>
      <c r="D23" s="17">
        <f>[19]Julho!$J$7</f>
        <v>47.88</v>
      </c>
      <c r="E23" s="17">
        <f>[19]Julho!$J$8</f>
        <v>36.36</v>
      </c>
      <c r="F23" s="17">
        <f>[19]Julho!$J$9</f>
        <v>19.440000000000001</v>
      </c>
      <c r="G23" s="17">
        <f>[19]Julho!$J$10</f>
        <v>31.680000000000003</v>
      </c>
      <c r="H23" s="17">
        <f>[19]Julho!$J$11</f>
        <v>42.84</v>
      </c>
      <c r="I23" s="17">
        <f>[19]Julho!$J$12</f>
        <v>30.6</v>
      </c>
      <c r="J23" s="17">
        <f>[19]Julho!$J$13</f>
        <v>29.16</v>
      </c>
      <c r="K23" s="17">
        <f>[19]Julho!$J$14</f>
        <v>46.440000000000005</v>
      </c>
      <c r="L23" s="17">
        <f>[19]Julho!$J$15</f>
        <v>39.96</v>
      </c>
      <c r="M23" s="17">
        <f>[19]Julho!$J$16</f>
        <v>50.4</v>
      </c>
      <c r="N23" s="17">
        <f>[19]Julho!$J$17</f>
        <v>59.4</v>
      </c>
      <c r="O23" s="17">
        <f>[19]Julho!$J$18</f>
        <v>42.480000000000004</v>
      </c>
      <c r="P23" s="17">
        <f>[19]Julho!$J$19</f>
        <v>43.56</v>
      </c>
      <c r="Q23" s="17">
        <f>[19]Julho!$J$20</f>
        <v>20.16</v>
      </c>
      <c r="R23" s="17">
        <f>[19]Julho!$J$21</f>
        <v>25.92</v>
      </c>
      <c r="S23" s="17">
        <f>[19]Julho!$J$22</f>
        <v>25.56</v>
      </c>
      <c r="T23" s="17">
        <f>[19]Julho!$J$23</f>
        <v>48.6</v>
      </c>
      <c r="U23" s="17">
        <f>[19]Julho!$J$24</f>
        <v>36.72</v>
      </c>
      <c r="V23" s="17">
        <f>[19]Julho!$J$25</f>
        <v>41.76</v>
      </c>
      <c r="W23" s="17">
        <f>[19]Julho!$J$26</f>
        <v>16.559999999999999</v>
      </c>
      <c r="X23" s="17">
        <f>[19]Julho!$J$27</f>
        <v>24.48</v>
      </c>
      <c r="Y23" s="17">
        <f>[19]Julho!$J$28</f>
        <v>29.52</v>
      </c>
      <c r="Z23" s="17">
        <f>[19]Julho!$J$29</f>
        <v>20.16</v>
      </c>
      <c r="AA23" s="17">
        <f>[19]Julho!$J$30</f>
        <v>18.36</v>
      </c>
      <c r="AB23" s="17">
        <f>[19]Julho!$J$31</f>
        <v>30.240000000000002</v>
      </c>
      <c r="AC23" s="17">
        <f>[19]Julho!$J$32</f>
        <v>30.6</v>
      </c>
      <c r="AD23" s="17">
        <f>[19]Julho!$J$33</f>
        <v>27.720000000000002</v>
      </c>
      <c r="AE23" s="17">
        <f>[19]Julho!$J$34</f>
        <v>36.72</v>
      </c>
      <c r="AF23" s="17">
        <f>[19]Julho!$J$35</f>
        <v>42.480000000000004</v>
      </c>
      <c r="AG23" s="26">
        <f t="shared" si="2"/>
        <v>59.4</v>
      </c>
      <c r="AH23" s="2"/>
      <c r="AI23" s="21" t="s">
        <v>51</v>
      </c>
    </row>
    <row r="24" spans="1:35" ht="17.100000000000001" customHeight="1" x14ac:dyDescent="0.2">
      <c r="A24" s="15" t="s">
        <v>14</v>
      </c>
      <c r="B24" s="17">
        <f>[20]Julho!$J$5</f>
        <v>48.96</v>
      </c>
      <c r="C24" s="17">
        <f>[20]Julho!$J$6</f>
        <v>19.079999999999998</v>
      </c>
      <c r="D24" s="17">
        <f>[20]Julho!$J$7</f>
        <v>40.32</v>
      </c>
      <c r="E24" s="17">
        <f>[20]Julho!$J$8</f>
        <v>29.16</v>
      </c>
      <c r="F24" s="17">
        <f>[20]Julho!$J$9</f>
        <v>21.6</v>
      </c>
      <c r="G24" s="17">
        <f>[20]Julho!$J$10</f>
        <v>22.68</v>
      </c>
      <c r="H24" s="17">
        <f>[20]Julho!$J$11</f>
        <v>25.92</v>
      </c>
      <c r="I24" s="17">
        <f>[20]Julho!$J$12</f>
        <v>31.680000000000003</v>
      </c>
      <c r="J24" s="17">
        <f>[20]Julho!$J$13</f>
        <v>25.2</v>
      </c>
      <c r="K24" s="17">
        <f>[20]Julho!$J$14</f>
        <v>31.319999999999997</v>
      </c>
      <c r="L24" s="17">
        <f>[20]Julho!$J$15</f>
        <v>31.319999999999997</v>
      </c>
      <c r="M24" s="17">
        <f>[20]Julho!$J$16</f>
        <v>35.64</v>
      </c>
      <c r="N24" s="17">
        <f>[20]Julho!$J$17</f>
        <v>32.4</v>
      </c>
      <c r="O24" s="17">
        <f>[20]Julho!$J$18</f>
        <v>35.28</v>
      </c>
      <c r="P24" s="17">
        <f>[20]Julho!$J$19</f>
        <v>26.28</v>
      </c>
      <c r="Q24" s="17">
        <f>[20]Julho!$J$20</f>
        <v>25.92</v>
      </c>
      <c r="R24" s="17">
        <f>[20]Julho!$J$21</f>
        <v>32.76</v>
      </c>
      <c r="S24" s="17">
        <f>[20]Julho!$J$22</f>
        <v>34.56</v>
      </c>
      <c r="T24" s="17">
        <f>[20]Julho!$J$23</f>
        <v>34.56</v>
      </c>
      <c r="U24" s="17">
        <f>[20]Julho!$J$24</f>
        <v>27.36</v>
      </c>
      <c r="V24" s="17">
        <f>[20]Julho!$J$25</f>
        <v>38.159999999999997</v>
      </c>
      <c r="W24" s="17">
        <f>[20]Julho!$J$26</f>
        <v>28.8</v>
      </c>
      <c r="X24" s="17">
        <f>[20]Julho!$J$27</f>
        <v>19.079999999999998</v>
      </c>
      <c r="Y24" s="17">
        <f>[20]Julho!$J$28</f>
        <v>28.8</v>
      </c>
      <c r="Z24" s="17">
        <f>[20]Julho!$J$29</f>
        <v>29.16</v>
      </c>
      <c r="AA24" s="17">
        <f>[20]Julho!$J$30</f>
        <v>17.28</v>
      </c>
      <c r="AB24" s="17">
        <f>[20]Julho!$J$31</f>
        <v>23.040000000000003</v>
      </c>
      <c r="AC24" s="17">
        <f>[20]Julho!$J$32</f>
        <v>23.400000000000002</v>
      </c>
      <c r="AD24" s="17">
        <f>[20]Julho!$J$33</f>
        <v>26.64</v>
      </c>
      <c r="AE24" s="17">
        <f>[20]Julho!$J$34</f>
        <v>30.6</v>
      </c>
      <c r="AF24" s="17">
        <f>[20]Julho!$J$35</f>
        <v>29.52</v>
      </c>
      <c r="AG24" s="26">
        <f t="shared" si="2"/>
        <v>48.96</v>
      </c>
      <c r="AH24" s="2"/>
    </row>
    <row r="25" spans="1:35" ht="17.100000000000001" customHeight="1" x14ac:dyDescent="0.2">
      <c r="A25" s="15" t="s">
        <v>15</v>
      </c>
      <c r="B25" s="17">
        <f>[21]Julho!$J$5</f>
        <v>30.96</v>
      </c>
      <c r="C25" s="17">
        <f>[21]Julho!$J$6</f>
        <v>37.080000000000005</v>
      </c>
      <c r="D25" s="17">
        <f>[21]Julho!$J$7</f>
        <v>47.88</v>
      </c>
      <c r="E25" s="17">
        <f>[21]Julho!$J$8</f>
        <v>45.36</v>
      </c>
      <c r="F25" s="17">
        <f>[21]Julho!$J$9</f>
        <v>33.480000000000004</v>
      </c>
      <c r="G25" s="17">
        <f>[21]Julho!$J$10</f>
        <v>43.92</v>
      </c>
      <c r="H25" s="17">
        <f>[21]Julho!$J$11</f>
        <v>38.159999999999997</v>
      </c>
      <c r="I25" s="17">
        <f>[21]Julho!$J$12</f>
        <v>36</v>
      </c>
      <c r="J25" s="17">
        <f>[21]Julho!$J$13</f>
        <v>16.2</v>
      </c>
      <c r="K25" s="17">
        <f>[21]Julho!$J$14</f>
        <v>43.92</v>
      </c>
      <c r="L25" s="17">
        <f>[21]Julho!$J$15</f>
        <v>59.760000000000005</v>
      </c>
      <c r="M25" s="17">
        <f>[21]Julho!$J$16</f>
        <v>45.36</v>
      </c>
      <c r="N25" s="17">
        <f>[21]Julho!$J$17</f>
        <v>63.72</v>
      </c>
      <c r="O25" s="17">
        <f>[21]Julho!$J$18</f>
        <v>54</v>
      </c>
      <c r="P25" s="17">
        <f>[21]Julho!$J$19</f>
        <v>30.6</v>
      </c>
      <c r="Q25" s="17">
        <f>[21]Julho!$J$20</f>
        <v>23.400000000000002</v>
      </c>
      <c r="R25" s="17">
        <f>[21]Julho!$J$21</f>
        <v>18.720000000000002</v>
      </c>
      <c r="S25" s="17">
        <f>[21]Julho!$J$22</f>
        <v>32.76</v>
      </c>
      <c r="T25" s="17">
        <f>[21]Julho!$J$23</f>
        <v>41.04</v>
      </c>
      <c r="U25" s="17">
        <f>[21]Julho!$J$24</f>
        <v>40.680000000000007</v>
      </c>
      <c r="V25" s="17">
        <f>[21]Julho!$J$25</f>
        <v>46.440000000000005</v>
      </c>
      <c r="W25" s="17">
        <f>[21]Julho!$J$26</f>
        <v>23.759999999999998</v>
      </c>
      <c r="X25" s="17">
        <f>[21]Julho!$J$27</f>
        <v>29.16</v>
      </c>
      <c r="Y25" s="17">
        <f>[21]Julho!$J$28</f>
        <v>25.56</v>
      </c>
      <c r="Z25" s="17">
        <f>[21]Julho!$J$29</f>
        <v>28.44</v>
      </c>
      <c r="AA25" s="17">
        <f>[21]Julho!$J$30</f>
        <v>22.68</v>
      </c>
      <c r="AB25" s="17">
        <f>[21]Julho!$J$31</f>
        <v>32.4</v>
      </c>
      <c r="AC25" s="17">
        <f>[21]Julho!$J$32</f>
        <v>32.76</v>
      </c>
      <c r="AD25" s="17">
        <f>[21]Julho!$J$33</f>
        <v>31.319999999999997</v>
      </c>
      <c r="AE25" s="17">
        <f>[21]Julho!$J$34</f>
        <v>41.04</v>
      </c>
      <c r="AF25" s="17">
        <f>[21]Julho!$J$35</f>
        <v>43.92</v>
      </c>
      <c r="AG25" s="26">
        <f t="shared" si="2"/>
        <v>63.72</v>
      </c>
      <c r="AH25" s="2"/>
    </row>
    <row r="26" spans="1:35" ht="17.100000000000001" customHeight="1" x14ac:dyDescent="0.2">
      <c r="A26" s="15" t="s">
        <v>16</v>
      </c>
      <c r="B26" s="17" t="str">
        <f>[22]Julho!$J$5</f>
        <v>*</v>
      </c>
      <c r="C26" s="17" t="str">
        <f>[22]Julho!$J$6</f>
        <v>*</v>
      </c>
      <c r="D26" s="17" t="str">
        <f>[22]Julho!$J$7</f>
        <v>*</v>
      </c>
      <c r="E26" s="17" t="str">
        <f>[22]Julho!$J$8</f>
        <v>*</v>
      </c>
      <c r="F26" s="17" t="str">
        <f>[22]Julho!$J$9</f>
        <v>*</v>
      </c>
      <c r="G26" s="17" t="str">
        <f>[22]Julho!$J$10</f>
        <v>*</v>
      </c>
      <c r="H26" s="17" t="str">
        <f>[22]Julho!$J$11</f>
        <v>*</v>
      </c>
      <c r="I26" s="17" t="str">
        <f>[22]Julho!$J$12</f>
        <v>*</v>
      </c>
      <c r="J26" s="17" t="str">
        <f>[22]Julho!$J$13</f>
        <v>*</v>
      </c>
      <c r="K26" s="17" t="str">
        <f>[22]Julho!$J$14</f>
        <v>*</v>
      </c>
      <c r="L26" s="17" t="str">
        <f>[22]Julho!$J$15</f>
        <v>*</v>
      </c>
      <c r="M26" s="17" t="str">
        <f>[22]Julho!$J$16</f>
        <v>*</v>
      </c>
      <c r="N26" s="17" t="str">
        <f>[22]Julho!$J$17</f>
        <v>*</v>
      </c>
      <c r="O26" s="17" t="str">
        <f>[22]Julho!$J$18</f>
        <v>*</v>
      </c>
      <c r="P26" s="17" t="str">
        <f>[22]Julho!$J$19</f>
        <v>*</v>
      </c>
      <c r="Q26" s="17" t="str">
        <f>[22]Julho!$J$20</f>
        <v>*</v>
      </c>
      <c r="R26" s="17" t="str">
        <f>[22]Julho!$J$21</f>
        <v>*</v>
      </c>
      <c r="S26" s="17" t="str">
        <f>[22]Julho!$J$22</f>
        <v>*</v>
      </c>
      <c r="T26" s="17" t="str">
        <f>[22]Julho!$J$23</f>
        <v>*</v>
      </c>
      <c r="U26" s="17" t="str">
        <f>[22]Julho!$J$24</f>
        <v>*</v>
      </c>
      <c r="V26" s="17" t="str">
        <f>[22]Julho!$J$25</f>
        <v>*</v>
      </c>
      <c r="W26" s="17" t="str">
        <f>[22]Julho!$J$26</f>
        <v>*</v>
      </c>
      <c r="X26" s="17" t="str">
        <f>[22]Julho!$J$27</f>
        <v>*</v>
      </c>
      <c r="Y26" s="17">
        <f>[22]Julho!$J$28</f>
        <v>23.759999999999998</v>
      </c>
      <c r="Z26" s="17">
        <f>[22]Julho!$J$29</f>
        <v>27.720000000000002</v>
      </c>
      <c r="AA26" s="17">
        <f>[22]Julho!$J$30</f>
        <v>0</v>
      </c>
      <c r="AB26" s="17">
        <f>[22]Julho!$J$31</f>
        <v>32.4</v>
      </c>
      <c r="AC26" s="17">
        <f>[22]Julho!$J$32</f>
        <v>38.159999999999997</v>
      </c>
      <c r="AD26" s="17">
        <f>[22]Julho!$J$33</f>
        <v>26.64</v>
      </c>
      <c r="AE26" s="17">
        <f>[22]Julho!$J$34</f>
        <v>30.96</v>
      </c>
      <c r="AF26" s="17">
        <f>[22]Julho!$J$35</f>
        <v>42.480000000000004</v>
      </c>
      <c r="AG26" s="26">
        <f t="shared" si="2"/>
        <v>42.480000000000004</v>
      </c>
      <c r="AH26" s="2"/>
    </row>
    <row r="27" spans="1:35" ht="17.100000000000001" customHeight="1" x14ac:dyDescent="0.2">
      <c r="A27" s="15" t="s">
        <v>17</v>
      </c>
      <c r="B27" s="17">
        <f>[23]Julho!$J$5</f>
        <v>20.16</v>
      </c>
      <c r="C27" s="17">
        <f>[23]Julho!$J$6</f>
        <v>27</v>
      </c>
      <c r="D27" s="17">
        <f>[23]Julho!$J$7</f>
        <v>51.12</v>
      </c>
      <c r="E27" s="17">
        <f>[23]Julho!$J$8</f>
        <v>41.76</v>
      </c>
      <c r="F27" s="17">
        <f>[23]Julho!$J$9</f>
        <v>21.6</v>
      </c>
      <c r="G27" s="17">
        <f>[23]Julho!$J$10</f>
        <v>28.8</v>
      </c>
      <c r="H27" s="17">
        <f>[23]Julho!$J$11</f>
        <v>30.96</v>
      </c>
      <c r="I27" s="17">
        <f>[23]Julho!$J$12</f>
        <v>32.04</v>
      </c>
      <c r="J27" s="17">
        <f>[23]Julho!$J$13</f>
        <v>12.96</v>
      </c>
      <c r="K27" s="17">
        <f>[23]Julho!$J$14</f>
        <v>42.12</v>
      </c>
      <c r="L27" s="17">
        <f>[23]Julho!$J$15</f>
        <v>45.72</v>
      </c>
      <c r="M27" s="17">
        <f>[23]Julho!$J$16</f>
        <v>54.36</v>
      </c>
      <c r="N27" s="17">
        <f>[23]Julho!$J$17</f>
        <v>64.8</v>
      </c>
      <c r="O27" s="17">
        <f>[23]Julho!$J$18</f>
        <v>47.16</v>
      </c>
      <c r="P27" s="17">
        <f>[23]Julho!$J$19</f>
        <v>36.72</v>
      </c>
      <c r="Q27" s="17">
        <f>[23]Julho!$J$20</f>
        <v>34.56</v>
      </c>
      <c r="R27" s="17">
        <f>[23]Julho!$J$21</f>
        <v>21.96</v>
      </c>
      <c r="S27" s="17">
        <f>[23]Julho!$J$22</f>
        <v>33.840000000000003</v>
      </c>
      <c r="T27" s="17">
        <f>[23]Julho!$J$23</f>
        <v>39.96</v>
      </c>
      <c r="U27" s="17">
        <f>[23]Julho!$J$24</f>
        <v>46.440000000000005</v>
      </c>
      <c r="V27" s="17">
        <f>[23]Julho!$J$25</f>
        <v>48.6</v>
      </c>
      <c r="W27" s="17">
        <f>[23]Julho!$J$26</f>
        <v>19.8</v>
      </c>
      <c r="X27" s="17">
        <f>[23]Julho!$J$27</f>
        <v>25.92</v>
      </c>
      <c r="Y27" s="17">
        <f>[23]Julho!$J$28</f>
        <v>30.6</v>
      </c>
      <c r="Z27" s="17">
        <f>[23]Julho!$J$29</f>
        <v>26.28</v>
      </c>
      <c r="AA27" s="17">
        <f>[23]Julho!$J$30</f>
        <v>15.840000000000002</v>
      </c>
      <c r="AB27" s="17">
        <f>[23]Julho!$J$31</f>
        <v>21.240000000000002</v>
      </c>
      <c r="AC27" s="17">
        <f>[23]Julho!$J$32</f>
        <v>32.4</v>
      </c>
      <c r="AD27" s="17">
        <f>[23]Julho!$J$33</f>
        <v>24.12</v>
      </c>
      <c r="AE27" s="17">
        <f>[23]Julho!$J$34</f>
        <v>32.76</v>
      </c>
      <c r="AF27" s="17">
        <f>[23]Julho!$J$35</f>
        <v>41.76</v>
      </c>
      <c r="AG27" s="26">
        <f t="shared" ref="AG27:AG32" si="3">MAX(B27:AF27)</f>
        <v>64.8</v>
      </c>
      <c r="AH27" s="2"/>
    </row>
    <row r="28" spans="1:35" ht="17.100000000000001" customHeight="1" x14ac:dyDescent="0.2">
      <c r="A28" s="15" t="s">
        <v>18</v>
      </c>
      <c r="B28" s="17">
        <f>[24]Julho!$J$5</f>
        <v>29.16</v>
      </c>
      <c r="C28" s="17">
        <f>[24]Julho!$J$6</f>
        <v>37.800000000000004</v>
      </c>
      <c r="D28" s="17">
        <f>[24]Julho!$J$7</f>
        <v>56.519999999999996</v>
      </c>
      <c r="E28" s="17">
        <f>[24]Julho!$J$8</f>
        <v>34.92</v>
      </c>
      <c r="F28" s="17">
        <f>[24]Julho!$J$9</f>
        <v>25.2</v>
      </c>
      <c r="G28" s="17">
        <f>[24]Julho!$J$10</f>
        <v>20.52</v>
      </c>
      <c r="H28" s="17">
        <f>[24]Julho!$J$11</f>
        <v>33.119999999999997</v>
      </c>
      <c r="I28" s="17">
        <f>[24]Julho!$J$12</f>
        <v>50.76</v>
      </c>
      <c r="J28" s="17">
        <f>[24]Julho!$J$13</f>
        <v>28.8</v>
      </c>
      <c r="K28" s="17">
        <f>[24]Julho!$J$14</f>
        <v>36.36</v>
      </c>
      <c r="L28" s="17">
        <f>[24]Julho!$J$15</f>
        <v>41.04</v>
      </c>
      <c r="M28" s="17">
        <f>[24]Julho!$J$16</f>
        <v>56.519999999999996</v>
      </c>
      <c r="N28" s="17">
        <f>[24]Julho!$J$17</f>
        <v>58.680000000000007</v>
      </c>
      <c r="O28" s="17">
        <f>[24]Julho!$J$18</f>
        <v>50.4</v>
      </c>
      <c r="P28" s="17">
        <f>[24]Julho!$J$19</f>
        <v>48.24</v>
      </c>
      <c r="Q28" s="17">
        <f>[24]Julho!$J$20</f>
        <v>34.200000000000003</v>
      </c>
      <c r="R28" s="17">
        <f>[24]Julho!$J$21</f>
        <v>21.96</v>
      </c>
      <c r="S28" s="17">
        <f>[24]Julho!$J$22</f>
        <v>27.36</v>
      </c>
      <c r="T28" s="17">
        <f>[24]Julho!$J$23</f>
        <v>39.6</v>
      </c>
      <c r="U28" s="17">
        <f>[24]Julho!$J$24</f>
        <v>41.04</v>
      </c>
      <c r="V28" s="17">
        <f>[24]Julho!$J$25</f>
        <v>32.76</v>
      </c>
      <c r="W28" s="17">
        <f>[24]Julho!$J$26</f>
        <v>24.12</v>
      </c>
      <c r="X28" s="17">
        <f>[24]Julho!$J$27</f>
        <v>23.400000000000002</v>
      </c>
      <c r="Y28" s="17">
        <f>[24]Julho!$J$28</f>
        <v>33.840000000000003</v>
      </c>
      <c r="Z28" s="17">
        <f>[24]Julho!$J$29</f>
        <v>24.840000000000003</v>
      </c>
      <c r="AA28" s="17">
        <f>[24]Julho!$J$30</f>
        <v>20.16</v>
      </c>
      <c r="AB28" s="17">
        <f>[24]Julho!$J$31</f>
        <v>34.200000000000003</v>
      </c>
      <c r="AC28" s="17">
        <f>[24]Julho!$J$32</f>
        <v>32.4</v>
      </c>
      <c r="AD28" s="17">
        <f>[24]Julho!$J$33</f>
        <v>31.680000000000003</v>
      </c>
      <c r="AE28" s="17">
        <f>[24]Julho!$J$34</f>
        <v>39.96</v>
      </c>
      <c r="AF28" s="17">
        <f>[24]Julho!$J$35</f>
        <v>37.800000000000004</v>
      </c>
      <c r="AG28" s="26">
        <f t="shared" si="3"/>
        <v>58.680000000000007</v>
      </c>
      <c r="AH28" s="2"/>
    </row>
    <row r="29" spans="1:35" ht="17.100000000000001" customHeight="1" x14ac:dyDescent="0.2">
      <c r="A29" s="15" t="s">
        <v>19</v>
      </c>
      <c r="B29" s="17">
        <f>[25]Julho!$J$5</f>
        <v>30.240000000000002</v>
      </c>
      <c r="C29" s="17" t="str">
        <f>[25]Julho!$J$6</f>
        <v>*</v>
      </c>
      <c r="D29" s="17">
        <f>[25]Julho!$J$7</f>
        <v>14.76</v>
      </c>
      <c r="E29" s="17">
        <f>[25]Julho!$J$8</f>
        <v>28.08</v>
      </c>
      <c r="F29" s="17">
        <f>[25]Julho!$J$9</f>
        <v>38.880000000000003</v>
      </c>
      <c r="G29" s="17">
        <f>[25]Julho!$J$10</f>
        <v>36.72</v>
      </c>
      <c r="H29" s="17" t="str">
        <f>[25]Julho!$J$11</f>
        <v>*</v>
      </c>
      <c r="I29" s="17">
        <f>[25]Julho!$J$12</f>
        <v>27.36</v>
      </c>
      <c r="J29" s="17">
        <f>[25]Julho!$J$13</f>
        <v>24.12</v>
      </c>
      <c r="K29" s="17">
        <f>[25]Julho!$J$14</f>
        <v>30.6</v>
      </c>
      <c r="L29" s="17">
        <f>[25]Julho!$J$15</f>
        <v>22.68</v>
      </c>
      <c r="M29" s="17">
        <f>[25]Julho!$J$16</f>
        <v>43.2</v>
      </c>
      <c r="N29" s="17">
        <f>[25]Julho!$J$17</f>
        <v>57.960000000000008</v>
      </c>
      <c r="O29" s="17">
        <f>[25]Julho!$J$18</f>
        <v>0</v>
      </c>
      <c r="P29" s="17">
        <f>[25]Julho!$J$19</f>
        <v>20.52</v>
      </c>
      <c r="Q29" s="17">
        <f>[25]Julho!$J$20</f>
        <v>18</v>
      </c>
      <c r="R29" s="17">
        <f>[25]Julho!$J$21</f>
        <v>19.8</v>
      </c>
      <c r="S29" s="17">
        <f>[25]Julho!$J$22</f>
        <v>29.880000000000003</v>
      </c>
      <c r="T29" s="17">
        <f>[25]Julho!$J$23</f>
        <v>36.72</v>
      </c>
      <c r="U29" s="17">
        <f>[25]Julho!$J$24</f>
        <v>39.6</v>
      </c>
      <c r="V29" s="17">
        <f>[25]Julho!$J$25</f>
        <v>34.200000000000003</v>
      </c>
      <c r="W29" s="17">
        <f>[25]Julho!$J$26</f>
        <v>20.88</v>
      </c>
      <c r="X29" s="17">
        <f>[25]Julho!$J$27</f>
        <v>29.16</v>
      </c>
      <c r="Y29" s="17">
        <f>[25]Julho!$J$28</f>
        <v>25.56</v>
      </c>
      <c r="Z29" s="17">
        <f>[25]Julho!$J$29</f>
        <v>28.08</v>
      </c>
      <c r="AA29" s="17">
        <f>[25]Julho!$J$30</f>
        <v>26.28</v>
      </c>
      <c r="AB29" s="17">
        <f>[25]Julho!$J$31</f>
        <v>29.52</v>
      </c>
      <c r="AC29" s="17">
        <f>[25]Julho!$J$32</f>
        <v>31.319999999999997</v>
      </c>
      <c r="AD29" s="17">
        <f>[25]Julho!$J$33</f>
        <v>28.8</v>
      </c>
      <c r="AE29" s="17">
        <f>[25]Julho!$J$34</f>
        <v>42.480000000000004</v>
      </c>
      <c r="AF29" s="17">
        <f>[25]Julho!$J$35</f>
        <v>37.440000000000005</v>
      </c>
      <c r="AG29" s="26">
        <f t="shared" si="3"/>
        <v>57.960000000000008</v>
      </c>
      <c r="AH29" s="2"/>
      <c r="AI29" s="21" t="s">
        <v>51</v>
      </c>
    </row>
    <row r="30" spans="1:35" ht="17.100000000000001" customHeight="1" x14ac:dyDescent="0.2">
      <c r="A30" s="15" t="s">
        <v>31</v>
      </c>
      <c r="B30" s="17" t="str">
        <f>[26]Julho!$J$5</f>
        <v>*</v>
      </c>
      <c r="C30" s="17" t="str">
        <f>[26]Julho!$J$6</f>
        <v>*</v>
      </c>
      <c r="D30" s="17" t="str">
        <f>[26]Julho!$J$7</f>
        <v>*</v>
      </c>
      <c r="E30" s="17" t="str">
        <f>[26]Julho!$J$8</f>
        <v>*</v>
      </c>
      <c r="F30" s="17" t="str">
        <f>[26]Julho!$J$9</f>
        <v>*</v>
      </c>
      <c r="G30" s="17" t="str">
        <f>[26]Julho!$J$10</f>
        <v>*</v>
      </c>
      <c r="H30" s="17" t="str">
        <f>[26]Julho!$J$11</f>
        <v>*</v>
      </c>
      <c r="I30" s="17" t="str">
        <f>[26]Julho!$J$12</f>
        <v>*</v>
      </c>
      <c r="J30" s="17" t="str">
        <f>[26]Julho!$J$13</f>
        <v>*</v>
      </c>
      <c r="K30" s="17" t="str">
        <f>[26]Julho!$J$14</f>
        <v>*</v>
      </c>
      <c r="L30" s="17" t="str">
        <f>[26]Julho!$J$15</f>
        <v>*</v>
      </c>
      <c r="M30" s="17" t="str">
        <f>[26]Julho!$J$16</f>
        <v>*</v>
      </c>
      <c r="N30" s="17" t="str">
        <f>[26]Julho!$J$17</f>
        <v>*</v>
      </c>
      <c r="O30" s="17" t="str">
        <f>[26]Julho!$J$18</f>
        <v>*</v>
      </c>
      <c r="P30" s="17" t="str">
        <f>[26]Julho!$J$19</f>
        <v>*</v>
      </c>
      <c r="Q30" s="17" t="str">
        <f>[26]Julho!$J$20</f>
        <v>*</v>
      </c>
      <c r="R30" s="17" t="str">
        <f>[26]Julho!$J$21</f>
        <v>*</v>
      </c>
      <c r="S30" s="17" t="str">
        <f>[26]Julho!$J$22</f>
        <v>*</v>
      </c>
      <c r="T30" s="17" t="str">
        <f>[26]Julho!$J$23</f>
        <v>*</v>
      </c>
      <c r="U30" s="17" t="str">
        <f>[26]Julho!$J$24</f>
        <v>*</v>
      </c>
      <c r="V30" s="17" t="str">
        <f>[26]Julho!$J$25</f>
        <v>*</v>
      </c>
      <c r="W30" s="17" t="str">
        <f>[26]Julho!$J$26</f>
        <v>*</v>
      </c>
      <c r="X30" s="17" t="str">
        <f>[26]Julho!$J$27</f>
        <v>*</v>
      </c>
      <c r="Y30" s="17" t="str">
        <f>[26]Julho!$J$28</f>
        <v>*</v>
      </c>
      <c r="Z30" s="17" t="str">
        <f>[26]Julho!$J$29</f>
        <v>*</v>
      </c>
      <c r="AA30" s="17" t="str">
        <f>[26]Julho!$J$30</f>
        <v>*</v>
      </c>
      <c r="AB30" s="17" t="str">
        <f>[26]Julho!$J$31</f>
        <v>*</v>
      </c>
      <c r="AC30" s="17" t="str">
        <f>[26]Julho!$J$32</f>
        <v>*</v>
      </c>
      <c r="AD30" s="17" t="str">
        <f>[26]Julho!$J$33</f>
        <v>*</v>
      </c>
      <c r="AE30" s="17" t="str">
        <f>[26]Julho!$J$34</f>
        <v>*</v>
      </c>
      <c r="AF30" s="17" t="str">
        <f>[26]Julho!$J$35</f>
        <v>*</v>
      </c>
      <c r="AG30" s="26" t="s">
        <v>139</v>
      </c>
      <c r="AH30" s="2"/>
    </row>
    <row r="31" spans="1:35" ht="17.100000000000001" customHeight="1" x14ac:dyDescent="0.2">
      <c r="A31" s="15" t="s">
        <v>48</v>
      </c>
      <c r="B31" s="17">
        <f>[27]Julho!$J$5</f>
        <v>41.04</v>
      </c>
      <c r="C31" s="17">
        <f>[27]Julho!$J$6</f>
        <v>38.880000000000003</v>
      </c>
      <c r="D31" s="17">
        <f>[27]Julho!$J$7</f>
        <v>48.6</v>
      </c>
      <c r="E31" s="17">
        <f>[27]Julho!$J$8</f>
        <v>30.6</v>
      </c>
      <c r="F31" s="17">
        <f>[27]Julho!$J$9</f>
        <v>30.6</v>
      </c>
      <c r="G31" s="17">
        <f>[27]Julho!$J$10</f>
        <v>23.759999999999998</v>
      </c>
      <c r="H31" s="17">
        <f>[27]Julho!$J$11</f>
        <v>45.36</v>
      </c>
      <c r="I31" s="17">
        <f>[27]Julho!$J$12</f>
        <v>46.080000000000005</v>
      </c>
      <c r="J31" s="17">
        <f>[27]Julho!$J$13</f>
        <v>32.4</v>
      </c>
      <c r="K31" s="17">
        <f>[27]Julho!$J$14</f>
        <v>45.72</v>
      </c>
      <c r="L31" s="17">
        <f>[27]Julho!$J$15</f>
        <v>38.159999999999997</v>
      </c>
      <c r="M31" s="17">
        <f>[27]Julho!$J$16</f>
        <v>46.080000000000005</v>
      </c>
      <c r="N31" s="17">
        <f>[27]Julho!$J$17</f>
        <v>56.519999999999996</v>
      </c>
      <c r="O31" s="17">
        <f>[27]Julho!$J$18</f>
        <v>45</v>
      </c>
      <c r="P31" s="17">
        <f>[27]Julho!$J$19</f>
        <v>38.159999999999997</v>
      </c>
      <c r="Q31" s="17">
        <f>[27]Julho!$J$20</f>
        <v>43.56</v>
      </c>
      <c r="R31" s="17">
        <f>[27]Julho!$J$21</f>
        <v>25.56</v>
      </c>
      <c r="S31" s="17">
        <f>[27]Julho!$J$22</f>
        <v>35.28</v>
      </c>
      <c r="T31" s="17">
        <f>[27]Julho!$J$23</f>
        <v>40.680000000000007</v>
      </c>
      <c r="U31" s="17">
        <f>[27]Julho!$J$24</f>
        <v>39.96</v>
      </c>
      <c r="V31" s="17">
        <f>[27]Julho!$J$25</f>
        <v>34.92</v>
      </c>
      <c r="W31" s="17">
        <f>[27]Julho!$J$26</f>
        <v>26.64</v>
      </c>
      <c r="X31" s="17">
        <f>[27]Julho!$J$27</f>
        <v>27.720000000000002</v>
      </c>
      <c r="Y31" s="17">
        <f>[27]Julho!$J$28</f>
        <v>30.96</v>
      </c>
      <c r="Z31" s="17">
        <f>[27]Julho!$J$29</f>
        <v>32.4</v>
      </c>
      <c r="AA31" s="17">
        <f>[27]Julho!$J$30</f>
        <v>23.040000000000003</v>
      </c>
      <c r="AB31" s="17">
        <f>[27]Julho!$J$31</f>
        <v>30.6</v>
      </c>
      <c r="AC31" s="17">
        <f>[27]Julho!$J$32</f>
        <v>36.72</v>
      </c>
      <c r="AD31" s="17">
        <f>[27]Julho!$J$33</f>
        <v>29.16</v>
      </c>
      <c r="AE31" s="17">
        <f>[27]Julho!$J$34</f>
        <v>43.56</v>
      </c>
      <c r="AF31" s="17">
        <f>[27]Julho!$J$35</f>
        <v>37.800000000000004</v>
      </c>
      <c r="AG31" s="26">
        <f>MAX(B31:AF31)</f>
        <v>56.519999999999996</v>
      </c>
      <c r="AH31" s="2"/>
    </row>
    <row r="32" spans="1:35" ht="17.100000000000001" customHeight="1" x14ac:dyDescent="0.2">
      <c r="A32" s="15" t="s">
        <v>20</v>
      </c>
      <c r="B32" s="17">
        <f>[28]Julho!$J$5</f>
        <v>30.96</v>
      </c>
      <c r="C32" s="17">
        <f>[28]Julho!$J$6</f>
        <v>27.36</v>
      </c>
      <c r="D32" s="17">
        <f>[28]Julho!$J$7</f>
        <v>33.840000000000003</v>
      </c>
      <c r="E32" s="17">
        <f>[28]Julho!$J$8</f>
        <v>25.56</v>
      </c>
      <c r="F32" s="17">
        <f>[28]Julho!$J$9</f>
        <v>16.920000000000002</v>
      </c>
      <c r="G32" s="17">
        <f>[28]Julho!$J$10</f>
        <v>20.16</v>
      </c>
      <c r="H32" s="17">
        <f>[28]Julho!$J$11</f>
        <v>28.08</v>
      </c>
      <c r="I32" s="17">
        <f>[28]Julho!$J$12</f>
        <v>34.92</v>
      </c>
      <c r="J32" s="17">
        <f>[28]Julho!$J$13</f>
        <v>18</v>
      </c>
      <c r="K32" s="17">
        <f>[28]Julho!$J$14</f>
        <v>33.840000000000003</v>
      </c>
      <c r="L32" s="17">
        <f>[28]Julho!$J$15</f>
        <v>32.76</v>
      </c>
      <c r="M32" s="17">
        <f>[28]Julho!$J$16</f>
        <v>30.96</v>
      </c>
      <c r="N32" s="17">
        <f>[28]Julho!$J$17</f>
        <v>30.6</v>
      </c>
      <c r="O32" s="17">
        <f>[28]Julho!$J$18</f>
        <v>34.92</v>
      </c>
      <c r="P32" s="17">
        <f>[28]Julho!$J$19</f>
        <v>28.8</v>
      </c>
      <c r="Q32" s="17">
        <f>[28]Julho!$J$20</f>
        <v>28.8</v>
      </c>
      <c r="R32" s="17">
        <f>[28]Julho!$J$21</f>
        <v>24.48</v>
      </c>
      <c r="S32" s="17">
        <f>[28]Julho!$J$22</f>
        <v>25.56</v>
      </c>
      <c r="T32" s="17">
        <f>[28]Julho!$J$23</f>
        <v>30.96</v>
      </c>
      <c r="U32" s="17">
        <f>[28]Julho!$J$24</f>
        <v>25.2</v>
      </c>
      <c r="V32" s="17">
        <f>[28]Julho!$J$25</f>
        <v>36.36</v>
      </c>
      <c r="W32" s="17">
        <f>[28]Julho!$J$26</f>
        <v>15.840000000000002</v>
      </c>
      <c r="X32" s="17">
        <f>[28]Julho!$J$27</f>
        <v>14.4</v>
      </c>
      <c r="Y32" s="17">
        <f>[28]Julho!$J$28</f>
        <v>19.8</v>
      </c>
      <c r="Z32" s="17">
        <f>[28]Julho!$J$29</f>
        <v>23.040000000000003</v>
      </c>
      <c r="AA32" s="17">
        <f>[28]Julho!$J$30</f>
        <v>16.2</v>
      </c>
      <c r="AB32" s="17">
        <f>[28]Julho!$J$31</f>
        <v>15.48</v>
      </c>
      <c r="AC32" s="17">
        <f>[28]Julho!$J$32</f>
        <v>23.759999999999998</v>
      </c>
      <c r="AD32" s="17">
        <f>[28]Julho!$J$33</f>
        <v>23.759999999999998</v>
      </c>
      <c r="AE32" s="17">
        <f>[28]Julho!$J$34</f>
        <v>27.720000000000002</v>
      </c>
      <c r="AF32" s="17">
        <f>[28]Julho!$J$35</f>
        <v>28.44</v>
      </c>
      <c r="AG32" s="26">
        <f t="shared" si="3"/>
        <v>36.36</v>
      </c>
      <c r="AH32" s="2"/>
    </row>
    <row r="33" spans="1:35" s="5" customFormat="1" ht="17.100000000000001" customHeight="1" thickBot="1" x14ac:dyDescent="0.25">
      <c r="A33" s="75" t="s">
        <v>33</v>
      </c>
      <c r="B33" s="76">
        <f t="shared" ref="B33:AG33" si="4">MAX(B5:B32)</f>
        <v>48.96</v>
      </c>
      <c r="C33" s="76">
        <f t="shared" si="4"/>
        <v>41.4</v>
      </c>
      <c r="D33" s="76">
        <f t="shared" si="4"/>
        <v>61.92</v>
      </c>
      <c r="E33" s="76">
        <f t="shared" si="4"/>
        <v>46.080000000000005</v>
      </c>
      <c r="F33" s="76">
        <f t="shared" si="4"/>
        <v>38.880000000000003</v>
      </c>
      <c r="G33" s="76">
        <f t="shared" si="4"/>
        <v>43.92</v>
      </c>
      <c r="H33" s="76">
        <f t="shared" si="4"/>
        <v>47.16</v>
      </c>
      <c r="I33" s="76">
        <f t="shared" si="4"/>
        <v>50.76</v>
      </c>
      <c r="J33" s="76">
        <f t="shared" si="4"/>
        <v>57.24</v>
      </c>
      <c r="K33" s="76">
        <f t="shared" si="4"/>
        <v>90.360000000000014</v>
      </c>
      <c r="L33" s="76">
        <f t="shared" si="4"/>
        <v>78.84</v>
      </c>
      <c r="M33" s="76">
        <f t="shared" si="4"/>
        <v>57.24</v>
      </c>
      <c r="N33" s="76">
        <f t="shared" si="4"/>
        <v>82.08</v>
      </c>
      <c r="O33" s="76">
        <f t="shared" si="4"/>
        <v>66.239999999999995</v>
      </c>
      <c r="P33" s="76">
        <f t="shared" si="4"/>
        <v>48.24</v>
      </c>
      <c r="Q33" s="76">
        <f t="shared" si="4"/>
        <v>43.56</v>
      </c>
      <c r="R33" s="76">
        <f t="shared" si="4"/>
        <v>33.840000000000003</v>
      </c>
      <c r="S33" s="76">
        <f t="shared" si="4"/>
        <v>36.72</v>
      </c>
      <c r="T33" s="76">
        <f t="shared" si="4"/>
        <v>48.6</v>
      </c>
      <c r="U33" s="76">
        <f t="shared" si="4"/>
        <v>53.28</v>
      </c>
      <c r="V33" s="76">
        <f t="shared" si="4"/>
        <v>48.96</v>
      </c>
      <c r="W33" s="76">
        <f t="shared" si="4"/>
        <v>28.8</v>
      </c>
      <c r="X33" s="76">
        <f t="shared" si="4"/>
        <v>35.64</v>
      </c>
      <c r="Y33" s="76">
        <f t="shared" si="4"/>
        <v>39.96</v>
      </c>
      <c r="Z33" s="76">
        <f t="shared" si="4"/>
        <v>38.880000000000003</v>
      </c>
      <c r="AA33" s="76">
        <f t="shared" si="4"/>
        <v>26.28</v>
      </c>
      <c r="AB33" s="76">
        <f t="shared" si="4"/>
        <v>47.16</v>
      </c>
      <c r="AC33" s="76">
        <f t="shared" si="4"/>
        <v>53.64</v>
      </c>
      <c r="AD33" s="76">
        <f t="shared" si="4"/>
        <v>42.84</v>
      </c>
      <c r="AE33" s="76">
        <f t="shared" si="4"/>
        <v>51.480000000000004</v>
      </c>
      <c r="AF33" s="76">
        <f t="shared" si="4"/>
        <v>43.92</v>
      </c>
      <c r="AG33" s="117">
        <f t="shared" si="4"/>
        <v>90.360000000000014</v>
      </c>
      <c r="AH33" s="10"/>
    </row>
    <row r="34" spans="1:35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2"/>
      <c r="AH34"/>
    </row>
    <row r="35" spans="1:35" x14ac:dyDescent="0.2">
      <c r="A35" s="93"/>
      <c r="B35" s="78" t="s">
        <v>137</v>
      </c>
      <c r="C35" s="78"/>
      <c r="D35" s="78"/>
      <c r="E35" s="78"/>
      <c r="F35" s="78"/>
      <c r="G35" s="78"/>
      <c r="H35" s="79"/>
      <c r="I35" s="79"/>
      <c r="J35" s="79"/>
      <c r="K35" s="79"/>
      <c r="L35" s="79"/>
      <c r="M35" s="79" t="s">
        <v>49</v>
      </c>
      <c r="N35" s="79"/>
      <c r="O35" s="79"/>
      <c r="P35" s="79"/>
      <c r="Q35" s="79"/>
      <c r="R35" s="79"/>
      <c r="S35" s="79"/>
      <c r="T35" s="79"/>
      <c r="U35" s="79"/>
      <c r="V35" s="79" t="s">
        <v>54</v>
      </c>
      <c r="W35" s="79"/>
      <c r="X35" s="79"/>
      <c r="Y35" s="79"/>
      <c r="Z35" s="79"/>
      <c r="AA35" s="79"/>
      <c r="AB35" s="79"/>
      <c r="AC35" s="79"/>
      <c r="AD35" s="94"/>
      <c r="AE35" s="79"/>
      <c r="AF35" s="79"/>
      <c r="AG35" s="95"/>
      <c r="AH35" s="2"/>
    </row>
    <row r="36" spans="1:35" x14ac:dyDescent="0.2">
      <c r="A36" s="83"/>
      <c r="B36" s="79"/>
      <c r="C36" s="79"/>
      <c r="D36" s="79"/>
      <c r="E36" s="79"/>
      <c r="F36" s="79"/>
      <c r="G36" s="79"/>
      <c r="H36" s="79"/>
      <c r="I36" s="79"/>
      <c r="J36" s="96"/>
      <c r="K36" s="96"/>
      <c r="L36" s="96"/>
      <c r="M36" s="96" t="s">
        <v>50</v>
      </c>
      <c r="N36" s="96"/>
      <c r="O36" s="96"/>
      <c r="P36" s="96"/>
      <c r="Q36" s="79"/>
      <c r="R36" s="79"/>
      <c r="S36" s="79"/>
      <c r="T36" s="79"/>
      <c r="U36" s="79"/>
      <c r="V36" s="96" t="s">
        <v>55</v>
      </c>
      <c r="W36" s="96"/>
      <c r="X36" s="79"/>
      <c r="Y36" s="79"/>
      <c r="Z36" s="79"/>
      <c r="AA36" s="79"/>
      <c r="AB36" s="79"/>
      <c r="AC36" s="79"/>
      <c r="AD36" s="94"/>
      <c r="AE36" s="97"/>
      <c r="AF36" s="98"/>
      <c r="AG36" s="99"/>
      <c r="AH36" s="2"/>
      <c r="AI36" s="2"/>
    </row>
    <row r="37" spans="1:35" ht="13.5" thickBot="1" x14ac:dyDescent="0.25">
      <c r="A37" s="103"/>
      <c r="B37" s="104"/>
      <c r="C37" s="108"/>
      <c r="D37" s="108"/>
      <c r="E37" s="108" t="s">
        <v>138</v>
      </c>
      <c r="F37" s="108"/>
      <c r="G37" s="108"/>
      <c r="H37" s="108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5"/>
      <c r="AE37" s="109"/>
      <c r="AF37" s="110"/>
      <c r="AG37" s="112"/>
      <c r="AH37" s="35"/>
      <c r="AI37" s="2"/>
    </row>
    <row r="38" spans="1:35" x14ac:dyDescent="0.2">
      <c r="AG38" s="9"/>
      <c r="AH38" s="2"/>
    </row>
    <row r="40" spans="1:35" x14ac:dyDescent="0.2">
      <c r="V40" s="2" t="s">
        <v>51</v>
      </c>
    </row>
    <row r="43" spans="1:35" x14ac:dyDescent="0.2">
      <c r="I43" s="2" t="s">
        <v>51</v>
      </c>
    </row>
    <row r="46" spans="1:35" x14ac:dyDescent="0.2">
      <c r="C46" s="2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2015-08-18T03:27:00Z</cp:lastPrinted>
  <dcterms:created xsi:type="dcterms:W3CDTF">2008-08-15T13:32:29Z</dcterms:created>
  <dcterms:modified xsi:type="dcterms:W3CDTF">2022-03-10T19:36:25Z</dcterms:modified>
</cp:coreProperties>
</file>